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idpyba-my.sharepoint.com/personal/h_rincon_animalesbog_gov_co/Documents/TRABAJO EN CASA/IDPYBA 2021/SEGPLAN/REPORTE IV TRIMESTRE/PROYECTO 7550/DOCUMENTOS FINALES/"/>
    </mc:Choice>
  </mc:AlternateContent>
  <xr:revisionPtr revIDLastSave="297" documentId="13_ncr:1_{15F650DF-C07F-4029-BD7D-B424F2F4A6DE}" xr6:coauthVersionLast="47" xr6:coauthVersionMax="47" xr10:uidLastSave="{593AAF9A-5B85-4CDF-A690-1E787453742F}"/>
  <bookViews>
    <workbookView xWindow="-120" yWindow="-120" windowWidth="20730" windowHeight="11160" tabRatio="743" firstSheet="6" activeTab="9"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5"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definedNames>
    <definedName name="_xlnm.Print_Area" localSheetId="4">'META 2'!$A$1:$I$54</definedName>
    <definedName name="_xlnm.Print_Area" localSheetId="5">'META 3'!$A$1:$I$54</definedName>
    <definedName name="_xlnm.Print_Area" localSheetId="6">'META 4'!$A$1:$I$54</definedName>
    <definedName name="_xlnm.Print_Area" localSheetId="7">'META 5'!$A$1:$I$54</definedName>
    <definedName name="_xlnm.Print_Area" localSheetId="8">'META 6'!$A$1:$I$59</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92" l="1"/>
  <c r="C35" i="92"/>
  <c r="D38" i="92"/>
  <c r="D37" i="92"/>
  <c r="D33" i="92"/>
  <c r="C33" i="92"/>
  <c r="C30" i="92"/>
  <c r="C28" i="92"/>
  <c r="D38" i="91"/>
  <c r="C38" i="91"/>
  <c r="I27" i="95" l="1"/>
  <c r="D38" i="95"/>
  <c r="C37" i="95"/>
  <c r="D31" i="93"/>
  <c r="C28" i="93"/>
  <c r="D28" i="93"/>
  <c r="D36" i="80"/>
  <c r="D30" i="80" l="1"/>
  <c r="C30" i="80"/>
  <c r="D29" i="80"/>
  <c r="C29" i="80"/>
  <c r="D28" i="80"/>
  <c r="C28" i="80"/>
  <c r="D27" i="80"/>
  <c r="C27" i="80"/>
  <c r="D27" i="91"/>
  <c r="D28" i="91"/>
  <c r="D29" i="91"/>
  <c r="D30" i="91"/>
  <c r="D31" i="91"/>
  <c r="D32" i="91"/>
  <c r="C32" i="91"/>
  <c r="D33" i="91"/>
  <c r="C33" i="91"/>
  <c r="D34" i="91"/>
  <c r="D35" i="91"/>
  <c r="D36" i="91"/>
  <c r="C36" i="91"/>
  <c r="D37" i="91"/>
  <c r="C37" i="91"/>
  <c r="D38" i="90"/>
  <c r="D37" i="95"/>
  <c r="D38" i="93" l="1"/>
  <c r="C38" i="93"/>
  <c r="D37" i="93"/>
  <c r="C37" i="93"/>
  <c r="D36" i="93"/>
  <c r="C36" i="93"/>
  <c r="D35" i="93"/>
  <c r="C35" i="93"/>
  <c r="C34" i="93"/>
  <c r="D34" i="93"/>
  <c r="D33" i="93"/>
  <c r="C33" i="93"/>
  <c r="D32" i="93"/>
  <c r="C32" i="93"/>
  <c r="C31" i="93"/>
  <c r="D30" i="93"/>
  <c r="C30" i="93"/>
  <c r="C29" i="93"/>
  <c r="D29" i="93"/>
  <c r="D27" i="93"/>
  <c r="C27" i="93"/>
  <c r="D38" i="87"/>
  <c r="D37" i="90"/>
  <c r="E38" i="93"/>
  <c r="E37" i="93"/>
  <c r="E36" i="93"/>
  <c r="E35" i="93"/>
  <c r="E34" i="93"/>
  <c r="E33" i="93"/>
  <c r="E32" i="93"/>
  <c r="E31" i="93"/>
  <c r="E30" i="93"/>
  <c r="E29" i="93"/>
  <c r="E28" i="93"/>
  <c r="E27" i="93"/>
  <c r="D37" i="87"/>
  <c r="D36" i="92"/>
  <c r="C35" i="91"/>
  <c r="D36" i="90"/>
  <c r="D36" i="95"/>
  <c r="D36" i="87"/>
  <c r="E35" i="91"/>
  <c r="E36" i="91"/>
  <c r="E37" i="91"/>
  <c r="E38" i="91"/>
  <c r="E34" i="91"/>
  <c r="C34" i="91"/>
  <c r="C31" i="91"/>
  <c r="C30" i="91"/>
  <c r="E30" i="91"/>
  <c r="C29" i="91"/>
  <c r="C28" i="91"/>
  <c r="C27" i="91"/>
  <c r="D32" i="95"/>
  <c r="D35" i="87"/>
  <c r="D35" i="90"/>
  <c r="F27" i="80"/>
  <c r="D34" i="87"/>
  <c r="D34" i="92"/>
  <c r="D34" i="95"/>
  <c r="D34" i="90"/>
  <c r="D33" i="90"/>
  <c r="D33" i="87"/>
  <c r="E38" i="95"/>
  <c r="E37" i="95"/>
  <c r="E36" i="95"/>
  <c r="E35" i="95"/>
  <c r="E34" i="95"/>
  <c r="E33" i="95"/>
  <c r="E32" i="95"/>
  <c r="D32" i="92"/>
  <c r="D31" i="92"/>
  <c r="D30" i="92"/>
  <c r="D29" i="92"/>
  <c r="D28" i="92"/>
  <c r="D27" i="92"/>
  <c r="C38" i="92"/>
  <c r="C37" i="92"/>
  <c r="C36" i="92"/>
  <c r="C34" i="92"/>
  <c r="C32" i="92"/>
  <c r="C31" i="92"/>
  <c r="C29" i="92"/>
  <c r="C27" i="92"/>
  <c r="D32" i="90"/>
  <c r="C27" i="95"/>
  <c r="C38" i="95"/>
  <c r="C36" i="95"/>
  <c r="C35" i="95"/>
  <c r="C34" i="95"/>
  <c r="C33" i="95"/>
  <c r="C32" i="95"/>
  <c r="C31" i="95"/>
  <c r="C30" i="95"/>
  <c r="C29" i="95"/>
  <c r="C28" i="95"/>
  <c r="D31" i="95"/>
  <c r="E31" i="95"/>
  <c r="E28" i="95"/>
  <c r="E29" i="95"/>
  <c r="E30" i="95"/>
  <c r="E27" i="95"/>
  <c r="D30" i="95"/>
  <c r="D29" i="95"/>
  <c r="D28" i="95"/>
  <c r="D27" i="95"/>
  <c r="D27" i="87"/>
  <c r="F27" i="93"/>
  <c r="G27" i="80"/>
  <c r="I27" i="80" s="1"/>
  <c r="D32" i="87"/>
  <c r="D31" i="87"/>
  <c r="D31" i="90"/>
  <c r="E32" i="91"/>
  <c r="E31" i="91"/>
  <c r="E29" i="91"/>
  <c r="E28" i="91"/>
  <c r="E27" i="91"/>
  <c r="D30" i="87"/>
  <c r="D29" i="87"/>
  <c r="D30" i="90"/>
  <c r="D29" i="90"/>
  <c r="H38" i="95"/>
  <c r="H37" i="95"/>
  <c r="H36" i="95"/>
  <c r="H34" i="95"/>
  <c r="H35" i="95"/>
  <c r="H27" i="95"/>
  <c r="H28" i="95"/>
  <c r="H29" i="95"/>
  <c r="H30" i="95"/>
  <c r="H31" i="95"/>
  <c r="H32" i="95"/>
  <c r="H33" i="95"/>
  <c r="F27" i="95"/>
  <c r="D28" i="87"/>
  <c r="C35" i="90"/>
  <c r="C36" i="90"/>
  <c r="C37" i="90"/>
  <c r="C38" i="90"/>
  <c r="C34" i="90"/>
  <c r="C33" i="90"/>
  <c r="C32" i="90"/>
  <c r="C31" i="90"/>
  <c r="C30" i="90"/>
  <c r="C29" i="90"/>
  <c r="C28" i="90"/>
  <c r="C27" i="90"/>
  <c r="E38" i="92"/>
  <c r="E37" i="92"/>
  <c r="E36" i="92"/>
  <c r="E35" i="92"/>
  <c r="E34" i="92"/>
  <c r="E33" i="92"/>
  <c r="E32" i="92"/>
  <c r="E31" i="92"/>
  <c r="E30" i="92"/>
  <c r="E28" i="92"/>
  <c r="H27" i="92"/>
  <c r="H28" i="92"/>
  <c r="H29" i="92"/>
  <c r="H30" i="92"/>
  <c r="H31" i="92"/>
  <c r="H32" i="92"/>
  <c r="H33" i="92"/>
  <c r="H34" i="92"/>
  <c r="H35" i="92" s="1"/>
  <c r="H36" i="92" s="1"/>
  <c r="H37" i="92" s="1"/>
  <c r="H38" i="92" s="1"/>
  <c r="F27" i="92"/>
  <c r="E27" i="92"/>
  <c r="H27" i="91"/>
  <c r="E33" i="91"/>
  <c r="H27" i="90"/>
  <c r="H28" i="90"/>
  <c r="H29" i="90"/>
  <c r="H30" i="90"/>
  <c r="H31" i="90"/>
  <c r="H32" i="90"/>
  <c r="H33" i="90"/>
  <c r="H34" i="90"/>
  <c r="H35" i="90"/>
  <c r="H36" i="90"/>
  <c r="H37" i="90"/>
  <c r="H38" i="90"/>
  <c r="E38" i="90"/>
  <c r="E37" i="90"/>
  <c r="E36" i="90"/>
  <c r="E35" i="90"/>
  <c r="E34" i="90"/>
  <c r="E33" i="90"/>
  <c r="E32" i="90"/>
  <c r="E31" i="90"/>
  <c r="E30" i="90"/>
  <c r="E29" i="90"/>
  <c r="E28" i="90"/>
  <c r="G27" i="90"/>
  <c r="I27" i="90" s="1"/>
  <c r="F27" i="90"/>
  <c r="E27" i="90"/>
  <c r="H27" i="93"/>
  <c r="H28" i="93"/>
  <c r="H29" i="93"/>
  <c r="H30" i="93" s="1"/>
  <c r="H31" i="93" s="1"/>
  <c r="H32" i="93" s="1"/>
  <c r="H33" i="93" s="1"/>
  <c r="H34" i="93" s="1"/>
  <c r="H35" i="93" s="1"/>
  <c r="H36" i="93" s="1"/>
  <c r="H37" i="93" s="1"/>
  <c r="H38" i="93" s="1"/>
  <c r="H33" i="87"/>
  <c r="H34" i="87"/>
  <c r="H35" i="87"/>
  <c r="H36" i="87"/>
  <c r="H37" i="87"/>
  <c r="H38" i="87"/>
  <c r="E37" i="87"/>
  <c r="E33" i="87"/>
  <c r="E29" i="87"/>
  <c r="H27" i="87"/>
  <c r="H28" i="87"/>
  <c r="E32" i="80"/>
  <c r="E28" i="80"/>
  <c r="H27" i="80"/>
  <c r="C28" i="87"/>
  <c r="E28" i="87"/>
  <c r="C29" i="87"/>
  <c r="C30" i="87"/>
  <c r="E30" i="87"/>
  <c r="C31" i="87"/>
  <c r="E31" i="87"/>
  <c r="C32" i="87"/>
  <c r="E32" i="87"/>
  <c r="C33" i="87"/>
  <c r="C34" i="87"/>
  <c r="E34" i="87"/>
  <c r="C35" i="87"/>
  <c r="E35" i="87"/>
  <c r="C36" i="87"/>
  <c r="E36" i="87"/>
  <c r="C37" i="87"/>
  <c r="C38" i="87"/>
  <c r="E38" i="87"/>
  <c r="C27" i="87"/>
  <c r="F27" i="87"/>
  <c r="E38" i="80"/>
  <c r="E37" i="80"/>
  <c r="E35" i="80"/>
  <c r="E34" i="80"/>
  <c r="E33" i="80"/>
  <c r="E31" i="80"/>
  <c r="F20" i="92"/>
  <c r="F19" i="92"/>
  <c r="F20" i="91"/>
  <c r="F19" i="91"/>
  <c r="I18" i="63"/>
  <c r="G18" i="63"/>
  <c r="D18" i="63"/>
  <c r="D30" i="62"/>
  <c r="D31" i="62"/>
  <c r="H31" i="62"/>
  <c r="O13" i="5"/>
  <c r="AA13" i="5"/>
  <c r="AB13" i="5"/>
  <c r="K27" i="66"/>
  <c r="L25" i="66"/>
  <c r="L21" i="66"/>
  <c r="L27" i="66"/>
  <c r="M27"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c r="I19" i="5"/>
  <c r="I17" i="5"/>
  <c r="F30" i="47"/>
  <c r="F31" i="47"/>
  <c r="D30" i="47"/>
  <c r="I30" i="47"/>
  <c r="S15" i="5"/>
  <c r="T15" i="5"/>
  <c r="X15" i="5"/>
  <c r="Z15" i="5"/>
  <c r="L15" i="5"/>
  <c r="M15" i="5"/>
  <c r="L13" i="5"/>
  <c r="M13" i="5"/>
  <c r="N13" i="5"/>
  <c r="N15" i="5"/>
  <c r="G30" i="47"/>
  <c r="C9" i="5"/>
  <c r="C8" i="5"/>
  <c r="C7" i="5"/>
  <c r="Y15" i="5"/>
  <c r="X13" i="5"/>
  <c r="Z13" i="5"/>
  <c r="Y13" i="5"/>
  <c r="S13" i="5"/>
  <c r="T13" i="5"/>
  <c r="K15" i="5"/>
  <c r="AB15" i="5"/>
  <c r="V15" i="5"/>
  <c r="J13" i="5"/>
  <c r="I13" i="5"/>
  <c r="J15" i="5"/>
  <c r="I30" i="62"/>
  <c r="D32" i="62"/>
  <c r="I31" i="62"/>
  <c r="AC19" i="5"/>
  <c r="F32" i="47"/>
  <c r="I32" i="62"/>
  <c r="D33" i="62"/>
  <c r="D34" i="62"/>
  <c r="I15" i="5"/>
  <c r="AC15" i="5"/>
  <c r="AA15" i="5"/>
  <c r="AC17" i="5"/>
  <c r="F31" i="62"/>
  <c r="F32" i="62"/>
  <c r="H30" i="62"/>
  <c r="I33" i="62"/>
  <c r="F33" i="47"/>
  <c r="F34" i="47"/>
  <c r="F35" i="47"/>
  <c r="F36" i="47"/>
  <c r="F37" i="47"/>
  <c r="F38" i="47"/>
  <c r="F39" i="47"/>
  <c r="F40" i="47"/>
  <c r="F41" i="47"/>
  <c r="F33" i="62"/>
  <c r="H32" i="62"/>
  <c r="D35" i="62"/>
  <c r="I34" i="62"/>
  <c r="AC13" i="5"/>
  <c r="H30" i="47"/>
  <c r="D31" i="47"/>
  <c r="D32" i="47"/>
  <c r="H31" i="47"/>
  <c r="I31" i="47"/>
  <c r="I35" i="62"/>
  <c r="D36" i="62"/>
  <c r="F34" i="62"/>
  <c r="H33" i="62"/>
  <c r="F35" i="62"/>
  <c r="H34" i="62"/>
  <c r="I36" i="62"/>
  <c r="D37" i="62"/>
  <c r="D33" i="47"/>
  <c r="I32" i="47"/>
  <c r="H32" i="47"/>
  <c r="I37" i="62"/>
  <c r="D38" i="62"/>
  <c r="I33" i="47"/>
  <c r="H33" i="47"/>
  <c r="D34" i="47"/>
  <c r="F36" i="62"/>
  <c r="H35" i="62"/>
  <c r="H34" i="47"/>
  <c r="I34" i="47"/>
  <c r="D35" i="47"/>
  <c r="F37" i="62"/>
  <c r="H36" i="62"/>
  <c r="D39" i="62"/>
  <c r="I38" i="62"/>
  <c r="F38" i="62"/>
  <c r="H37" i="62"/>
  <c r="D36" i="47"/>
  <c r="H35" i="47"/>
  <c r="I35" i="47"/>
  <c r="D40" i="62"/>
  <c r="I39" i="62"/>
  <c r="D37" i="47"/>
  <c r="H36" i="47"/>
  <c r="I36" i="47"/>
  <c r="I40" i="62"/>
  <c r="D41" i="62"/>
  <c r="F39" i="62"/>
  <c r="H38" i="62"/>
  <c r="F40" i="62"/>
  <c r="H39" i="62"/>
  <c r="I41" i="62"/>
  <c r="I37" i="47"/>
  <c r="H37" i="47"/>
  <c r="D38" i="47"/>
  <c r="I38" i="47"/>
  <c r="D39" i="47"/>
  <c r="H38" i="47"/>
  <c r="F41" i="62"/>
  <c r="H41" i="62"/>
  <c r="H40" i="62"/>
  <c r="D40" i="47"/>
  <c r="H39" i="47"/>
  <c r="I39" i="47"/>
  <c r="I40" i="47"/>
  <c r="H40" i="47"/>
  <c r="D41" i="47"/>
  <c r="I41" i="47"/>
  <c r="H41" i="47"/>
  <c r="G27" i="95"/>
  <c r="G27" i="92"/>
  <c r="I27" i="92" s="1"/>
  <c r="E29" i="92"/>
  <c r="H28" i="91"/>
  <c r="H29" i="91"/>
  <c r="H30" i="91" s="1"/>
  <c r="H31" i="91" s="1"/>
  <c r="H32" i="91" s="1"/>
  <c r="H33" i="91" s="1"/>
  <c r="H34" i="91" s="1"/>
  <c r="H35" i="91" s="1"/>
  <c r="H36" i="91" s="1"/>
  <c r="H37" i="91" s="1"/>
  <c r="H38" i="91" s="1"/>
  <c r="F27" i="91"/>
  <c r="G27" i="91"/>
  <c r="I27" i="91" s="1"/>
  <c r="H29" i="87"/>
  <c r="H30" i="87"/>
  <c r="H31" i="87"/>
  <c r="H32" i="87"/>
  <c r="E27" i="87"/>
  <c r="G27" i="87"/>
  <c r="I27" i="87"/>
  <c r="E27" i="80"/>
  <c r="E30" i="80"/>
  <c r="E29" i="80"/>
  <c r="G27" i="93"/>
  <c r="I27" i="93"/>
  <c r="H28" i="80" l="1"/>
  <c r="H29" i="80" s="1"/>
  <c r="H30" i="80" s="1"/>
  <c r="H31" i="80" s="1"/>
  <c r="H32" i="80" s="1"/>
  <c r="H33" i="80" s="1"/>
  <c r="H34" i="80" s="1"/>
  <c r="H35" i="80" s="1"/>
  <c r="H36" i="80" s="1"/>
  <c r="H37" i="80" s="1"/>
  <c r="H38" i="80" s="1"/>
  <c r="J34"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CC8AC355-D12F-41B0-9D6E-A70BF3459ADA}">
      <text>
        <r>
          <rPr>
            <sz val="9"/>
            <color indexed="81"/>
            <rFont val="Tahoma"/>
            <family val="2"/>
          </rPr>
          <t xml:space="preserve">El código SEGPLAN: corresponde al número asignado para la meta en el  SEGPLAN.
</t>
        </r>
      </text>
    </comment>
    <comment ref="D6" authorId="0" shapeId="0" xr:uid="{3B509DB6-5257-4929-ADA4-13A2A67B0479}">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4E20D86-8C57-4F1B-B31A-91274AF95F9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71A2665-CEAD-4058-AE3F-8FFF0913BA6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9931011-4A6E-44A3-9025-280F0145392C}">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3DC40B7A-777C-44E2-B02D-4B27C1A1B9C5}">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87282C8-0651-489E-A843-A78E2C38BB09}">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F5A99C89-AF35-4540-A01E-9450AE29143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D471F89-15E1-453C-A89B-1A966B39871D}">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8B57FA3-39A0-416B-BA11-F00BB7F323EA}">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6696135F-A4CB-4B97-9CD0-2D68D9B18A8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9C8EE22-CDA3-4480-A384-C957A5DD88DD}">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BF17E78-C8F1-49C3-9AE5-8672B3335A8B}">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1471D397-152E-46A7-A0E8-D64B4F8A117B}">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BD644B1-BEDC-4D39-BE90-C2014B9B238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DCB51D9-1824-403F-9F35-84D10984D41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0C74951-45A1-4480-8B9D-3537C9E9523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83B98BAA-02E6-4D77-8189-26B971A32E9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4F6FA629-EA7B-4A87-AD1B-54F78E7B4B6B}">
      <text>
        <r>
          <rPr>
            <b/>
            <sz val="9"/>
            <color indexed="81"/>
            <rFont val="Tahoma"/>
            <family val="2"/>
          </rPr>
          <t xml:space="preserve">Nombre:
</t>
        </r>
        <r>
          <rPr>
            <sz val="9"/>
            <color indexed="81"/>
            <rFont val="Tahoma"/>
            <family val="2"/>
          </rPr>
          <t xml:space="preserve">Elemento que compone el indicador.
</t>
        </r>
      </text>
    </comment>
    <comment ref="B20" authorId="0" shapeId="0" xr:uid="{821716BB-75C8-43E0-994E-3A31621720C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11B58DD0-1450-4180-9340-22DB372C1981}">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C6350D3D-FD44-45F5-9E99-082425D9162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341E9E4-5B48-4ABD-895D-2B32D74E33F1}">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5227BD-2EAA-42AF-B75E-9E4772F0A91F}">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DF578842-1934-438B-BE81-9D41619AF1E5}">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F34A6FF1-B7A6-4BA6-A1DA-8FBEC59C49B6}">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633A0D9F-6367-4C05-A9E0-B23A597AC4E4}">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62ABB8D-677B-4E42-BA72-1A356D5C49A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4C9A0D9D-BFAD-4A7E-83CC-5E0BF86F6249}">
      <text>
        <r>
          <rPr>
            <sz val="9"/>
            <color indexed="81"/>
            <rFont val="Tahoma"/>
            <family val="2"/>
          </rPr>
          <t xml:space="preserve">El código SEGPLAN: corresponde al número asignado para la meta en el  SEGPLAN.
</t>
        </r>
      </text>
    </comment>
    <comment ref="D6" authorId="0" shapeId="0" xr:uid="{F6C429E0-2B88-41A2-978D-790EF09BF2AC}">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F1092CD-F342-419B-B034-69596D931B7E}">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201D0317-D046-4AFF-84DA-186B897972F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29B4E49D-BC38-44A7-89B0-0F80527B2D74}">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6551A75A-A2EC-4A80-9C90-261D3E295D12}">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CDD6FE07-3216-4C06-B0D0-2260EDF869B6}">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7497D63-17E8-46B0-ABAB-844E6C1BFBB5}">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7666281-BD2D-4F0A-82C7-D29986934F29}">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788360A-E7C5-464C-99F4-D0B9B1C979D6}">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CA01DDF-5CBB-418F-A362-0FFC8FAD0A3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CEB78E47-364A-44EC-A36F-200D6D228299}">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E8D37C71-7F19-4807-ACC9-6BDB3753CD35}">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865EEA0-FD55-4529-8027-DAC4645CFD0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A3753825-6895-473E-A5F7-6AF0E19C0A3B}">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C2A367D-A604-42BA-B9E7-0780531EA245}">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5A3DD618-BA9D-4627-B817-DDD41DBC3A9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30AB4A28-F28B-4AD4-8A01-1F17E3BDECEA}">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280CDA9D-D6AF-4668-9F9E-28727CFC6426}">
      <text>
        <r>
          <rPr>
            <b/>
            <sz val="9"/>
            <color indexed="81"/>
            <rFont val="Tahoma"/>
            <family val="2"/>
          </rPr>
          <t xml:space="preserve">Nombre:
</t>
        </r>
        <r>
          <rPr>
            <sz val="9"/>
            <color indexed="81"/>
            <rFont val="Tahoma"/>
            <family val="2"/>
          </rPr>
          <t xml:space="preserve">Elemento que compone el indicador.
</t>
        </r>
      </text>
    </comment>
    <comment ref="B20" authorId="0" shapeId="0" xr:uid="{EB6025DD-282E-4320-AF94-44309F23FD4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5FCBA05-230F-4429-8743-45A1F6E15DDF}">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A53F421F-35CD-456A-8E7F-B02088F2DD2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B034161-294E-449F-915C-075C9DC6B63A}">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D81D7-04A6-4E1F-88EF-97BB063F013B}">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42218D98-2B9D-4994-B483-740E2F2F8C5B}">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8F2179F0-7CEA-4662-9FFB-85832A1B7F51}">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C24C58C6-5BDB-4C75-9AE5-9309AFBCBA8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8EA59F8-6EEC-4A28-855D-341A5A8FB1F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<sst xmlns="http://schemas.openxmlformats.org/spreadsheetml/2006/main" count="1262" uniqueCount="425">
  <si>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</si>
  <si>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</si>
  <si>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</si>
  <si>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</si>
  <si>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</si>
  <si>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</si>
  <si>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</si>
  <si>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</si>
  <si>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</si>
  <si>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</si>
  <si>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</si>
  <si>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</si>
  <si>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</si>
  <si>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</si>
  <si>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</si>
  <si>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</si>
  <si>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</si>
  <si>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</si>
  <si>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</si>
  <si>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</si>
  <si>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</si>
  <si>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</si>
  <si>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</si>
  <si>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</si>
  <si>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</si>
  <si>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</si>
  <si>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</si>
  <si>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</si>
  <si>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</si>
  <si>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</si>
  <si>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</si>
  <si>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</si>
  <si>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</si>
  <si>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</si>
  <si>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</si>
  <si>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</si>
  <si>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</si>
  <si>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</si>
  <si>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</si>
  <si>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</si>
  <si>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</si>
  <si>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</si>
  <si>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</si>
  <si>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</si>
  <si>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</si>
  <si>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</si>
  <si>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</si>
  <si>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</si>
  <si>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</si>
  <si>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</si>
  <si>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</si>
  <si>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</si>
  <si>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</si>
  <si>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</si>
  <si>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</si>
  <si>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</si>
  <si>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</si>
  <si>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</si>
  <si>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</si>
  <si>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</si>
  <si>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</si>
  <si>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</si>
  <si>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</si>
  <si>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</si>
  <si>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</si>
  <si>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</si>
  <si>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</si>
  <si>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</si>
  <si>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</si>
  <si>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</si>
  <si>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</si>
  <si>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</si>
  <si>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</si>
  <si>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</si>
  <si>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</si>
  <si>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</si>
  <si>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</si>
  <si>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</si>
  <si>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</si>
  <si>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</si>
  <si>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</si>
  <si>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</si>
  <si>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</si>
  <si>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</si>
  <si>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</si>
  <si>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</si>
  <si>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</si>
  <si>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</si>
  <si>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</si>
  <si>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</si>
  <si>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</si>
  <si>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</si>
  <si>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</si>
  <si>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</si>
  <si>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</si>
  <si>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</si>
  <si>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</si>
  <si>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</si>
  <si>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</si>
  <si>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</si>
  <si>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</si>
  <si>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</si>
  <si>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</si>
  <si>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</si>
  <si>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</si>
  <si>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</si>
  <si>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</si>
  <si>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</si>
  <si>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</si>
  <si>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</si>
  <si>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</si>
  <si>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</si>
  <si>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</si>
  <si>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</si>
  <si>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</si>
  <si>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</si>
  <si>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</si>
  <si>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</si>
  <si>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</si>
  <si>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</si>
  <si>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</si>
  <si>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</si>
  <si>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</si>
  <si>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</si>
  <si>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</si>
  <si>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</si>
  <si>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</si>
  <si>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</si>
  <si>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</si>
  <si>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</si>
  <si>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</si>
  <si>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</si>
  <si>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</si>
  <si>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</si>
  <si>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</si>
  <si>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</si>
  <si>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</si>
  <si>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</si>
  <si>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</si>
  <si>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</si>
  <si>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</si>
  <si>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</si>
  <si>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</si>
  <si>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</si>
  <si>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</si>
  <si>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</si>
  <si>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</si>
  <si>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</si>
  <si>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</si>
  <si>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</si>
  <si>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</si>
  <si>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</si>
  <si>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</si>
  <si>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</si>
  <si>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</si>
  <si>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</si>
  <si>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</si>
  <si>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</si>
  <si>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</si>
  <si>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</si>
  <si>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</si>
  <si>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</si>
  <si>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</si>
  <si>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</si>
  <si>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</si>
  <si>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</si>
  <si>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</si>
  <si>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</si>
  <si>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</si>
  <si>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</si>
  <si>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</si>
  <si>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</si>
  <si>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</si>
  <si>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</si>
  <si>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</si>
  <si>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</si>
  <si>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</si>
  <si>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</si>
  <si>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</si>
  <si>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</si>
  <si>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</si>
  <si>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</si>
  <si>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</si>
  <si>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</si>
  <si>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</si>
  <si>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</si>
  <si>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</si>
  <si>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</si>
  <si>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</si>
  <si>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</si>
  <si>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</si>
  <si>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</si>
  <si>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</si>
  <si>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</si>
  <si>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</si>
  <si>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</si>
  <si>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</si>
  <si>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</si>
  <si>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</si>
  <si>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</si>
  <si>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</si>
  <si>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</si>
  <si>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</si>
  <si>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</si>
  <si>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</si>
  <si>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</si>
  <si>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</si>
  <si>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</si>
  <si>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</si>
  <si>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</si>
  <si>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</si>
  <si>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</si>
  <si>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</si>
  <si>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</si>
  <si>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</si>
  <si>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</si>
  <si>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</si>
  <si>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</si>
  <si>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</si>
  <si>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</si>
  <si>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</si>
  <si>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</si>
  <si>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</si>
  <si>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</si>
  <si>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</si>
  <si>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</si>
  <si>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</si>
  <si>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</si>
  <si>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</si>
  <si>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</si>
  <si>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</si>
  <si>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</si>
  <si>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</si>
  <si>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</si>
  <si>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</si>
  <si>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</si>
  <si>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</si>
  <si>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</si>
  <si>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</si>
  <si>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</si>
  <si>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</si>
  <si>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</si>
  <si>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</si>
  <si>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</si>
  <si>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</si>
  <si>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</si>
  <si>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</si>
  <si>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</si>
  <si>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</si>
  <si>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</si>
  <si>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</si>
  <si>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</si>
  <si>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</si>
  <si>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</si>
  <si>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</si>
  <si>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</si>
  <si>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</si>
  <si>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</si>
  <si>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</si>
  <si>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</si>
  <si>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</si>
  <si>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</si>
  <si>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</si>
  <si>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</si>
  <si>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</si>
  <si>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</si>
  <si>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</si>
  <si>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</si>
  <si>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</si>
  <si>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</si>
  <si>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</si>
  <si>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</si>
  <si>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</si>
  <si>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</si>
  <si>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</si>
  <si>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</si>
  <si>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</si>
  <si>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</si>
  <si>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</si>
  <si>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</si>
  <si>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</si>
  <si>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</si>
  <si>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</si>
  <si>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</si>
  <si>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</si>
  <si>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</si>
  <si>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</si>
  <si>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</si>
  <si>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</si>
  <si>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</si>
  <si>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</si>
  <si>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</si>
  <si>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</si>
  <si>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Plan de Acción</t>
  </si>
  <si>
    <t xml:space="preserve">Articular un plan de seguimiento a la gestión y respuesta oportuna a los requerimientos técnicos, jurídicos, contractuales y disciplinarios </t>
  </si>
  <si>
    <t>PA01; PA02; PA03; PA04; PA05</t>
  </si>
  <si>
    <t>Actividades que se ejecutaron para la implementacion de los procesos transversales</t>
  </si>
  <si>
    <t>Cantidad de actividades que se ejecutaron para la implementacion de los procesos transversales</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</si>
  <si>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</si>
  <si>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</si>
  <si>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</si>
  <si>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</si>
  <si>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Actividades ejecutadas para el fortalecimiento de los canales de comunicación</t>
  </si>
  <si>
    <t>Actividades programadas para el fortalecimiento de los canales de comunicación</t>
  </si>
  <si>
    <t>Planes Estratégicos Formulados</t>
  </si>
  <si>
    <t>Planes De Acción O Gestión Con Seguimiento</t>
  </si>
  <si>
    <t>Actividades ejecutadas del Plan del trabajo/Actividades programadas en el plan de trabajo</t>
  </si>
  <si>
    <t>Actividades ejecutadas del Plan del trabajo</t>
  </si>
  <si>
    <t>Actividades programadas en el plan de trabajo</t>
  </si>
  <si>
    <t>CANTIDAD</t>
  </si>
  <si>
    <t>PLAN DE ACCION</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</si>
  <si>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</si>
  <si>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</si>
  <si>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</si>
  <si>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</si>
  <si>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</si>
  <si>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</si>
  <si>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</si>
  <si>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</si>
  <si>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</si>
  <si>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</si>
  <si>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</si>
  <si>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</si>
  <si>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Enero</t>
  </si>
  <si>
    <t>SUBDIRECTOR DE GESTION CORPORATIVA</t>
  </si>
  <si>
    <t>Subdirección de Gestión Corporativa</t>
  </si>
  <si>
    <t>Acciones de fortalecimiento realizadas</t>
  </si>
  <si>
    <t xml:space="preserve">GRUPO DE COMUNICACIONES </t>
  </si>
  <si>
    <t>Actividades ejecutadas para el fortalecimiento de los canales de comunicación / Actividades programadas para el fortalecimiento de los canales de comunicación</t>
  </si>
  <si>
    <t>1 de enero de 2021</t>
  </si>
  <si>
    <t>Articular una (1)  batería de herramientas de planeación para el instituto distrital de protección y bienestar animal</t>
  </si>
  <si>
    <t>Oficina Asesora de Planeación</t>
  </si>
  <si>
    <t>PE01</t>
  </si>
  <si>
    <t>Instrumentos De Gestión Y Control Optimizados</t>
  </si>
  <si>
    <t>ENERO 2021</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</si>
  <si>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</si>
  <si>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</si>
  <si>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</si>
  <si>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</si>
  <si>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</si>
  <si>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</si>
  <si>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</si>
  <si>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</si>
  <si>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</si>
  <si>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</si>
  <si>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 xml:space="preserve">Actividades ejecutadas descritas en el Plan de Acción desarrolladas en un periodo de tiempo determinado </t>
  </si>
  <si>
    <t>Equipo MIPG-Oficina Asesora de Planeación</t>
  </si>
  <si>
    <t>Afianzar la estructura organizacional productiva e integra, a través del desarrollo de capacidades del talento humano y un ambiente cordial</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</si>
  <si>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</si>
  <si>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</si>
  <si>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 xml:space="preserve">
Afianzar la estructura organizacional productiva e integra, a través del desarrollo de capacidades del talento humano y un ambiente cordial</t>
  </si>
  <si>
    <t>Desarrollar herramientas técnicas, dinámicas y confiables, a través del manejo y gestión de conocimiento. 
Garantizar accesibilidad a la información institucional a los grupos de valor, a través de los mecanismos y canales que disponga el Instituto</t>
  </si>
  <si>
    <t>Garantizar accesibilidad a la información institucional a los grupos de valor, a través de los mecanismos y canales que disponga el Instituto</t>
  </si>
  <si>
    <t>Ximena Andrea Castro Pinto</t>
  </si>
  <si>
    <t>GOTARDO ANTONIO YÁÑEZ ÁLVAREZ</t>
  </si>
  <si>
    <t xml:space="preserve">FORMATO DE REPORTE DEL MES DE ABRIL </t>
  </si>
  <si>
    <t>JUAN CARLOS SANABRIA MEDINA - PROFESIONAL UNIVERSIATARIO</t>
  </si>
  <si>
    <t>Yuly Patricia Castro Beltrán - Jefe Oficina Asesora Jurídica / Gotardo Antonio Yáñez Álvarez - Subdirector de Gestión Corporativa</t>
  </si>
  <si>
    <t>Realizar diagnóstico e implementación de cargas laborales del Instituto Distrital de Protección y Bienestar Animal</t>
  </si>
  <si>
    <t>Fortalecer los canales de comunicación</t>
  </si>
  <si>
    <t>Implementar el Modelo Integrado de Planeación y Gestión- MIPG</t>
  </si>
  <si>
    <t>Realizar el fortalecimiento institucional de la estructura orgánica y funcional de la SDA, IDIGER, JBB, E IDPYBA</t>
  </si>
  <si>
    <t>Realizar un diagnostico de fortalecimiento institucional que cumpla con las necesidades de los procesos transversales del IDPYBA</t>
  </si>
  <si>
    <t>14. Realizar 241 visitas administrativas y de seguimiento a empresas prestadoras del servicio público de transporte.</t>
  </si>
  <si>
    <t>Demarcar 2.600 kilómetro carril de vías</t>
  </si>
  <si>
    <t>Instalar 35.000 señales verticales de pedestal</t>
  </si>
  <si>
    <t>Realizar el 100% de las actividades para la segunda fase del Sistema Inteligente de Tranporte - SIT</t>
  </si>
  <si>
    <t>Realizar el 100% de las actividades para la segunda fase de Semáforos Inteligentes.</t>
  </si>
  <si>
    <t>Realizar el 100% de las actividades para la primera fase de Detección Electrónica DEI</t>
  </si>
  <si>
    <t>Subsecretaría de Servicios de la Movilidad</t>
  </si>
  <si>
    <t>NICOLAS ADOLFO CORREAL HUERTAS</t>
  </si>
  <si>
    <t>PLAN DE DESARROLLO - BOGOTÁ MEJOR PARA TODOS 2016-2020</t>
  </si>
  <si>
    <t>SUBDIRECTOR DE GESTIÓN CORPORATIVA</t>
  </si>
  <si>
    <t>Medir el porcentaje del implementación de los procesos transversales del Instituto, tales como financieros, administrativos, entre otros.</t>
  </si>
  <si>
    <t>PLAN DE ACCIÓN</t>
  </si>
  <si>
    <t>Actividades que se ejecutaron para la implementación de los procesos transversales</t>
  </si>
  <si>
    <t>Oficina Asesora Jurídica  y SGC - Gestión Contractual</t>
  </si>
  <si>
    <t>Medir el desarrollo operativo de la Oficina Asesora  Jurídica  y  el área  contractual  conforme a los requerimientos internos  y externos allegados a cada área para la atención  oportuna de los mismos.</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</si>
  <si>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</si>
  <si>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</si>
  <si>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t>Vanessa Páez - Profesional Universitaria Jurídica / María Isabela Tabaco Quemba - contratista SGC</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</si>
  <si>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</si>
  <si>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Actividades ejecutadas para la implementación MIPG/Actividades programadas para para la implementación MIPG</t>
  </si>
  <si>
    <t>Actividades ejecutadas para la implementación MIPG</t>
  </si>
  <si>
    <t>Actividades programadas para para la implementación MIPG</t>
  </si>
  <si>
    <t>Actividades Programadas para dar cumplimiento al  Plan de Acción para el cumplimiento de la Implementación del Sistema de Gestión de Calidad</t>
  </si>
  <si>
    <t>% Avance Acumulado frente al PHD</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</si>
  <si>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</si>
  <si>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</si>
  <si>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</si>
  <si>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La meta  al ser  por demanda permite evidenciar  que la Oficina Asesora Jurídica se encuentra  inmersa en la dinámica de responder al volumen que  va recibiendo los requerimientos, ya que su misionalidad  radica en el apoyo  trasversal a nivel administrativo  de la entidad, por ello se  evidencia  que cada  requerimiento fue  gestionado conforme; 1.  al procedimiento del área. 2.en el marco de la normatividad vigente y  3. atendido de manera oportuna  para no entorpecer  la funcionalidad del Instituto.						</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</si>
  <si>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</si>
  <si>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 xml:space="preserve">Para este reporte no se presentó ningun retraso. </t>
  </si>
  <si>
    <t>Ingrid Elizabeth Torres Rodriguez</t>
  </si>
  <si>
    <t>Ninguno</t>
  </si>
  <si>
    <t>No se presentó ningún retraso para el cumplimiento de la meta, por consiguiente, no se plantearon soluciones a los mismos.</t>
  </si>
  <si>
    <t>Se está cumpliendo con el objeto, funciones y misionalidad establecidas en las disposiciones que rigen la entidad, dirigidas al bienestar y protección de la fauna silvestre y doméstica que habita en el Distrito Capital.</t>
  </si>
  <si>
    <t>*La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t>
  </si>
  <si>
    <t xml:space="preserve"> </t>
  </si>
  <si>
    <t xml:space="preserve">El cumplimiento de esta meta genera un beneficio a la ciudad en el sentido de la prestación de los servicios ofrecidos a la ciudadanía y   poder fortalecer la imagen del Instituto y su articulación con el sector y la comunidad, además   la entidad puede  tener la plena confianza que los procesos  están siendo sistematizados para  cualquier requerimiento, y se  esta  cumpliendo con los organismos de control.		</t>
  </si>
  <si>
    <t>Henry Rincón - Leidy Rodríguez - Nancy Montero - Andrés Guerrero</t>
  </si>
  <si>
    <t xml:space="preserve">La dependencia de comunicaciones realiza una divulgación de información de manera permanente para comunicar las acciones adelantadas por las  áreas misionales del IDPYBA a través de diversos productos, contenidos y piezas de comunicación, en los diferentes canales internos y externos con los que cuenta la entidad. </t>
  </si>
  <si>
    <t xml:space="preserve">Gracias a la gestión realizada por el grupo de comunicaciones se ha logrado una divulgación externa de tipo permanente sobre la misionalidad del Instituto, como de los avances y acciones realizadas para la protección y el bienestar de los animales, con contenidos publicados en los canales de comunicación con que cuenta la entidad, específicamente en redes sociales Facebook, Twitter e Instagram, como en la sección de noticias de la página web, además de gestiones free press con medios de comunicación masiva con publicaciones frecuentes en medios de gran importancia como El Tiempo, Canal Capital, Blu Radio,  Caracol Radio, El Espectador, Radio Santa Fe, Noticias RCN, Las 2 Orillas, Semana, City TV, entre otros. 
También se garantiza divulgación de diversos temas de interés dirigidos de manera especifica a la comunidad interna, es decir, a los servidores y colaboradoradores del IDPYBA, sobre actividades de capacitación, socialización de información general y de sinergia con Alcaldía Mayor.  La acción comunicativa propende por acercar a la ciudadanía al conocimiento de los planes, proyectos y programas del Instituto de Protección Animal, así como  para contribuir a la sensibilización y educación de esta en aspectos relacionados, entre otros temas, con maltrato animal, tenencia responsable, cuidado de la Fauna, canales de denuncia y adopciones.  </t>
  </si>
  <si>
    <t>Fredy Ariza, Iván Malaver, Mauricio López, Liz Tabares, Manuel Rentería, Natalia Roncancio</t>
  </si>
  <si>
    <r>
      <rPr>
        <b/>
        <sz val="10"/>
        <color theme="1"/>
        <rFont val="Arial"/>
        <family val="2"/>
      </rPr>
      <t>GESTIÓN FINANCIERA:</t>
    </r>
    <r>
      <rPr>
        <sz val="10"/>
        <rFont val="Arial"/>
        <family val="2"/>
      </rPr>
      <t xml:space="preserve"> </t>
    </r>
    <r>
      <rPr>
        <sz val="10"/>
        <color theme="1"/>
        <rFont val="Arial"/>
        <family val="2"/>
      </rPr>
      <t>Con la incorporación y contabilización de las partidas contables se generan los estados financieros de la entidad, los cuales se presentan a los entes respectivos como CGN, DDC, Bogotá Consolida, Contraloría de Bogotá,  se elaboraron los respectivos estados financieros, Se realizaron las actividades operativas necesarias para llevar la ejecución del Gasto de Funcionamiento e  Inversiones del presupuesto, se realizo la totalidad de los giros presupuestales de la vigencia solicitados de la vigencia sin ninguna novedad, se realizó conforme a lo reportado en los informes del sistema de información y solicitado por las áreas de la entidad; se hizo actualización del Plan Anual de Adquisiciones, se realizó seguimiento a la ejecución de Reservas.</t>
    </r>
  </si>
  <si>
    <t>En el mes de diciembre de 2021 se realizó los reportes en PMR, SPI, POA y Hojas de vida de indicadores. Se acompañó a las Subdirecciones tecnicas en las modificaciones del Plan de Adquisiciones que requerían traslados presupuestales entre metas de los proyectos. 
Durante el mes de diciembre el IDPYBA realizó acompañamiento en la Sesión No. 4 día 20 de diciembre de 2021 del Consejo Distrital de política Económica y Social - CONPES D.C. para la aprobación del Plan de Acción de la Política Pública de Protección y Bienestar Animal.
Se realizó presentación para el Comité Directivo con la información consolidada de las Herramientas de Planeación 2022, de acuerdo con los lineamientos dados en las mesas de trabajo con los referentes de los proyectos de inversión.</t>
  </si>
  <si>
    <t>En el mes de diciembre se emitieron 5 actas (39, 40, 41, 42 y 43) en donde se actualizaron o crearon 33 documentos, se actualiza el listado maestro de documentos. Se modifican o cargan  compromisos en espacios de participacion reglamentada y no reglamentada en la plataforma colibrí de la veeduria Distrital.</t>
  </si>
  <si>
    <t>En el mes de diciembre se considera como positivo la realización de los seguimientos del Plan de Mejoramiento FURAG,  PAAC y Riesgos de Gestion y Corrupción para terminar la vigencia con todas las actividades realizadas</t>
  </si>
  <si>
    <t xml:space="preserve">Dentro de las acciones para la actualización de los recursos de Tecnologías de la Información, se llevó a cabo varios tips de Seguridad de la información con relación a Advertencia Seguridad Digital y Trampas de Phishing.                                                     
Se hacen ajustes correspondientes en la herramienta SISEPP como activación el PAA, módulos de CPD y RP, módulos de  viabilidades y módulos de Distribución presupuestal.                                                                                                                                
Actualización en los equipos de cómputo mejorando las capacidades fisicas para mayor rendimiento.                                            
Se procede con el envío de la encuesta de satisfacción a los usuarios para verificación del servicio del área de Tecnología.    
Se ajustó la Política de Adquisición de Software y Hardware del Instituto.                                                                                                                    </t>
  </si>
  <si>
    <t>Las dificultades que se han presentado han sido con relación a IPV6 para proceso de implementación debido al registro de direcciones de Internet con la empresa LACNIC, se encuentra en proceso de validación.</t>
  </si>
  <si>
    <t>Los beneficios obtenidos para este mes ayudan a la comunidad a obtener un buen uso y apropiación de las herramientas para mayor seguridad y privacidad de la información, adicionalmente con el desarrollo de la Herramienta SISEPP se puede agilizar trámites que ayudan al usuario a optimizar tiempos de respuesta.</t>
  </si>
  <si>
    <r>
      <t xml:space="preserve">SERVICIO AL CIUDADANO:  </t>
    </r>
    <r>
      <rPr>
        <sz val="10"/>
        <color theme="1"/>
        <rFont val="Arial"/>
        <family val="2"/>
      </rPr>
      <t>Durante el mes de diciembre se realizaron 85 encuestas de satisfacción a los ciudadadon que acuden al Instituto, el 86% se encuentran satisfechos y muy satisfechos en general, existe una alta satisfacción con respecto a la amabilidada de los asesores, el tiempo que le dedican a los ciudadanos para dar solución a sus necesidad y claridad con la que comunican la información los asesores de servicio al ciudadano. Con respecto al mes anterior el impacto negativo se debio a que la entidad se encontraba en proceso de contratación de esterilizaciones, y por ello en algunas fechas no hubo jornadas activas para la ciudadanía. 
En el mes de noviembre se radicaron un total de 1018 derechos de petición a través de los canales de atención al ciudadano habilitados, Se cerraron 7 peticiones fuera de términos de ley, evidenciando una mejora en la oportunidad de las respuestas del Instituto. El promedio de dias de respuesta es de 25 para derechos de petición y 19 para solicitude sde información.</t>
    </r>
  </si>
  <si>
    <r>
      <rPr>
        <b/>
        <sz val="10"/>
        <color theme="1"/>
        <rFont val="Arial"/>
        <family val="2"/>
      </rPr>
      <t>TALENTO HUMANO</t>
    </r>
    <r>
      <rPr>
        <sz val="10"/>
        <color theme="1"/>
        <rFont val="Arial"/>
        <family val="2"/>
      </rPr>
      <t>: Durante el perido, se desarrollaron actividades relacionadas con la Gestión Estrategica del Talento Humano, conforme al Modelo Integrado de Planeación y de Gestión y a la normatividad vigente en materia de empleo público. Desarrollando las actividades del Decreto 612 de 2018 siendo estos el Plan Estrategico de Talento Humano, Plan Institucional de Capacitación, Plan de Bienestar Social e Incentivos y el Plan Anual de Trabajo de Seguridad y Salud en el Trabajo.</t>
    </r>
  </si>
  <si>
    <r>
      <rPr>
        <b/>
        <sz val="10"/>
        <color theme="1"/>
        <rFont val="Arial"/>
        <family val="2"/>
      </rPr>
      <t>RECURSOS FÍSICOS:</t>
    </r>
    <r>
      <rPr>
        <sz val="10"/>
        <color theme="1"/>
        <rFont val="Arial"/>
        <family val="2"/>
      </rPr>
      <t xml:space="preserve">  : 1- Durante el mes de diciembre  desde almacén se dio respuesta a 246 solicitudes, lo cual representa un 100 % de las solicitudes de entrega, traslado y/o reintegro de bienes, con el fin de mantener actualizado el inventario, se registra cada movimiento en el  aplicativo de inventarios.
2- Durante este periodo se evidencia un incremento de mas del 18,3%  en el inventario de elemenos de consumo, lo anterior debido a las adquisiciones realizadas por la Subdireccion de Atencion a la Fauna, as cuales pretenden dotar el punto fijo de esterilizaciones, ubicado en la Unidad de Cuidado Animal.
3-Se realizo el acompañamiento a los proveedores con el fin de gestionar los correspondientes pagos y normal ejecución de los respectivos contratos, de esta manera se garantiza la normal prestación de cada uno de los servicios, impactando positivamente en la normal prestación de los servicios contratados, en total se gestionaron 5 informes de proveedores.
4- Durante el mes de noviembre se realizo el remite de pago de las facturas del servicio de energía de la sede administrativa, unico servicio publico a cargo del equipo de recursos fisicos.
5 -Se realiza el mantenimiento preventivo y correctivo  a los vehiculos de propiedad del Instituto, dicho mantenimiento es realizado por la empresa Autoinvercol, el el marco de la orden de compra vigente.
6 - Durante el mes de diciembre no se requirio realizar bajas de bienes.</t>
    </r>
  </si>
  <si>
    <t>Los posibles retrasos conforme a lo planeado ha dependido de la dinamica institucional de la entidades del distrito.</t>
  </si>
  <si>
    <t>* Se realizó la publicación de las campañas como vetetips, lunes de investigación, miércoles de seguimiento, flash animal. 
* Se realizó la publicación de deberes y derechos ciudadanos, novenas navideñas, valores institucionales
* Acompañamiento a las jornadas de adopción, brigadas médicas, jornadas de terilización, escuadarón anticrueldad, regulación
* Diseño de las piezas de navidad zoolidaria, vetetips, adopciones
* Se realizó la redacción de 10 comunicados de prensa
*Se realizó el monitoreo de prensaa identificando 34 publicaciones en medios masivos
*Publicación permanente en Twitter, Facebook, Instagram y Youtube
* Publicación en noticias web de la página de navidada zoolidaria, crónicas de seguimiento</t>
  </si>
  <si>
    <r>
      <t xml:space="preserve">GESTIÓN DOCUMENTAL: </t>
    </r>
    <r>
      <rPr>
        <sz val="10"/>
        <color theme="1"/>
        <rFont val="Arial"/>
        <family val="2"/>
      </rPr>
      <t>Gestión Documental efectuó procesos de organización documental de las áreas que debían entregar sus transferencias primarias documentales, sin embargo, la documentación se encontró sin intervención archivística, por lo cual fue trasladada al edificio de la sede administrativa, donde se está culminando actividades como lo son: Clasificación, ordenación, encarpetado, foliación, inventario documental, hoja de control y digitalización de esta información y cargue a AZ-Digital. Para la actualización de la Tabla de Retención documental, se encuentra pendiente la actualización y/o modificaciones de procedimientos internos del área misional, específicamente - Subdirección de Atención a la Fauna, en el último comite de gestión y desempeño institucional de diciembre de 2021, se solicito por parte de la dirección, establecer un plan de choque para ejecutar esta actividad. Se ha prestado el apoyo necesario en las actividades de digitalización de la información de conformidad con la entrega de las transferencias primarias documentales. En cuanto a inventarios documentales, hasta la fecha se encuentra pendiente la entrega de inventarios documentales de Hospitalización, identificación, Fauna silvestre, maltrato, brigadas médicas y comunicaciones, a los cuales se les realizará seguimiento</t>
    </r>
  </si>
  <si>
    <r>
      <t xml:space="preserve">GESTIÓN AMBIENTAL: 
</t>
    </r>
    <r>
      <rPr>
        <sz val="10"/>
        <color theme="1"/>
        <rFont val="Arial"/>
        <family val="2"/>
      </rPr>
      <t>•	Se mejoran las condiciones del entorno de los animales que se albergan en la Unidad de Cuidado Animal, al garantizar espacios desinfectados con amonio de quinta generación.    
•	Se controlan vectores plaga roedores e insectos, que pueden ser potencialmente transmisores de enfermedades.     
•	Se incentiva la movilidad sostenible con la certificación en sello plata del cicloparqueadero por parte de la Secretaría Distrital de Movilidad en la Unidad de Cuidado Animal.
•	Se da cumplimiento con el programa de gestión de residuos, mediante el aprovechamiento del material reciclado con la nueva asociación de reciclaje.  
•	Se realizó la caracterización de aguas residuales en la Unidad de Cuidado Animal mediante un laboratorio acreditado por el IDEAM.</t>
    </r>
  </si>
  <si>
    <t>Durante este mes, no se tuvo retrasos significativos para el cumplimiento del Plan de Acción.</t>
  </si>
  <si>
    <t>El Instituto Distrital de Protección y Bienestar Animal, en cumplimiento de los avances para realizar el diagnóstico y la implementación de cargas laborales, presentó en el mes de octubre 2021 la propuesta de rediseño institucional, que responde a las necesidades básicas de la Entidad en cuanto a la redistribución de sus funciones, dependencias, la ampliación de la planta de personal, y las modificaciones del Manual Especifico de Funciones y Competencias Laborales, la cual está soportado en una nueva propuesta de modelo de operación “modelo del negocio” y en una nueva estructura de costos.
Lo anterior, cuenta con la aprobación previa del equipo directivo del instituto, y conforme a la Guía Técnica Elaboración del Estudio técnico para Rediseños Organizacionales del Departamento Administrativo del Servicio Civil Distrital, así como la Guía para el Diseño y Rediseño Institucional para Entidades del Orden Territorial del Departamento Administrativo de la Función Pública, se requiere la viabilidad técnica de la Secretaría Distrital de Hacienda y posteriormente por parte del DASCD, pero en la vigencia 2021 no fue posible realizar las mesas de trabajo con estas dos ultimas entidades, se tiene proyectado realizarlas en el año 2022
En este orden desde ideas, la Subdirección de Gestión Corporativa mediante memorando 2021IE0002832 del 29 de diciembre de 2021, solicitó la reprogramación de la magnitud de la Meta 1 "Realizar diagnóstico e implementación de cargas laborales del Instituto Distrital de Protección y Bienestar Animal" de la vigencia 2021 pasando de 0,3 a 0,16.</t>
  </si>
  <si>
    <t>Se presentó propuesta de rediseño ante el Comité Directivo la cual fue aprobada, así como el modelo de operación y estructura organizacional.  Las dificultades de esta meta, se debe a que para continuar con el proyecto de rediseño se requiere de la realización de mesas de trabajo con la Secretaría Distrital de Hacienda y el Departamento Administrativo de Servicio Civil Distrital, las cuales no se han dado. Por lo anterior se reprogramó la ejecucion de la magnitud en el año 2022.</t>
  </si>
  <si>
    <t>CATALINA CRUZ</t>
  </si>
  <si>
    <t>XIMENA DEL PILAR RODRIGUEZ</t>
  </si>
  <si>
    <t>Por medio de la gestión realizada por estas áreas, se garantiza para la entidad y para la comunidad un acceso a la información pública y una conservación historica del conocimiento generado, por medio de La Tabla de Retención Documental , la elaboración de Inventarios documentales, el modelo de requisitos para la gestión de documentos electrónicos de archivo y el software de gestión documental. La Tabla de Retención Documental es importante debido a que aporta a identificar la documentación producida y recibida por la entidad en ejercicio de sus funciones, con este instrumento se lleva una adecuada administración documental. El modelo de requisitos para la gestión de documentos electrónicos de archivo, permite establecer los requerimientos técnicos funcionales y no funcionales para establecer un sistema de Gestión de documentos electrónicos de archivo, este sirve a la entidad como anexo técnico a la hora de adquirir un software de gestión documental. Las capacitaciones de gestión documental en cualquier tema, permiten que las dependencias tengan organizada su documentación, el control de la misma y facilitar el acceso y consulta de los documentos; del mismo modo, se da cumplimiento a la normativa ambiental vigente, se minimiza el impacto ambiental y se optimizan el recursos hídrico fomentando la austeridad del gasto; del mismo modo, mediante la Gestión de Talento humano se da fortalecimiento a la primera dimension del MIPG, se brinda capacitacion al personal de planta y contratistas para prestar un buen servicio al cliente externo generando compromiso, asertividad y valor público on la gestios del equipo de recursos fisicos se garantiza la correcta prestación de todos los servicios para el normal funcionamiento del Instituto, por medio de la gestión de los recursos físicos, se mantiene actualizado el inventario, de esta manera  se da transparencia a la gestion del almacen, se mantiene en buen estado las instalaciones fisicas del piso 8, sede adminsitrativa, se mantiene la normal prestacion del servicio de energia electrica</t>
  </si>
  <si>
    <r>
      <rPr>
        <b/>
        <sz val="10"/>
        <color theme="1"/>
        <rFont val="Arial"/>
        <family val="2"/>
      </rPr>
      <t xml:space="preserve">OFICINA ASESORA JURIDICA </t>
    </r>
    <r>
      <rPr>
        <sz val="10"/>
        <color theme="1"/>
        <rFont val="Arial"/>
        <family val="2"/>
      </rPr>
      <t xml:space="preserve">
AVANCES OAJ: La Oficina Asesora Jurídica a través de los 5 grupos que la conforman: Grupo de Defensa Judicial, Grupo de Asuntos Normativos, Grupo de Asuntos Penales, Grupo de Asuntos Administrativos y el Centro de Atención Jurídica CAJ, atendio la totalidad de los 184 requerimientos asignados en el mes de diciembre de 2021. 
• Se contesto dentro de la oportunidad legal la accion de tutela presentada durante este período. Todos los requerimientos judiciales fueron atendidos dentro de los términos legales.
• Se adelantaron todas las actividades tendientes a dar cumplimiento al fallo de las Acciones Populares No 2017-00162 y 2020-00797.
•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LOGROS OAJ: • Los logros ms importantes durante este período fueron:
• Respuestas a requerimientos dentro de los términos legales.
• Atención oportuna de las contestaciones de las Acciones de Tutela notificadas. 
• Fallos de tutela favorables durante el periodo del reporte.
• Presentación oportuna y dentro de los términos de los informes de procesos judiciales y tutelas requeridos durante el período. 
• Respuestas a derechos de petición y requerimientos dentro de los términos legales. 
 • Atención del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t>
    </r>
    <r>
      <rPr>
        <b/>
        <sz val="10"/>
        <color theme="1"/>
        <rFont val="Arial"/>
        <family val="2"/>
      </rPr>
      <t xml:space="preserve">SUBDIRECCIÓN DE GESTIÓN CORPORATIVA - GRUPO CONTRACTUAL: 
</t>
    </r>
    <r>
      <rPr>
        <sz val="10"/>
        <color theme="1"/>
        <rFont val="Arial"/>
        <family val="2"/>
      </rPr>
      <t xml:space="preserve">En el area Contractual se gestionaron durante el mes 31 Contratos nuevos, se realizan 86  Modificaciones contractuales. Entre ellas  49  terminaciones Anticipadas, 3 suspensiones-reactivaciones, 25 Adiciones y/o prorrogas, 7 Cesiones de Contrato
 En la Gestion Contractual se realizan 33 revisiones de Documentos precontractuales. Se solicitan 54 solicitudes de Certificacion en el mes
La Oficina contractual recepciona diversos requerimientos provenientes de la ciudadanía y de entes de Control. Para el mes se dio tramite a:
- 1 R2021ER0012984 - Derecho de petición- Solicitud de Información
- Se realizo la presentacion de Informes a entes de Control que se requieren mensualmente como los son: SIVICOF y SIDEAP
Estado de expedientes disciplinarios :
Año 2019: dieciocho (18) expedientes, de los cuales dieciséis (16) en indagación preliminar y dos (2) en investigación disciplinaria.
Año: 2020: dieciocho (18) expedientes los cuales se encuentra en indagación preliminar.
Año 2021: diez (10) expedientes de los cuales nueve (9) están en indagación preliminar y uno (1) en investigación disciplinaria.
-Los expedientes gozan de reserva en las acciones disciplinarias que se adelantan, estos expedientes reposan físicamente en custodia en la Subdirección de Gestión Corporativa, grupo disciplinario debidamente encarpetado, foliado en físico y bajo custodia, según Ley 734 de 202 Código Único disciplinario Articulo 95.
-En el mes Se tramitan las acta de Liquidacion de 27 Contratos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</si>
</sst>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0.0"/>
    <numFmt numFmtId="175" formatCode="_(* #,##0.0_);_(* \(#,##0.0\);_(* &quot;-&quot;??_);_(@_)"/>
    <numFmt numFmtId="176" formatCode="0.0"/>
    <numFmt numFmtId="177" formatCode="0.000"/>
    <numFmt numFmtId="178" formatCode="_(* #,##0.000_);_(* \(#,##0.000\);_(* &quot;-&quot;??_);_(@_)"/>
    <numFmt numFmtId="179" formatCode="0.000000"/>
    <numFmt numFmtId="180" formatCode="#,##0.000"/>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4"/>
      <name val="Arial"/>
      <family val="2"/>
    </font>
    <font>
      <b/>
      <sz val="10"/>
      <color theme="0"/>
      <name val="Arial"/>
      <family val="2"/>
    </font>
    <font>
      <sz val="10"/>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2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211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43" fontId="33" fillId="0" borderId="0" applyFont="0" applyFill="0" applyBorder="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3" applyNumberFormat="0" applyFon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0" applyNumberFormat="0" applyAlignment="0" applyProtection="0"/>
    <xf numFmtId="0" fontId="18" fillId="16" borderId="12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9"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4"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5" applyNumberFormat="0" applyFon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5"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53"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43" fontId="33" fillId="0" borderId="0" applyFont="0" applyFill="0" applyBorder="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5" applyNumberFormat="0" applyFon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43" fontId="33" fillId="0" borderId="0" applyFont="0" applyFill="0" applyBorder="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65" applyNumberFormat="0" applyFon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43" fontId="33" fillId="0" borderId="0" applyFont="0" applyFill="0" applyBorder="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76"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76"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79"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79"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18" fillId="16" borderId="176"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79" applyNumberFormat="0" applyFill="0" applyAlignment="0" applyProtection="0"/>
    <xf numFmtId="0" fontId="31" fillId="0" borderId="179" applyNumberFormat="0" applyFill="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76"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79"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77" applyNumberFormat="0" applyFon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31" fillId="0" borderId="179"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77" applyNumberFormat="0" applyFont="0" applyAlignment="0" applyProtection="0"/>
    <xf numFmtId="0" fontId="23" fillId="7" borderId="180" applyNumberFormat="0" applyAlignment="0" applyProtection="0"/>
    <xf numFmtId="0" fontId="31" fillId="0" borderId="179"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18" fillId="16" borderId="176"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77"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3" fillId="7" borderId="176"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4" fillId="23" borderId="177"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43" fontId="33" fillId="0" borderId="0" applyFont="0" applyFill="0" applyBorder="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18" fillId="16" borderId="176" applyNumberFormat="0" applyAlignment="0" applyProtection="0"/>
    <xf numFmtId="0" fontId="23" fillId="7" borderId="180" applyNumberFormat="0" applyAlignment="0" applyProtection="0"/>
    <xf numFmtId="0" fontId="4" fillId="23" borderId="177"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31" fillId="0" borderId="179"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76"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31" fillId="0" borderId="179"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6" fillId="16" borderId="178" applyNumberFormat="0" applyAlignment="0" applyProtection="0"/>
    <xf numFmtId="0" fontId="4" fillId="23" borderId="181" applyNumberFormat="0" applyFont="0" applyAlignment="0" applyProtection="0"/>
    <xf numFmtId="0" fontId="31" fillId="0" borderId="179"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76"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4" fillId="23" borderId="177" applyNumberFormat="0" applyFont="0" applyAlignment="0" applyProtection="0"/>
    <xf numFmtId="0" fontId="26" fillId="16" borderId="182" applyNumberFormat="0" applyAlignment="0" applyProtection="0"/>
    <xf numFmtId="0" fontId="18" fillId="16" borderId="176"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43" fontId="33" fillId="0" borderId="0" applyFont="0" applyFill="0" applyBorder="0" applyAlignment="0" applyProtection="0"/>
    <xf numFmtId="0" fontId="23" fillId="7" borderId="180" applyNumberFormat="0" applyAlignment="0" applyProtection="0"/>
    <xf numFmtId="43" fontId="33" fillId="0" borderId="0" applyFont="0" applyFill="0" applyBorder="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77" applyNumberFormat="0" applyFon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76" applyNumberFormat="0" applyAlignment="0" applyProtection="0"/>
    <xf numFmtId="0" fontId="4" fillId="23" borderId="177" applyNumberFormat="0" applyFont="0" applyAlignment="0" applyProtection="0"/>
    <xf numFmtId="0" fontId="31" fillId="0" borderId="179" applyNumberFormat="0" applyFill="0" applyAlignment="0" applyProtection="0"/>
    <xf numFmtId="0" fontId="4" fillId="23" borderId="177" applyNumberFormat="0" applyFont="0" applyAlignment="0" applyProtection="0"/>
    <xf numFmtId="0" fontId="18" fillId="16" borderId="176" applyNumberFormat="0" applyAlignment="0" applyProtection="0"/>
    <xf numFmtId="0" fontId="26" fillId="16" borderId="178"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76"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76" applyNumberFormat="0" applyAlignment="0" applyProtection="0"/>
    <xf numFmtId="0" fontId="31" fillId="0" borderId="179" applyNumberFormat="0" applyFill="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78"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23" fillId="7" borderId="176"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78"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76"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78" applyNumberFormat="0" applyAlignment="0" applyProtection="0"/>
    <xf numFmtId="0" fontId="18" fillId="16" borderId="176" applyNumberFormat="0" applyAlignment="0" applyProtection="0"/>
    <xf numFmtId="0" fontId="18" fillId="16" borderId="180" applyNumberFormat="0" applyAlignment="0" applyProtection="0"/>
    <xf numFmtId="0" fontId="18" fillId="16" borderId="176"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43" fontId="33" fillId="0" borderId="0" applyFont="0" applyFill="0" applyBorder="0" applyAlignment="0" applyProtection="0"/>
    <xf numFmtId="0" fontId="18" fillId="16" borderId="180"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18" fillId="16" borderId="176" applyNumberFormat="0" applyAlignment="0" applyProtection="0"/>
    <xf numFmtId="0" fontId="26" fillId="16" borderId="178"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79" applyNumberFormat="0" applyFill="0" applyAlignment="0" applyProtection="0"/>
    <xf numFmtId="0" fontId="23" fillId="7" borderId="180" applyNumberFormat="0" applyAlignment="0" applyProtection="0"/>
    <xf numFmtId="0" fontId="26" fillId="16" borderId="178"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18" fillId="16" borderId="176"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26" fillId="16" borderId="178" applyNumberFormat="0" applyAlignment="0" applyProtection="0"/>
    <xf numFmtId="0" fontId="23" fillId="7" borderId="176"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79" applyNumberFormat="0" applyFill="0" applyAlignment="0" applyProtection="0"/>
    <xf numFmtId="0" fontId="31" fillId="0" borderId="183" applyNumberFormat="0" applyFill="0" applyAlignment="0" applyProtection="0"/>
    <xf numFmtId="0" fontId="23" fillId="7" borderId="176" applyNumberFormat="0" applyAlignment="0" applyProtection="0"/>
    <xf numFmtId="0" fontId="18" fillId="16" borderId="176"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77" applyNumberFormat="0" applyFon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79" applyNumberFormat="0" applyFill="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26" fillId="16" borderId="178"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23" fillId="7" borderId="176" applyNumberFormat="0" applyAlignment="0" applyProtection="0"/>
    <xf numFmtId="0" fontId="18" fillId="16" borderId="180" applyNumberFormat="0" applyAlignment="0" applyProtection="0"/>
    <xf numFmtId="0" fontId="18" fillId="16" borderId="176"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18" fillId="16" borderId="176"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78"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31" fillId="0" borderId="179"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79" applyNumberFormat="0" applyFill="0" applyAlignment="0" applyProtection="0"/>
    <xf numFmtId="0" fontId="4" fillId="23" borderId="177"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76" applyNumberFormat="0" applyAlignment="0" applyProtection="0"/>
    <xf numFmtId="0" fontId="18" fillId="16" borderId="180" applyNumberFormat="0" applyAlignment="0" applyProtection="0"/>
    <xf numFmtId="0" fontId="23" fillId="7" borderId="176" applyNumberFormat="0" applyAlignment="0" applyProtection="0"/>
    <xf numFmtId="0" fontId="23" fillId="7" borderId="180" applyNumberFormat="0" applyAlignment="0" applyProtection="0"/>
    <xf numFmtId="0" fontId="26" fillId="16" borderId="178"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4" fillId="23" borderId="177" applyNumberFormat="0" applyFont="0" applyAlignment="0" applyProtection="0"/>
    <xf numFmtId="0" fontId="18" fillId="16" borderId="180" applyNumberFormat="0" applyAlignment="0" applyProtection="0"/>
    <xf numFmtId="0" fontId="23" fillId="7" borderId="176"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78"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31" fillId="0" borderId="179"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4" fillId="23" borderId="177" applyNumberFormat="0" applyFon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23" fillId="7" borderId="176"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43" fontId="33" fillId="0" borderId="0" applyFont="0" applyFill="0" applyBorder="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43" fontId="33" fillId="0" borderId="0" applyFont="0" applyFill="0" applyBorder="0" applyAlignment="0" applyProtection="0"/>
    <xf numFmtId="0" fontId="26" fillId="16" borderId="182" applyNumberFormat="0" applyAlignment="0" applyProtection="0"/>
    <xf numFmtId="41" fontId="33" fillId="0" borderId="0" applyFont="0" applyFill="0" applyBorder="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43" fontId="33" fillId="0" borderId="0" applyFont="0" applyFill="0" applyBorder="0" applyAlignment="0" applyProtection="0"/>
    <xf numFmtId="0" fontId="23" fillId="7" borderId="180" applyNumberFormat="0" applyAlignment="0" applyProtection="0"/>
    <xf numFmtId="0" fontId="31" fillId="0" borderId="183" applyNumberFormat="0" applyFill="0" applyAlignment="0" applyProtection="0"/>
    <xf numFmtId="0" fontId="18" fillId="16" borderId="176"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43" fontId="33" fillId="0" borderId="0" applyFont="0" applyFill="0" applyBorder="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31" fillId="0" borderId="179"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77" applyNumberFormat="0" applyFon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77" applyNumberFormat="0" applyFont="0" applyAlignment="0" applyProtection="0"/>
    <xf numFmtId="0" fontId="4" fillId="23" borderId="181" applyNumberFormat="0" applyFont="0" applyAlignment="0" applyProtection="0"/>
    <xf numFmtId="0" fontId="18" fillId="16" borderId="176"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76"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77" applyNumberFormat="0" applyFont="0" applyAlignment="0" applyProtection="0"/>
    <xf numFmtId="0" fontId="18" fillId="16" borderId="176" applyNumberForma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76"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23" fillId="7" borderId="176"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79" applyNumberFormat="0" applyFill="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77"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76" applyNumberFormat="0" applyAlignment="0" applyProtection="0"/>
    <xf numFmtId="0" fontId="26" fillId="16" borderId="182" applyNumberFormat="0" applyAlignment="0" applyProtection="0"/>
    <xf numFmtId="0" fontId="18" fillId="16" borderId="176"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77"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3" fillId="7" borderId="176"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76"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3" fillId="7" borderId="176"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76"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4" fillId="23" borderId="177"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77" applyNumberFormat="0" applyFont="0" applyAlignment="0" applyProtection="0"/>
    <xf numFmtId="0" fontId="26" fillId="16" borderId="182" applyNumberFormat="0" applyAlignment="0" applyProtection="0"/>
    <xf numFmtId="0" fontId="23" fillId="7" borderId="176" applyNumberFormat="0" applyAlignment="0" applyProtection="0"/>
    <xf numFmtId="0" fontId="4" fillId="23" borderId="177"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77" applyNumberFormat="0" applyFont="0" applyAlignment="0" applyProtection="0"/>
    <xf numFmtId="0" fontId="26" fillId="16" borderId="178"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79" applyNumberFormat="0" applyFill="0" applyAlignment="0" applyProtection="0"/>
    <xf numFmtId="0" fontId="31" fillId="0" borderId="183" applyNumberFormat="0" applyFill="0" applyAlignment="0" applyProtection="0"/>
    <xf numFmtId="0" fontId="31" fillId="0" borderId="179" applyNumberFormat="0" applyFill="0" applyAlignment="0" applyProtection="0"/>
    <xf numFmtId="0" fontId="23" fillId="7" borderId="180"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77"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3" fillId="7" borderId="180"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6" fillId="16" borderId="178"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43" fontId="33" fillId="0" borderId="0" applyFont="0" applyFill="0" applyBorder="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3" fillId="7" borderId="176"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7" applyNumberFormat="0" applyFont="0" applyAlignment="0" applyProtection="0"/>
    <xf numFmtId="0" fontId="23" fillId="7" borderId="176" applyNumberForma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79" applyNumberFormat="0" applyFill="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79"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78"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78"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43" fontId="33" fillId="0" borderId="0" applyFont="0" applyFill="0" applyBorder="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73"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18" fillId="16"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0" fontId="23" fillId="7" borderId="17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4" fillId="23" borderId="173"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43" fontId="33" fillId="0" borderId="0" applyFont="0" applyFill="0" applyBorder="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76" applyNumberFormat="0" applyAlignment="0" applyProtection="0"/>
    <xf numFmtId="0" fontId="26" fillId="16" borderId="178"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76" applyNumberForma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18" fillId="16" borderId="176"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4" fillId="23" borderId="177" applyNumberFormat="0" applyFon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79" applyNumberFormat="0" applyFill="0" applyAlignment="0" applyProtection="0"/>
    <xf numFmtId="0" fontId="4" fillId="23" borderId="177" applyNumberFormat="0" applyFon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3" fillId="7" borderId="176"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76"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79" applyNumberFormat="0" applyFill="0" applyAlignment="0" applyProtection="0"/>
    <xf numFmtId="0" fontId="18" fillId="16" borderId="180" applyNumberFormat="0" applyAlignment="0" applyProtection="0"/>
    <xf numFmtId="0" fontId="23" fillId="7" borderId="180" applyNumberFormat="0" applyAlignment="0" applyProtection="0"/>
    <xf numFmtId="0" fontId="4" fillId="23" borderId="177"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31" fillId="0" borderId="179"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4" fillId="23" borderId="177"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78" applyNumberFormat="0" applyAlignment="0" applyProtection="0"/>
    <xf numFmtId="0" fontId="23" fillId="7" borderId="180" applyNumberFormat="0" applyAlignment="0" applyProtection="0"/>
    <xf numFmtId="0" fontId="18" fillId="16" borderId="176"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77"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26" fillId="16" borderId="178"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78"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43" fontId="33" fillId="0" borderId="0" applyFont="0" applyFill="0" applyBorder="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43" fontId="33" fillId="0" borderId="0" applyFont="0" applyFill="0" applyBorder="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79"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77" applyNumberFormat="0" applyFont="0" applyAlignment="0" applyProtection="0"/>
    <xf numFmtId="0" fontId="31" fillId="0" borderId="179" applyNumberFormat="0" applyFill="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76"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76"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4" fillId="23" borderId="177" applyNumberFormat="0" applyFon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43" fontId="33" fillId="0" borderId="0" applyFont="0" applyFill="0" applyBorder="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76" applyNumberFormat="0" applyAlignment="0" applyProtection="0"/>
    <xf numFmtId="0" fontId="31" fillId="0" borderId="179" applyNumberFormat="0" applyFill="0" applyAlignment="0" applyProtection="0"/>
    <xf numFmtId="43" fontId="33" fillId="0" borderId="0" applyFont="0" applyFill="0" applyBorder="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76"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77"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76" applyNumberFormat="0" applyAlignment="0" applyProtection="0"/>
    <xf numFmtId="0" fontId="18" fillId="16" borderId="180" applyNumberFormat="0" applyAlignment="0" applyProtection="0"/>
    <xf numFmtId="0" fontId="31" fillId="0" borderId="179" applyNumberFormat="0" applyFill="0" applyAlignment="0" applyProtection="0"/>
    <xf numFmtId="0" fontId="18" fillId="16" borderId="180" applyNumberFormat="0" applyAlignment="0" applyProtection="0"/>
    <xf numFmtId="0" fontId="18" fillId="16" borderId="176"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4" fillId="23" borderId="177" applyNumberFormat="0" applyFont="0" applyAlignment="0" applyProtection="0"/>
    <xf numFmtId="0" fontId="18" fillId="16" borderId="176" applyNumberFormat="0" applyAlignment="0" applyProtection="0"/>
    <xf numFmtId="0" fontId="18" fillId="16" borderId="176" applyNumberFormat="0" applyAlignment="0" applyProtection="0"/>
    <xf numFmtId="0" fontId="18" fillId="16" borderId="180" applyNumberFormat="0" applyAlignment="0" applyProtection="0"/>
    <xf numFmtId="0" fontId="18" fillId="16" borderId="176"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76" applyNumberFormat="0" applyAlignment="0" applyProtection="0"/>
    <xf numFmtId="0" fontId="26" fillId="16" borderId="178"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76"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3" fillId="7" borderId="176"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77" applyNumberFormat="0" applyFon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78"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43" fontId="33" fillId="0" borderId="0" applyFont="0" applyFill="0" applyBorder="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26" fillId="16" borderId="174" applyNumberFormat="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31" fillId="0" borderId="175" applyNumberFormat="0" applyFill="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0" applyNumberFormat="0" applyAlignment="0" applyProtection="0"/>
    <xf numFmtId="0" fontId="23" fillId="7" borderId="180" applyNumberFormat="0" applyAlignment="0" applyProtection="0"/>
    <xf numFmtId="0" fontId="23" fillId="7" borderId="176"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78"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78"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79"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3" fillId="7" borderId="176"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31" fillId="0" borderId="179"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77" applyNumberFormat="0" applyFon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76"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78" applyNumberFormat="0" applyAlignment="0" applyProtection="0"/>
    <xf numFmtId="0" fontId="26" fillId="16" borderId="178" applyNumberFormat="0" applyAlignment="0" applyProtection="0"/>
    <xf numFmtId="0" fontId="4" fillId="23" borderId="181" applyNumberFormat="0" applyFont="0" applyAlignment="0" applyProtection="0"/>
    <xf numFmtId="0" fontId="31" fillId="0" borderId="179" applyNumberFormat="0" applyFill="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3" fillId="7" borderId="176"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76"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76"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79"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3" fillId="7" borderId="176"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76"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3" fillId="7" borderId="176" applyNumberFormat="0" applyAlignment="0" applyProtection="0"/>
    <xf numFmtId="0" fontId="31" fillId="0" borderId="183" applyNumberFormat="0" applyFill="0" applyAlignment="0" applyProtection="0"/>
    <xf numFmtId="0" fontId="23" fillId="7" borderId="176"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79"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78"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76"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31" fillId="0" borderId="183" applyNumberFormat="0" applyFill="0" applyAlignment="0" applyProtection="0"/>
    <xf numFmtId="0" fontId="23" fillId="7" borderId="176" applyNumberFormat="0" applyAlignment="0" applyProtection="0"/>
    <xf numFmtId="0" fontId="31" fillId="0" borderId="183" applyNumberFormat="0" applyFill="0" applyAlignment="0" applyProtection="0"/>
    <xf numFmtId="0" fontId="23" fillId="7" borderId="180" applyNumberFormat="0" applyAlignment="0" applyProtection="0"/>
    <xf numFmtId="0" fontId="23" fillId="7" borderId="176"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77" applyNumberFormat="0" applyFont="0" applyAlignment="0" applyProtection="0"/>
    <xf numFmtId="0" fontId="23" fillId="7" borderId="180" applyNumberFormat="0" applyAlignment="0" applyProtection="0"/>
    <xf numFmtId="0" fontId="4" fillId="23" borderId="177"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76"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76"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77" applyNumberFormat="0" applyFont="0" applyAlignment="0" applyProtection="0"/>
    <xf numFmtId="0" fontId="18" fillId="16" borderId="180" applyNumberFormat="0" applyAlignment="0" applyProtection="0"/>
    <xf numFmtId="0" fontId="26" fillId="16" borderId="178"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76"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6" fillId="16" borderId="178"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76"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76"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79"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78" applyNumberFormat="0" applyAlignment="0" applyProtection="0"/>
    <xf numFmtId="0" fontId="4" fillId="23" borderId="181" applyNumberFormat="0" applyFont="0" applyAlignment="0" applyProtection="0"/>
    <xf numFmtId="0" fontId="18" fillId="16" borderId="176"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76"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6" fillId="16" borderId="178"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76"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18" fillId="16" borderId="176"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4" fillId="23" borderId="177"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79" applyNumberFormat="0" applyFill="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77" applyNumberFormat="0" applyFon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78"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31" fillId="0" borderId="179"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78" applyNumberFormat="0" applyAlignment="0" applyProtection="0"/>
    <xf numFmtId="0" fontId="23" fillId="7" borderId="180" applyNumberFormat="0" applyAlignment="0" applyProtection="0"/>
    <xf numFmtId="0" fontId="26" fillId="16" borderId="178"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76"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76"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76"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76"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77" applyNumberFormat="0" applyFon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79"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6" fillId="16" borderId="178"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76"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78" applyNumberFormat="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79" applyNumberFormat="0" applyFill="0" applyAlignment="0" applyProtection="0"/>
    <xf numFmtId="0" fontId="26" fillId="16" borderId="182" applyNumberFormat="0" applyAlignment="0" applyProtection="0"/>
    <xf numFmtId="0" fontId="26" fillId="16" borderId="178" applyNumberFormat="0" applyAlignment="0" applyProtection="0"/>
    <xf numFmtId="0" fontId="23" fillId="7" borderId="176" applyNumberFormat="0" applyAlignment="0" applyProtection="0"/>
    <xf numFmtId="0" fontId="18" fillId="16" borderId="176"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6" fillId="16" borderId="178"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76"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77"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23" fillId="7" borderId="176"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79" applyNumberFormat="0" applyFill="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76" applyNumberFormat="0" applyAlignment="0" applyProtection="0"/>
    <xf numFmtId="0" fontId="26" fillId="16" borderId="182" applyNumberFormat="0" applyAlignment="0" applyProtection="0"/>
    <xf numFmtId="0" fontId="26" fillId="16" borderId="178"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31" fillId="0" borderId="179"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76"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76"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76" applyNumberFormat="0" applyAlignment="0" applyProtection="0"/>
    <xf numFmtId="0" fontId="26" fillId="16" borderId="178" applyNumberFormat="0" applyAlignment="0" applyProtection="0"/>
    <xf numFmtId="0" fontId="4" fillId="23" borderId="181" applyNumberFormat="0" applyFont="0" applyAlignment="0" applyProtection="0"/>
    <xf numFmtId="0" fontId="23" fillId="7" borderId="176"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77" applyNumberFormat="0" applyFon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18" fillId="16" borderId="176"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31" fillId="0" borderId="179" applyNumberFormat="0" applyFill="0" applyAlignment="0" applyProtection="0"/>
    <xf numFmtId="0" fontId="26" fillId="16" borderId="178"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76" applyNumberFormat="0" applyAlignment="0" applyProtection="0"/>
    <xf numFmtId="0" fontId="26" fillId="16" borderId="178"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76" applyNumberFormat="0" applyAlignment="0" applyProtection="0"/>
    <xf numFmtId="0" fontId="4" fillId="23" borderId="177"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31" fillId="0" borderId="179"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6" fillId="16" borderId="178" applyNumberFormat="0" applyAlignment="0" applyProtection="0"/>
    <xf numFmtId="43" fontId="33" fillId="0" borderId="0" applyFont="0" applyFill="0" applyBorder="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76" applyNumberFormat="0" applyAlignment="0" applyProtection="0"/>
    <xf numFmtId="0" fontId="23" fillId="7" borderId="176"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77"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77"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31" fillId="0" borderId="179"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3" fillId="7" borderId="176"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78"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3" fillId="7" borderId="176" applyNumberFormat="0" applyAlignment="0" applyProtection="0"/>
    <xf numFmtId="0" fontId="18" fillId="16" borderId="176"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76"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6" fillId="16" borderId="178"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76"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23" fillId="7" borderId="176"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79" applyNumberFormat="0" applyFill="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77" applyNumberFormat="0" applyFon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76"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76" applyNumberFormat="0" applyAlignment="0" applyProtection="0"/>
    <xf numFmtId="0" fontId="18" fillId="16" borderId="180" applyNumberFormat="0" applyAlignment="0" applyProtection="0"/>
    <xf numFmtId="0" fontId="4" fillId="23" borderId="177" applyNumberFormat="0" applyFont="0" applyAlignment="0" applyProtection="0"/>
    <xf numFmtId="0" fontId="18" fillId="16" borderId="176"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77"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77"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76"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79"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76" applyNumberForma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79"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78"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4" fillId="23" borderId="177" applyNumberFormat="0" applyFont="0" applyAlignment="0" applyProtection="0"/>
    <xf numFmtId="0" fontId="23" fillId="7" borderId="176"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26" fillId="16" borderId="178"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78" applyNumberFormat="0" applyAlignment="0" applyProtection="0"/>
    <xf numFmtId="0" fontId="26" fillId="16" borderId="178"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77"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26" fillId="16" borderId="178"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4" fillId="23" borderId="177"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43" fontId="33" fillId="0" borderId="0" applyFont="0" applyFill="0" applyBorder="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23" fillId="7" borderId="176"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76"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76"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31" fillId="0" borderId="179" applyNumberFormat="0" applyFill="0" applyAlignment="0" applyProtection="0"/>
    <xf numFmtId="0" fontId="4" fillId="23" borderId="181" applyNumberFormat="0" applyFont="0" applyAlignment="0" applyProtection="0"/>
    <xf numFmtId="0" fontId="23" fillId="7" borderId="176"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79"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31" fillId="0" borderId="179" applyNumberFormat="0" applyFill="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18" fillId="16" borderId="176"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76"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78"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76"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3" fillId="7" borderId="176"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76"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3" fillId="7" borderId="176"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79" applyNumberFormat="0" applyFill="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18" fillId="16" borderId="176"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79" applyNumberFormat="0" applyFill="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4" fillId="23" borderId="181" applyNumberFormat="0" applyFont="0" applyAlignment="0" applyProtection="0"/>
    <xf numFmtId="0" fontId="31" fillId="0" borderId="179"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76"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4" fillId="23" borderId="177" applyNumberFormat="0" applyFont="0" applyAlignment="0" applyProtection="0"/>
    <xf numFmtId="0" fontId="26" fillId="16" borderId="182" applyNumberFormat="0" applyAlignment="0" applyProtection="0"/>
    <xf numFmtId="0" fontId="18" fillId="16" borderId="176"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18" fillId="16" borderId="176"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77" applyNumberFormat="0" applyFont="0" applyAlignment="0" applyProtection="0"/>
    <xf numFmtId="0" fontId="18" fillId="16" borderId="180" applyNumberFormat="0" applyAlignment="0" applyProtection="0"/>
    <xf numFmtId="0" fontId="26" fillId="16" borderId="178"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76"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76"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77"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77" applyNumberFormat="0" applyFont="0" applyAlignment="0" applyProtection="0"/>
    <xf numFmtId="0" fontId="18" fillId="16" borderId="176"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76"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3" fillId="7" borderId="176"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3" fillId="7" borderId="176"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4" fillId="23" borderId="177" applyNumberFormat="0" applyFon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76"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79"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77"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77" applyNumberFormat="0" applyFon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78"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3" fillId="7" borderId="176"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76" applyNumberFormat="0" applyAlignment="0" applyProtection="0"/>
    <xf numFmtId="0" fontId="23" fillId="7" borderId="176"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79"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76"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3" fillId="7" borderId="176" applyNumberFormat="0" applyAlignment="0" applyProtection="0"/>
    <xf numFmtId="0" fontId="18" fillId="16" borderId="180" applyNumberFormat="0" applyAlignment="0" applyProtection="0"/>
    <xf numFmtId="0" fontId="26" fillId="16" borderId="178"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76" applyNumberFormat="0" applyAlignment="0" applyProtection="0"/>
    <xf numFmtId="0" fontId="23" fillId="7" borderId="176" applyNumberFormat="0" applyAlignment="0" applyProtection="0"/>
    <xf numFmtId="0" fontId="18" fillId="16" borderId="176"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4" fillId="23" borderId="177" applyNumberFormat="0" applyFont="0" applyAlignment="0" applyProtection="0"/>
    <xf numFmtId="0" fontId="18" fillId="16" borderId="180" applyNumberFormat="0" applyAlignment="0" applyProtection="0"/>
    <xf numFmtId="0" fontId="23" fillId="7" borderId="180" applyNumberFormat="0" applyAlignment="0" applyProtection="0"/>
    <xf numFmtId="0" fontId="26" fillId="16" borderId="178"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4" fillId="23" borderId="177"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78"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76"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18" fillId="16" borderId="176"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23" fillId="7" borderId="176"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78"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77"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79"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18" fillId="16" borderId="176"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79" applyNumberFormat="0" applyFill="0" applyAlignment="0" applyProtection="0"/>
    <xf numFmtId="0" fontId="4" fillId="23" borderId="181" applyNumberFormat="0" applyFont="0" applyAlignment="0" applyProtection="0"/>
    <xf numFmtId="0" fontId="26" fillId="16" borderId="178"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76" applyNumberFormat="0" applyAlignment="0" applyProtection="0"/>
    <xf numFmtId="0" fontId="26" fillId="16" borderId="182" applyNumberFormat="0" applyAlignment="0" applyProtection="0"/>
    <xf numFmtId="0" fontId="18" fillId="16" borderId="176" applyNumberFormat="0" applyAlignment="0" applyProtection="0"/>
    <xf numFmtId="0" fontId="4" fillId="23" borderId="181" applyNumberFormat="0" applyFont="0" applyAlignment="0" applyProtection="0"/>
    <xf numFmtId="0" fontId="31" fillId="0" borderId="179" applyNumberFormat="0" applyFill="0" applyAlignment="0" applyProtection="0"/>
    <xf numFmtId="0" fontId="23" fillId="7" borderId="180" applyNumberFormat="0" applyAlignment="0" applyProtection="0"/>
    <xf numFmtId="0" fontId="26" fillId="16" borderId="178"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77"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6" fillId="16" borderId="178"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31" fillId="0" borderId="179"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76" applyNumberForma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79" applyNumberFormat="0" applyFill="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6" fillId="16" borderId="178" applyNumberFormat="0" applyAlignment="0" applyProtection="0"/>
    <xf numFmtId="0" fontId="23" fillId="7" borderId="180" applyNumberFormat="0" applyAlignment="0" applyProtection="0"/>
    <xf numFmtId="0" fontId="18" fillId="16" borderId="176"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77"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23" fillId="7" borderId="176"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76"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76"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78"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18" fillId="16" borderId="176" applyNumberFormat="0" applyAlignment="0" applyProtection="0"/>
    <xf numFmtId="0" fontId="18" fillId="16" borderId="180" applyNumberFormat="0" applyAlignment="0" applyProtection="0"/>
    <xf numFmtId="0" fontId="4" fillId="23" borderId="177" applyNumberFormat="0" applyFon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79" applyNumberFormat="0" applyFill="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76"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79" applyNumberFormat="0" applyFill="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79" applyNumberFormat="0" applyFill="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23" fillId="7" borderId="176"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31" fillId="0" borderId="179" applyNumberFormat="0" applyFill="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6" fillId="16" borderId="178"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4" fillId="23" borderId="177"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3" fillId="7" borderId="176"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78"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18" fillId="16" borderId="176" applyNumberFormat="0" applyAlignment="0" applyProtection="0"/>
    <xf numFmtId="0" fontId="23" fillId="7" borderId="176" applyNumberFormat="0" applyAlignment="0" applyProtection="0"/>
    <xf numFmtId="0" fontId="18" fillId="16" borderId="176" applyNumberFormat="0" applyAlignment="0" applyProtection="0"/>
    <xf numFmtId="0" fontId="4" fillId="23" borderId="177"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76"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78"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18" fillId="16" borderId="176"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3" fillId="7" borderId="176"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76"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3" fillId="7" borderId="176"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77"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78" applyNumberForma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76"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76"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3" fillId="7" borderId="176"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23" fillId="7" borderId="176"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18" fillId="16" borderId="176"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18" fillId="16" borderId="176"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76"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26" fillId="16" borderId="178"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18" fillId="16" borderId="176"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77"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31" fillId="0" borderId="179" applyNumberFormat="0" applyFill="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43" fontId="33" fillId="0" borderId="0" applyFont="0" applyFill="0" applyBorder="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77" applyNumberFormat="0" applyFont="0" applyAlignment="0" applyProtection="0"/>
    <xf numFmtId="0" fontId="26" fillId="16" borderId="178"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76" applyNumberForma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76"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23" fillId="7" borderId="176"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18" fillId="16" borderId="180" applyNumberFormat="0" applyAlignment="0" applyProtection="0"/>
    <xf numFmtId="0" fontId="18" fillId="16" borderId="176" applyNumberFormat="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31" fillId="0" borderId="179"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78"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77"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6" fillId="16" borderId="178"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4" fillId="23" borderId="177" applyNumberFormat="0" applyFont="0" applyAlignment="0" applyProtection="0"/>
    <xf numFmtId="0" fontId="18" fillId="16" borderId="176"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77"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18" fillId="16" borderId="176"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79" applyNumberFormat="0" applyFill="0" applyAlignment="0" applyProtection="0"/>
    <xf numFmtId="0" fontId="26" fillId="16" borderId="178"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26" fillId="16" borderId="178"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18" fillId="16" borderId="176"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76" applyNumberFormat="0" applyAlignment="0" applyProtection="0"/>
    <xf numFmtId="0" fontId="23" fillId="7" borderId="180" applyNumberFormat="0" applyAlignment="0" applyProtection="0"/>
    <xf numFmtId="0" fontId="31" fillId="0" borderId="179"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76" applyNumberFormat="0" applyAlignment="0" applyProtection="0"/>
    <xf numFmtId="0" fontId="23" fillId="7" borderId="176"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78" applyNumberFormat="0" applyAlignment="0" applyProtection="0"/>
    <xf numFmtId="0" fontId="31" fillId="0" borderId="183" applyNumberFormat="0" applyFill="0" applyAlignment="0" applyProtection="0"/>
    <xf numFmtId="0" fontId="31" fillId="0" borderId="179"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76"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77" applyNumberFormat="0" applyFont="0" applyAlignment="0" applyProtection="0"/>
    <xf numFmtId="0" fontId="18" fillId="16" borderId="176"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4" fillId="23" borderId="177"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78"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77"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6" fillId="16" borderId="178"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77" applyNumberFormat="0" applyFont="0" applyAlignment="0" applyProtection="0"/>
    <xf numFmtId="0" fontId="26" fillId="16" borderId="182" applyNumberFormat="0" applyAlignment="0" applyProtection="0"/>
    <xf numFmtId="0" fontId="18" fillId="16" borderId="176"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26" fillId="16" borderId="178"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6" fillId="16" borderId="178"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78" applyNumberFormat="0" applyAlignment="0" applyProtection="0"/>
    <xf numFmtId="0" fontId="23" fillId="7" borderId="176"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31" fillId="0" borderId="179"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76"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80" applyNumberFormat="0" applyAlignment="0" applyProtection="0"/>
    <xf numFmtId="0" fontId="18" fillId="16" borderId="176"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76" applyNumberFormat="0" applyAlignment="0" applyProtection="0"/>
    <xf numFmtId="0" fontId="26" fillId="16" borderId="182" applyNumberFormat="0" applyAlignment="0" applyProtection="0"/>
    <xf numFmtId="0" fontId="26" fillId="16" borderId="178" applyNumberFormat="0" applyAlignment="0" applyProtection="0"/>
    <xf numFmtId="0" fontId="4" fillId="23" borderId="181" applyNumberFormat="0" applyFon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4" fillId="23" borderId="177"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4" fillId="23" borderId="177" applyNumberFormat="0" applyFont="0" applyAlignment="0" applyProtection="0"/>
    <xf numFmtId="0" fontId="31" fillId="0" borderId="183" applyNumberFormat="0" applyFill="0" applyAlignment="0" applyProtection="0"/>
    <xf numFmtId="0" fontId="23" fillId="7" borderId="176" applyNumberFormat="0" applyAlignment="0" applyProtection="0"/>
    <xf numFmtId="0" fontId="26" fillId="16" borderId="178"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26" fillId="16" borderId="178"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77"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77"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77" applyNumberFormat="0" applyFont="0" applyAlignment="0" applyProtection="0"/>
    <xf numFmtId="0" fontId="31" fillId="0" borderId="179" applyNumberFormat="0" applyFill="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23" fillId="7" borderId="176"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23" fillId="7" borderId="176"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18" fillId="16" borderId="176" applyNumberForma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77" applyNumberFormat="0" applyFont="0" applyAlignment="0" applyProtection="0"/>
    <xf numFmtId="0" fontId="26" fillId="16" borderId="182"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26" fillId="16" borderId="182" applyNumberFormat="0" applyAlignment="0" applyProtection="0"/>
    <xf numFmtId="0" fontId="23" fillId="7" borderId="180" applyNumberFormat="0" applyAlignment="0" applyProtection="0"/>
    <xf numFmtId="0" fontId="4" fillId="23" borderId="177" applyNumberFormat="0" applyFont="0" applyAlignment="0" applyProtection="0"/>
    <xf numFmtId="0" fontId="26" fillId="16" borderId="182" applyNumberForma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18" fillId="16" borderId="176" applyNumberFormat="0" applyAlignment="0" applyProtection="0"/>
    <xf numFmtId="0" fontId="18" fillId="16" borderId="176"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23" fillId="7" borderId="176" applyNumberFormat="0" applyAlignment="0" applyProtection="0"/>
    <xf numFmtId="0" fontId="31" fillId="0" borderId="179" applyNumberFormat="0" applyFill="0" applyAlignment="0" applyProtection="0"/>
    <xf numFmtId="0" fontId="26" fillId="16" borderId="182" applyNumberFormat="0" applyAlignment="0" applyProtection="0"/>
    <xf numFmtId="0" fontId="23" fillId="7" borderId="180"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78" applyNumberFormat="0" applyAlignment="0" applyProtection="0"/>
    <xf numFmtId="0" fontId="26" fillId="16" borderId="182" applyNumberFormat="0" applyAlignment="0" applyProtection="0"/>
    <xf numFmtId="0" fontId="26" fillId="16" borderId="178"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18" fillId="16" borderId="176" applyNumberForma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79"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18" fillId="16" borderId="176"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77"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4" fillId="23" borderId="181" applyNumberFormat="0" applyFont="0" applyAlignment="0" applyProtection="0"/>
    <xf numFmtId="0" fontId="18" fillId="16" borderId="180" applyNumberFormat="0" applyAlignment="0" applyProtection="0"/>
    <xf numFmtId="0" fontId="31" fillId="0" borderId="183" applyNumberFormat="0" applyFill="0" applyAlignment="0" applyProtection="0"/>
    <xf numFmtId="0" fontId="23" fillId="7" borderId="180" applyNumberFormat="0" applyAlignment="0" applyProtection="0"/>
    <xf numFmtId="0" fontId="31" fillId="0" borderId="183" applyNumberFormat="0" applyFill="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18" fillId="16" borderId="180" applyNumberFormat="0" applyAlignment="0" applyProtection="0"/>
    <xf numFmtId="0" fontId="4" fillId="23" borderId="181" applyNumberFormat="0" applyFon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18" fillId="16"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78" applyNumberFormat="0" applyAlignment="0" applyProtection="0"/>
    <xf numFmtId="0" fontId="23" fillId="7" borderId="176" applyNumberFormat="0" applyAlignment="0" applyProtection="0"/>
    <xf numFmtId="0" fontId="18" fillId="16" borderId="176" applyNumberFormat="0" applyAlignment="0" applyProtection="0"/>
    <xf numFmtId="0" fontId="26" fillId="16" borderId="182"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4" fillId="23" borderId="177" applyNumberFormat="0" applyFont="0" applyAlignment="0" applyProtection="0"/>
    <xf numFmtId="0" fontId="31" fillId="0" borderId="183" applyNumberFormat="0" applyFill="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26" fillId="16" borderId="182" applyNumberFormat="0" applyAlignment="0" applyProtection="0"/>
    <xf numFmtId="0" fontId="31" fillId="0" borderId="183" applyNumberFormat="0" applyFill="0" applyAlignment="0" applyProtection="0"/>
    <xf numFmtId="0" fontId="26" fillId="16" borderId="182" applyNumberFormat="0" applyAlignment="0" applyProtection="0"/>
    <xf numFmtId="0" fontId="4" fillId="23" borderId="181" applyNumberFormat="0" applyFont="0" applyAlignment="0" applyProtection="0"/>
    <xf numFmtId="0" fontId="26" fillId="16" borderId="178" applyNumberFormat="0" applyAlignment="0" applyProtection="0"/>
    <xf numFmtId="0" fontId="23" fillId="7" borderId="180"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31" fillId="0" borderId="183" applyNumberFormat="0" applyFill="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23" fillId="7" borderId="180" applyNumberFormat="0" applyAlignment="0" applyProtection="0"/>
    <xf numFmtId="0" fontId="26" fillId="16" borderId="182"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18" fillId="16"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23" fillId="7" borderId="180" applyNumberForma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26" fillId="16" borderId="182" applyNumberFormat="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31" fillId="0" borderId="183" applyNumberFormat="0" applyFill="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0" fontId="4" fillId="23" borderId="18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43" fontId="33" fillId="0" borderId="0" applyFont="0" applyFill="0" applyBorder="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43" fontId="33" fillId="0" borderId="0" applyFont="0" applyFill="0" applyBorder="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18" fillId="16"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0" fontId="23" fillId="7" borderId="18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4" fillId="23" borderId="185" applyNumberFormat="0" applyFon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26" fillId="16" borderId="186" applyNumberFormat="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31" fillId="0" borderId="187" applyNumberFormat="0" applyFill="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43" fontId="33"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18" fillId="16"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23" fillId="7" borderId="188"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26" fillId="16" borderId="190" applyNumberFormat="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31" fillId="0" borderId="191"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43" fontId="33" fillId="0" borderId="0" applyFont="0" applyFill="0" applyBorder="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43" fontId="33" fillId="0" borderId="0" applyFont="0" applyFill="0" applyBorder="0" applyAlignment="0" applyProtection="0"/>
    <xf numFmtId="0" fontId="23" fillId="7" borderId="194" applyNumberFormat="0" applyAlignment="0" applyProtection="0"/>
    <xf numFmtId="43" fontId="33"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43" fontId="33" fillId="0" borderId="0" applyFont="0" applyFill="0" applyBorder="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43" fontId="33" fillId="0" borderId="0" applyFont="0" applyFill="0" applyBorder="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0" fontId="26" fillId="16" borderId="196" applyNumberFormat="0" applyAlignment="0" applyProtection="0"/>
    <xf numFmtId="41" fontId="33" fillId="0" borderId="0" applyFont="0" applyFill="0" applyBorder="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43" fontId="33" fillId="0" borderId="0" applyFont="0" applyFill="0" applyBorder="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94" applyNumberFormat="0" applyAlignment="0" applyProtection="0"/>
    <xf numFmtId="0" fontId="31" fillId="0" borderId="197" applyNumberFormat="0" applyFill="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43" fontId="33" fillId="0" borderId="0" applyFont="0" applyFill="0" applyBorder="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43" fontId="33" fillId="0" borderId="0" applyFont="0" applyFill="0" applyBorder="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43" fontId="33"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43" fontId="33" fillId="0" borderId="0" applyFont="0" applyFill="0" applyBorder="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4" fillId="23" borderId="189" applyNumberFormat="0" applyFont="0" applyAlignment="0" applyProtection="0"/>
    <xf numFmtId="0" fontId="18" fillId="16" borderId="194" applyNumberFormat="0" applyAlignment="0" applyProtection="0"/>
    <xf numFmtId="0" fontId="31" fillId="0" borderId="197" applyNumberFormat="0" applyFill="0" applyAlignment="0" applyProtection="0"/>
    <xf numFmtId="0" fontId="23" fillId="7" borderId="194" applyNumberFormat="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18" fillId="16" borderId="194"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18" fillId="16"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18" fillId="16" borderId="194" applyNumberFormat="0" applyAlignment="0" applyProtection="0"/>
    <xf numFmtId="0" fontId="26" fillId="16" borderId="196"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4" fillId="23" borderId="189" applyNumberFormat="0" applyFont="0" applyAlignment="0" applyProtection="0"/>
    <xf numFmtId="0" fontId="31" fillId="0" borderId="197" applyNumberFormat="0" applyFill="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26" fillId="16" borderId="196" applyNumberFormat="0" applyAlignment="0" applyProtection="0"/>
    <xf numFmtId="0" fontId="31" fillId="0" borderId="197" applyNumberFormat="0" applyFill="0" applyAlignment="0" applyProtection="0"/>
    <xf numFmtId="0" fontId="26" fillId="16" borderId="196" applyNumberFormat="0" applyAlignment="0" applyProtection="0"/>
    <xf numFmtId="0" fontId="4" fillId="23" borderId="189" applyNumberFormat="0" applyFont="0" applyAlignment="0" applyProtection="0"/>
    <xf numFmtId="0" fontId="26" fillId="16" borderId="196" applyNumberFormat="0" applyAlignment="0" applyProtection="0"/>
    <xf numFmtId="0" fontId="23" fillId="7" borderId="194"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31" fillId="0" borderId="197" applyNumberFormat="0" applyFill="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23" fillId="7" borderId="194" applyNumberFormat="0" applyAlignment="0" applyProtection="0"/>
    <xf numFmtId="0" fontId="26" fillId="16" borderId="196"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xf numFmtId="0" fontId="4" fillId="23" borderId="189" applyNumberFormat="0" applyFont="0" applyAlignment="0" applyProtection="0"/>
  </cellStyleXfs>
  <cellXfs count="850">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8" fillId="61" borderId="71" xfId="1371" applyFont="1" applyFill="1" applyBorder="1" applyAlignment="1" applyProtection="1">
      <alignment vertical="center"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69"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73" xfId="1371" applyFont="1" applyFill="1" applyBorder="1" applyAlignment="1" applyProtection="1">
      <alignment horizontal="center" vertical="center" wrapText="1"/>
      <protection hidden="1"/>
    </xf>
    <xf numFmtId="0" fontId="8" fillId="61" borderId="71" xfId="0" applyFont="1" applyFill="1" applyBorder="1" applyAlignment="1" applyProtection="1">
      <alignment horizontal="center" vertical="center" wrapText="1"/>
      <protection hidden="1"/>
    </xf>
    <xf numFmtId="0" fontId="8" fillId="61" borderId="72" xfId="1371" applyFont="1" applyFill="1" applyBorder="1" applyAlignment="1" applyProtection="1">
      <alignment horizontal="center" vertical="center" wrapText="1"/>
      <protection hidden="1"/>
    </xf>
    <xf numFmtId="0" fontId="8" fillId="61" borderId="73"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14" fontId="9" fillId="0" borderId="71" xfId="1371" applyNumberFormat="1" applyFont="1" applyBorder="1" applyAlignment="1" applyProtection="1">
      <alignment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177" fontId="54" fillId="0" borderId="71" xfId="0" applyNumberFormat="1" applyFont="1" applyBorder="1" applyProtection="1">
      <protection hidden="1"/>
    </xf>
    <xf numFmtId="0" fontId="8" fillId="61" borderId="65"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76" fillId="0" borderId="0" xfId="0" applyFont="1" applyProtection="1">
      <protection hidden="1"/>
    </xf>
    <xf numFmtId="0" fontId="76" fillId="0" borderId="0" xfId="1327" applyFont="1" applyAlignment="1" applyProtection="1">
      <alignment vertical="center" wrapText="1"/>
      <protection hidden="1"/>
    </xf>
    <xf numFmtId="0" fontId="76" fillId="0" borderId="0" xfId="1327" applyFont="1" applyAlignment="1" applyProtection="1">
      <alignment vertical="center"/>
      <protection hidden="1"/>
    </xf>
    <xf numFmtId="178" fontId="70" fillId="50" borderId="71" xfId="1250" applyNumberFormat="1" applyFont="1" applyFill="1" applyBorder="1" applyAlignment="1" applyProtection="1">
      <alignment horizontal="center" vertical="center"/>
      <protection hidden="1"/>
    </xf>
    <xf numFmtId="178" fontId="70" fillId="0" borderId="71" xfId="0" applyNumberFormat="1" applyFont="1" applyBorder="1" applyProtection="1">
      <protection hidden="1"/>
    </xf>
    <xf numFmtId="0" fontId="8" fillId="61" borderId="71" xfId="1371" applyFont="1" applyFill="1" applyBorder="1" applyAlignment="1" applyProtection="1">
      <alignment horizontal="center" vertical="center" wrapText="1"/>
      <protection locked="0"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8" fillId="61" borderId="71"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5"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176" fontId="5" fillId="0" borderId="75" xfId="1496" applyNumberFormat="1" applyFont="1" applyFill="1" applyBorder="1" applyAlignment="1" applyProtection="1">
      <alignment horizontal="center" vertical="center" wrapText="1"/>
      <protection hidden="1"/>
    </xf>
    <xf numFmtId="176" fontId="5" fillId="0" borderId="78" xfId="1496" applyNumberFormat="1" applyFont="1" applyFill="1" applyBorder="1" applyAlignment="1" applyProtection="1">
      <alignment vertical="center" wrapText="1"/>
      <protection hidden="1"/>
    </xf>
    <xf numFmtId="0" fontId="8" fillId="61" borderId="74" xfId="1371" applyFont="1" applyFill="1" applyBorder="1" applyAlignment="1" applyProtection="1">
      <alignment vertical="top" wrapText="1"/>
      <protection hidden="1"/>
    </xf>
    <xf numFmtId="178" fontId="5" fillId="24" borderId="75" xfId="1250" applyNumberFormat="1" applyFont="1" applyFill="1" applyBorder="1" applyAlignment="1" applyProtection="1">
      <alignment horizontal="center" vertical="center"/>
      <protection hidden="1"/>
    </xf>
    <xf numFmtId="0" fontId="8" fillId="61" borderId="73" xfId="1371" applyFont="1" applyFill="1" applyBorder="1" applyAlignment="1" applyProtection="1">
      <alignment horizontal="justify" vertical="center" wrapText="1"/>
      <protection locked="0" hidden="1"/>
    </xf>
    <xf numFmtId="0" fontId="8" fillId="61" borderId="73" xfId="1371" applyFont="1" applyFill="1" applyBorder="1" applyAlignment="1" applyProtection="1">
      <alignment horizontal="justify" vertical="center" wrapText="1"/>
      <protection hidden="1"/>
    </xf>
    <xf numFmtId="0" fontId="8" fillId="61" borderId="79" xfId="1371" applyFont="1" applyFill="1" applyBorder="1" applyAlignment="1" applyProtection="1">
      <alignment horizontal="left" vertical="center" wrapText="1"/>
      <protection hidden="1"/>
    </xf>
    <xf numFmtId="14" fontId="9" fillId="0" borderId="71" xfId="1371" applyNumberFormat="1" applyFont="1" applyBorder="1" applyAlignment="1" applyProtection="1">
      <alignment horizontal="center" vertical="center" wrapText="1"/>
      <protection locked="0" hidden="1"/>
    </xf>
    <xf numFmtId="0" fontId="8" fillId="61" borderId="73" xfId="1371" applyFont="1" applyFill="1" applyBorder="1" applyAlignment="1" applyProtection="1">
      <alignment horizontal="justify" vertical="center"/>
      <protection hidden="1"/>
    </xf>
    <xf numFmtId="0" fontId="8" fillId="61" borderId="73" xfId="1371" applyFont="1" applyFill="1" applyBorder="1" applyAlignment="1" applyProtection="1">
      <alignment vertical="center" wrapText="1"/>
      <protection hidden="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167" fontId="59" fillId="0" borderId="0" xfId="1495" applyNumberFormat="1"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176" fontId="5" fillId="0" borderId="78" xfId="1496" applyNumberFormat="1" applyFont="1" applyFill="1" applyBorder="1" applyAlignment="1" applyProtection="1">
      <alignment horizontal="center" vertical="center" wrapText="1"/>
      <protection hidden="1"/>
    </xf>
    <xf numFmtId="14" fontId="5" fillId="0" borderId="71" xfId="1371" applyNumberFormat="1" applyFont="1" applyBorder="1" applyAlignment="1" applyProtection="1">
      <alignment horizontal="center" vertical="center" wrapText="1"/>
      <protection locked="0" hidden="1"/>
    </xf>
    <xf numFmtId="177" fontId="81" fillId="24" borderId="71" xfId="1250" applyNumberFormat="1" applyFont="1" applyFill="1" applyBorder="1" applyAlignment="1" applyProtection="1">
      <alignment horizontal="center" vertical="center"/>
      <protection hidden="1"/>
    </xf>
    <xf numFmtId="9" fontId="54" fillId="0" borderId="71" xfId="1495" applyFont="1" applyBorder="1" applyProtection="1">
      <protection hidden="1"/>
    </xf>
    <xf numFmtId="10" fontId="9" fillId="50" borderId="74" xfId="1495" applyNumberFormat="1" applyFont="1" applyFill="1" applyBorder="1" applyAlignment="1" applyProtection="1">
      <alignment vertical="center" wrapText="1"/>
      <protection locked="0" hidden="1"/>
    </xf>
    <xf numFmtId="177" fontId="5" fillId="0" borderId="75" xfId="1496" applyNumberFormat="1" applyFont="1" applyFill="1" applyBorder="1" applyAlignment="1" applyProtection="1">
      <alignment horizontal="center" vertical="center" wrapText="1"/>
      <protection hidden="1"/>
    </xf>
    <xf numFmtId="177" fontId="5" fillId="0" borderId="72" xfId="1496" applyNumberFormat="1" applyFont="1" applyFill="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9" fillId="0" borderId="72" xfId="1371" applyFont="1" applyBorder="1" applyAlignment="1" applyProtection="1">
      <alignment horizontal="center" vertical="center"/>
      <protection hidden="1"/>
    </xf>
    <xf numFmtId="1" fontId="9" fillId="24" borderId="78" xfId="1496" applyNumberFormat="1" applyFont="1" applyFill="1" applyBorder="1" applyAlignment="1" applyProtection="1">
      <alignment vertical="center" wrapText="1"/>
      <protection hidden="1"/>
    </xf>
    <xf numFmtId="176" fontId="5" fillId="24" borderId="75" xfId="1496" applyNumberFormat="1" applyFont="1" applyFill="1" applyBorder="1" applyAlignment="1" applyProtection="1">
      <alignment horizontal="center" vertical="center" wrapText="1"/>
      <protection hidden="1"/>
    </xf>
    <xf numFmtId="176" fontId="5" fillId="24" borderId="78" xfId="1496" applyNumberFormat="1" applyFont="1" applyFill="1" applyBorder="1" applyAlignment="1" applyProtection="1">
      <alignment horizontal="center" vertical="center" wrapText="1"/>
      <protection hidden="1"/>
    </xf>
    <xf numFmtId="178" fontId="70" fillId="24" borderId="71" xfId="1250" applyNumberFormat="1" applyFont="1" applyFill="1" applyBorder="1" applyAlignment="1" applyProtection="1">
      <alignment horizontal="center" vertical="center"/>
      <protection hidden="1"/>
    </xf>
    <xf numFmtId="0" fontId="54" fillId="0" borderId="52" xfId="0" applyFont="1" applyBorder="1" applyProtection="1">
      <protection hidden="1"/>
    </xf>
    <xf numFmtId="0" fontId="54" fillId="0" borderId="14" xfId="0" applyFont="1" applyBorder="1" applyProtection="1">
      <protection hidden="1"/>
    </xf>
    <xf numFmtId="0" fontId="15" fillId="61" borderId="71" xfId="1371" applyFont="1" applyFill="1" applyBorder="1" applyAlignment="1" applyProtection="1">
      <alignment vertical="center" wrapText="1"/>
      <protection hidden="1"/>
    </xf>
    <xf numFmtId="2" fontId="5" fillId="0" borderId="75" xfId="1496" applyNumberFormat="1" applyFont="1" applyFill="1" applyBorder="1" applyAlignment="1" applyProtection="1">
      <alignment horizontal="center" vertical="center" wrapText="1"/>
      <protection hidden="1"/>
    </xf>
    <xf numFmtId="2" fontId="5" fillId="0" borderId="78" xfId="1496" applyNumberFormat="1" applyFont="1" applyFill="1" applyBorder="1" applyAlignment="1" applyProtection="1">
      <alignment horizontal="center" vertical="center" wrapText="1"/>
      <protection hidden="1"/>
    </xf>
    <xf numFmtId="14" fontId="12" fillId="0" borderId="71" xfId="1371" applyNumberFormat="1" applyFont="1" applyBorder="1" applyAlignment="1" applyProtection="1">
      <alignment horizontal="center" vertical="center" wrapText="1"/>
      <protection locked="0" hidden="1"/>
    </xf>
    <xf numFmtId="0" fontId="54" fillId="0" borderId="39" xfId="0" applyFont="1" applyBorder="1" applyProtection="1">
      <protection hidden="1"/>
    </xf>
    <xf numFmtId="9" fontId="70" fillId="0" borderId="71" xfId="1495" applyFont="1" applyBorder="1" applyProtection="1">
      <protection hidden="1"/>
    </xf>
    <xf numFmtId="10" fontId="4" fillId="50" borderId="74" xfId="1495" applyNumberFormat="1" applyFont="1" applyFill="1" applyBorder="1" applyAlignment="1" applyProtection="1">
      <alignment vertical="center" wrapText="1"/>
      <protection locked="0" hidden="1"/>
    </xf>
    <xf numFmtId="0" fontId="8" fillId="61" borderId="128" xfId="1371" applyFont="1" applyFill="1" applyBorder="1" applyAlignment="1" applyProtection="1">
      <alignment horizontal="justify" vertical="center" wrapText="1"/>
      <protection locked="0" hidden="1"/>
    </xf>
    <xf numFmtId="10" fontId="59" fillId="0" borderId="0" xfId="1495" applyNumberFormat="1" applyFont="1" applyFill="1" applyBorder="1" applyAlignment="1">
      <alignment horizontal="center" vertical="center" wrapText="1"/>
    </xf>
    <xf numFmtId="10" fontId="12" fillId="50" borderId="74" xfId="1495" applyNumberFormat="1" applyFont="1" applyFill="1" applyBorder="1" applyAlignment="1" applyProtection="1">
      <alignment vertical="center" wrapText="1"/>
      <protection locked="0" hidden="1"/>
    </xf>
    <xf numFmtId="10" fontId="59" fillId="0" borderId="157" xfId="1495" applyNumberFormat="1" applyFont="1" applyFill="1" applyBorder="1" applyAlignment="1">
      <alignment horizontal="center" vertical="center" wrapText="1"/>
    </xf>
    <xf numFmtId="178" fontId="12" fillId="24" borderId="157" xfId="1250" applyNumberFormat="1" applyFont="1" applyFill="1" applyBorder="1" applyAlignment="1" applyProtection="1">
      <alignment horizontal="center" vertical="center"/>
      <protection hidden="1"/>
    </xf>
    <xf numFmtId="9" fontId="59" fillId="0" borderId="157" xfId="1495" applyFont="1" applyBorder="1" applyProtection="1">
      <protection hidden="1"/>
    </xf>
    <xf numFmtId="9" fontId="54" fillId="0" borderId="157" xfId="0" applyNumberFormat="1" applyFont="1" applyBorder="1"/>
    <xf numFmtId="167" fontId="9" fillId="24" borderId="75" xfId="1250" applyFont="1" applyFill="1" applyBorder="1" applyAlignment="1" applyProtection="1">
      <alignment vertical="center" wrapText="1"/>
      <protection hidden="1"/>
    </xf>
    <xf numFmtId="10" fontId="63" fillId="0" borderId="157" xfId="1495" applyNumberFormat="1" applyFont="1" applyFill="1" applyBorder="1" applyAlignment="1">
      <alignment horizontal="center" vertical="center"/>
    </xf>
    <xf numFmtId="10" fontId="63" fillId="24" borderId="157" xfId="1495" applyNumberFormat="1" applyFont="1" applyFill="1" applyBorder="1" applyAlignment="1">
      <alignment horizontal="center" vertical="center"/>
    </xf>
    <xf numFmtId="10" fontId="9" fillId="0" borderId="159" xfId="1495" applyNumberFormat="1" applyFont="1" applyFill="1" applyBorder="1" applyAlignment="1">
      <alignment horizontal="center" vertical="center"/>
    </xf>
    <xf numFmtId="167" fontId="9" fillId="0" borderId="198" xfId="1250" applyFont="1" applyFill="1" applyBorder="1" applyAlignment="1">
      <alignment horizontal="center" vertical="center"/>
    </xf>
    <xf numFmtId="10" fontId="9" fillId="0" borderId="198" xfId="14326" applyNumberFormat="1" applyFont="1" applyFill="1" applyBorder="1" applyAlignment="1">
      <alignment horizontal="center" vertical="center"/>
    </xf>
    <xf numFmtId="179" fontId="59" fillId="0" borderId="0" xfId="1495" applyNumberFormat="1" applyFont="1" applyFill="1" applyBorder="1" applyAlignment="1">
      <alignment horizontal="center" vertical="center" wrapText="1"/>
    </xf>
    <xf numFmtId="0" fontId="8" fillId="61" borderId="36" xfId="1371" applyFont="1" applyFill="1" applyBorder="1" applyAlignment="1" applyProtection="1">
      <alignment horizontal="center" vertical="center" wrapText="1"/>
      <protection hidden="1"/>
    </xf>
    <xf numFmtId="167" fontId="63" fillId="0" borderId="199" xfId="1250" applyFont="1" applyFill="1" applyBorder="1" applyAlignment="1">
      <alignment horizontal="center" vertical="center"/>
    </xf>
    <xf numFmtId="9" fontId="54" fillId="0" borderId="199" xfId="0" applyNumberFormat="1" applyFont="1" applyBorder="1"/>
    <xf numFmtId="167" fontId="63" fillId="24" borderId="199" xfId="1250" applyFont="1" applyFill="1" applyBorder="1" applyAlignment="1">
      <alignment horizontal="center" vertical="center"/>
    </xf>
    <xf numFmtId="10" fontId="9" fillId="24" borderId="157" xfId="1495" applyNumberFormat="1" applyFont="1" applyFill="1" applyBorder="1" applyAlignment="1">
      <alignment horizontal="center" vertical="center"/>
    </xf>
    <xf numFmtId="178" fontId="5" fillId="0" borderId="75" xfId="1250" applyNumberFormat="1" applyFont="1" applyFill="1" applyBorder="1" applyAlignment="1" applyProtection="1">
      <alignment horizontal="center"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169"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71" fillId="0" borderId="10"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170"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57" fillId="61" borderId="73" xfId="1371" applyFont="1" applyFill="1" applyBorder="1" applyAlignment="1" applyProtection="1">
      <alignment horizontal="center" vertical="center"/>
      <protection hidden="1"/>
    </xf>
    <xf numFmtId="0" fontId="57" fillId="61" borderId="71" xfId="1371" applyFont="1" applyFill="1" applyBorder="1" applyAlignment="1" applyProtection="1">
      <alignment horizontal="center" vertical="center"/>
      <protection hidden="1"/>
    </xf>
    <xf numFmtId="0" fontId="57" fillId="61" borderId="72" xfId="1371" applyFont="1" applyFill="1" applyBorder="1" applyAlignment="1" applyProtection="1">
      <alignment horizontal="center" vertical="center"/>
      <protection hidden="1"/>
    </xf>
    <xf numFmtId="0" fontId="70" fillId="50" borderId="198" xfId="1371" applyFont="1" applyFill="1" applyBorder="1" applyAlignment="1" applyProtection="1">
      <alignment horizontal="justify" vertical="center" wrapText="1"/>
      <protection locked="0" hidden="1"/>
    </xf>
    <xf numFmtId="0" fontId="70" fillId="50" borderId="192" xfId="1371" applyFont="1" applyFill="1" applyBorder="1" applyAlignment="1" applyProtection="1">
      <alignment horizontal="justify" vertical="center" wrapText="1"/>
      <protection locked="0" hidden="1"/>
    </xf>
    <xf numFmtId="0" fontId="70" fillId="50" borderId="193" xfId="1371" applyFont="1" applyFill="1" applyBorder="1" applyAlignment="1" applyProtection="1">
      <alignment horizontal="justify" vertical="center" wrapText="1"/>
      <protection locked="0" hidden="1"/>
    </xf>
    <xf numFmtId="0" fontId="5" fillId="50" borderId="198" xfId="1371" applyFont="1" applyFill="1" applyBorder="1" applyAlignment="1" applyProtection="1">
      <alignment horizontal="justify" vertical="center" wrapText="1"/>
      <protection locked="0" hidden="1"/>
    </xf>
    <xf numFmtId="0" fontId="5" fillId="50" borderId="192" xfId="1371" applyFont="1" applyFill="1" applyBorder="1" applyAlignment="1" applyProtection="1">
      <alignment horizontal="justify" vertical="center" wrapText="1"/>
      <protection locked="0" hidden="1"/>
    </xf>
    <xf numFmtId="0" fontId="5" fillId="50" borderId="193" xfId="1371" applyFont="1" applyFill="1" applyBorder="1" applyAlignment="1" applyProtection="1">
      <alignment horizontal="justify" vertical="center" wrapText="1"/>
      <protection locked="0" hidden="1"/>
    </xf>
    <xf numFmtId="0" fontId="12" fillId="0" borderId="71" xfId="1371" applyFont="1" applyBorder="1" applyAlignment="1" applyProtection="1">
      <alignment horizontal="center" vertical="center" wrapText="1"/>
      <protection locked="0" hidden="1"/>
    </xf>
    <xf numFmtId="0" fontId="12" fillId="0" borderId="72" xfId="1371" applyFont="1" applyBorder="1" applyAlignment="1" applyProtection="1">
      <alignment horizontal="center" vertical="center" wrapText="1"/>
      <protection locked="0" hidden="1"/>
    </xf>
    <xf numFmtId="0" fontId="12" fillId="0" borderId="66" xfId="1371" applyFont="1" applyBorder="1" applyAlignment="1" applyProtection="1">
      <alignment horizontal="center" vertical="center" wrapText="1"/>
      <protection locked="0" hidden="1"/>
    </xf>
    <xf numFmtId="0" fontId="12" fillId="0" borderId="67" xfId="1371" applyFont="1" applyBorder="1" applyAlignment="1" applyProtection="1">
      <alignment horizontal="center" vertical="center" wrapText="1"/>
      <protection locked="0" hidden="1"/>
    </xf>
    <xf numFmtId="0" fontId="8" fillId="61" borderId="79"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wrapText="1"/>
      <protection locked="0" hidden="1"/>
    </xf>
    <xf numFmtId="0" fontId="8" fillId="61" borderId="72" xfId="1371" applyFont="1" applyFill="1" applyBorder="1" applyAlignment="1" applyProtection="1">
      <alignment horizontal="center" vertical="center" wrapText="1"/>
      <protection locked="0" hidden="1"/>
    </xf>
    <xf numFmtId="0" fontId="5" fillId="0" borderId="82" xfId="1371" applyFont="1" applyFill="1" applyBorder="1" applyAlignment="1" applyProtection="1">
      <alignment horizontal="center" vertical="center"/>
      <protection hidden="1"/>
    </xf>
    <xf numFmtId="0" fontId="5" fillId="0" borderId="83" xfId="1371" applyFont="1" applyFill="1" applyBorder="1" applyAlignment="1" applyProtection="1">
      <alignment horizontal="center" vertical="center"/>
      <protection hidden="1"/>
    </xf>
    <xf numFmtId="0" fontId="5" fillId="0" borderId="84" xfId="1371" applyFont="1" applyFill="1" applyBorder="1" applyAlignment="1" applyProtection="1">
      <alignment horizontal="center" vertical="center"/>
      <protection hidden="1"/>
    </xf>
    <xf numFmtId="0" fontId="5" fillId="0" borderId="75" xfId="1371" applyFont="1" applyFill="1" applyBorder="1" applyAlignment="1" applyProtection="1">
      <alignment horizontal="center" vertical="center" wrapText="1"/>
      <protection hidden="1"/>
    </xf>
    <xf numFmtId="0" fontId="5" fillId="0" borderId="76" xfId="1371" applyFont="1" applyFill="1" applyBorder="1" applyAlignment="1" applyProtection="1">
      <alignment horizontal="center" vertical="center" wrapText="1"/>
      <protection hidden="1"/>
    </xf>
    <xf numFmtId="0" fontId="5" fillId="0" borderId="78" xfId="1371" applyFont="1" applyFill="1" applyBorder="1" applyAlignment="1" applyProtection="1">
      <alignment horizontal="center" vertical="center" wrapText="1"/>
      <protection hidden="1"/>
    </xf>
    <xf numFmtId="0" fontId="51" fillId="50" borderId="198" xfId="1371" applyFont="1" applyFill="1" applyBorder="1" applyAlignment="1" applyProtection="1">
      <alignment horizontal="justify" vertical="center" wrapText="1"/>
      <protection locked="0" hidden="1"/>
    </xf>
    <xf numFmtId="0" fontId="51" fillId="50" borderId="192" xfId="1371" applyFont="1" applyFill="1" applyBorder="1" applyAlignment="1" applyProtection="1">
      <alignment horizontal="justify" vertical="center" wrapText="1"/>
      <protection locked="0" hidden="1"/>
    </xf>
    <xf numFmtId="0" fontId="51" fillId="50" borderId="193" xfId="1371" applyFont="1" applyFill="1" applyBorder="1" applyAlignment="1" applyProtection="1">
      <alignment horizontal="justify" vertical="center" wrapText="1"/>
      <protection locked="0" hidden="1"/>
    </xf>
    <xf numFmtId="0" fontId="50" fillId="0" borderId="81" xfId="1371" applyFont="1" applyBorder="1" applyAlignment="1" applyProtection="1">
      <alignment horizontal="center" vertical="center"/>
      <protection hidden="1"/>
    </xf>
    <xf numFmtId="0" fontId="50" fillId="0" borderId="83" xfId="1371" applyFont="1" applyBorder="1" applyAlignment="1" applyProtection="1">
      <alignment horizontal="center" vertical="center"/>
      <protection hidden="1"/>
    </xf>
    <xf numFmtId="0" fontId="50" fillId="0" borderId="85" xfId="1371" applyFont="1" applyBorder="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0" xfId="1371" applyFont="1" applyBorder="1" applyAlignment="1" applyProtection="1">
      <alignment horizontal="center" vertical="center"/>
      <protection hidden="1"/>
    </xf>
    <xf numFmtId="0" fontId="50" fillId="0" borderId="15" xfId="1371" applyFont="1" applyBorder="1" applyAlignment="1" applyProtection="1">
      <alignment horizontal="center" vertical="center"/>
      <protection hidden="1"/>
    </xf>
    <xf numFmtId="0" fontId="50" fillId="0" borderId="48" xfId="1371" applyFont="1" applyBorder="1" applyAlignment="1" applyProtection="1">
      <alignment horizontal="center" vertical="center"/>
      <protection hidden="1"/>
    </xf>
    <xf numFmtId="0" fontId="50" fillId="0" borderId="27" xfId="1371" applyFont="1" applyBorder="1" applyAlignment="1" applyProtection="1">
      <alignment horizontal="center" vertical="center"/>
      <protection hidden="1"/>
    </xf>
    <xf numFmtId="0" fontId="50" fillId="0" borderId="49" xfId="1371" applyFont="1" applyBorder="1" applyAlignment="1" applyProtection="1">
      <alignment horizontal="center" vertical="center"/>
      <protection hidden="1"/>
    </xf>
    <xf numFmtId="2" fontId="12" fillId="50" borderId="80" xfId="1495" applyNumberFormat="1" applyFont="1" applyFill="1" applyBorder="1" applyAlignment="1" applyProtection="1">
      <alignment horizontal="center" vertical="center" wrapText="1"/>
      <protection locked="0" hidden="1"/>
    </xf>
    <xf numFmtId="2" fontId="12" fillId="50" borderId="63" xfId="1495" applyNumberFormat="1" applyFont="1" applyFill="1" applyBorder="1" applyAlignment="1" applyProtection="1">
      <alignment horizontal="center" vertical="center" wrapText="1"/>
      <protection locked="0" hidden="1"/>
    </xf>
    <xf numFmtId="2" fontId="12" fillId="50" borderId="64" xfId="1495" applyNumberFormat="1" applyFont="1" applyFill="1" applyBorder="1" applyAlignment="1" applyProtection="1">
      <alignment horizontal="center" vertical="center" wrapText="1"/>
      <protection locked="0" hidden="1"/>
    </xf>
    <xf numFmtId="178" fontId="12" fillId="50" borderId="74" xfId="1250" applyNumberFormat="1" applyFont="1" applyFill="1" applyBorder="1" applyAlignment="1" applyProtection="1">
      <alignment horizontal="center" vertical="center" wrapText="1"/>
      <protection locked="0" hidden="1"/>
    </xf>
    <xf numFmtId="178" fontId="12" fillId="50" borderId="35" xfId="1250" applyNumberFormat="1" applyFont="1" applyFill="1" applyBorder="1" applyAlignment="1" applyProtection="1">
      <alignment horizontal="center" vertical="center" wrapText="1"/>
      <protection locked="0" hidden="1"/>
    </xf>
    <xf numFmtId="178" fontId="12" fillId="50" borderId="19" xfId="1250" applyNumberFormat="1" applyFont="1" applyFill="1" applyBorder="1" applyAlignment="1" applyProtection="1">
      <alignment horizontal="center" vertical="center" wrapText="1"/>
      <protection locked="0" hidden="1"/>
    </xf>
    <xf numFmtId="14" fontId="5" fillId="0" borderId="75" xfId="1371" applyNumberFormat="1" applyFont="1" applyFill="1" applyBorder="1" applyAlignment="1" applyProtection="1">
      <alignment horizontal="center" vertical="center" wrapText="1"/>
      <protection hidden="1"/>
    </xf>
    <xf numFmtId="0" fontId="5" fillId="0" borderId="77" xfId="1371" applyFont="1" applyFill="1" applyBorder="1" applyAlignment="1" applyProtection="1">
      <alignment horizontal="center" vertical="center" wrapText="1"/>
      <protection hidden="1"/>
    </xf>
    <xf numFmtId="180" fontId="5" fillId="0" borderId="75" xfId="1496" applyNumberFormat="1" applyFont="1" applyFill="1" applyBorder="1" applyAlignment="1" applyProtection="1">
      <alignment horizontal="center" vertical="center" wrapText="1"/>
      <protection hidden="1"/>
    </xf>
    <xf numFmtId="180" fontId="5" fillId="0" borderId="76" xfId="1496" applyNumberFormat="1" applyFont="1" applyFill="1" applyBorder="1" applyAlignment="1" applyProtection="1">
      <alignment horizontal="center" vertical="center" wrapText="1"/>
      <protection hidden="1"/>
    </xf>
    <xf numFmtId="180" fontId="5" fillId="0" borderId="78" xfId="1496" applyNumberFormat="1" applyFont="1" applyFill="1" applyBorder="1" applyAlignment="1" applyProtection="1">
      <alignment horizontal="center" vertical="center" wrapText="1"/>
      <protection hidden="1"/>
    </xf>
    <xf numFmtId="0" fontId="5" fillId="50" borderId="71" xfId="1371" applyFont="1" applyFill="1" applyBorder="1" applyAlignment="1" applyProtection="1">
      <alignment horizontal="center" vertical="center" wrapText="1"/>
      <protection hidden="1"/>
    </xf>
    <xf numFmtId="0" fontId="5" fillId="50" borderId="72"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77" fillId="0" borderId="71" xfId="1371" applyFont="1" applyBorder="1" applyAlignment="1" applyProtection="1">
      <alignment horizontal="center" vertical="center"/>
      <protection hidden="1"/>
    </xf>
    <xf numFmtId="0" fontId="77"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protection hidden="1"/>
    </xf>
    <xf numFmtId="9" fontId="8" fillId="61" borderId="71" xfId="1496" applyFont="1" applyFill="1" applyBorder="1" applyAlignment="1" applyProtection="1">
      <alignment horizontal="center" vertical="center"/>
      <protection hidden="1"/>
    </xf>
    <xf numFmtId="9" fontId="8" fillId="61" borderId="72" xfId="1496" applyFont="1" applyFill="1" applyBorder="1" applyAlignment="1" applyProtection="1">
      <alignment horizontal="center" vertical="center"/>
      <protection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5" fillId="0" borderId="75" xfId="1371" applyFont="1" applyBorder="1" applyAlignment="1" applyProtection="1">
      <alignment horizontal="center" vertical="center"/>
      <protection hidden="1"/>
    </xf>
    <xf numFmtId="0" fontId="5" fillId="0" borderId="76" xfId="1371" applyFont="1" applyBorder="1" applyAlignment="1" applyProtection="1">
      <alignment horizontal="center" vertical="center"/>
      <protection hidden="1"/>
    </xf>
    <xf numFmtId="0" fontId="5" fillId="0" borderId="77" xfId="1371" applyFont="1" applyBorder="1" applyAlignment="1" applyProtection="1">
      <alignment horizontal="center" vertical="center"/>
      <protection hidden="1"/>
    </xf>
    <xf numFmtId="0" fontId="5" fillId="50" borderId="71" xfId="1371" applyFont="1" applyFill="1" applyBorder="1" applyAlignment="1" applyProtection="1">
      <alignment horizontal="center" vertical="center"/>
      <protection hidden="1"/>
    </xf>
    <xf numFmtId="0" fontId="5" fillId="50" borderId="72" xfId="1371" applyFont="1" applyFill="1" applyBorder="1" applyAlignment="1" applyProtection="1">
      <alignment horizontal="center" vertical="center"/>
      <protection hidden="1"/>
    </xf>
    <xf numFmtId="0" fontId="5" fillId="0" borderId="75" xfId="1371" applyFont="1" applyBorder="1" applyAlignment="1" applyProtection="1">
      <alignment horizontal="justify" vertical="center" wrapText="1"/>
      <protection hidden="1"/>
    </xf>
    <xf numFmtId="0" fontId="5" fillId="0" borderId="76" xfId="1371" applyFont="1" applyBorder="1" applyAlignment="1" applyProtection="1">
      <alignment horizontal="justify" vertical="center" wrapText="1"/>
      <protection hidden="1"/>
    </xf>
    <xf numFmtId="0" fontId="5" fillId="0" borderId="77" xfId="1371" applyFont="1" applyBorder="1" applyAlignment="1" applyProtection="1">
      <alignment horizontal="justify" vertical="center" wrapText="1"/>
      <protection hidden="1"/>
    </xf>
    <xf numFmtId="0" fontId="5" fillId="0" borderId="75" xfId="1371" applyFont="1" applyBorder="1" applyAlignment="1" applyProtection="1">
      <alignment horizontal="center" vertical="center" wrapText="1"/>
      <protection hidden="1"/>
    </xf>
    <xf numFmtId="0" fontId="5" fillId="0" borderId="76" xfId="1371" applyFont="1" applyBorder="1" applyAlignment="1" applyProtection="1">
      <alignment horizontal="center" vertical="center" wrapText="1"/>
      <protection hidden="1"/>
    </xf>
    <xf numFmtId="0" fontId="5" fillId="0" borderId="78" xfId="1371" applyFont="1" applyBorder="1" applyAlignment="1" applyProtection="1">
      <alignment horizontal="center" vertical="center" wrapText="1"/>
      <protection hidden="1"/>
    </xf>
    <xf numFmtId="14" fontId="5" fillId="0" borderId="76" xfId="1371" applyNumberFormat="1" applyFont="1" applyFill="1" applyBorder="1" applyAlignment="1" applyProtection="1">
      <alignment horizontal="center" vertical="center" wrapText="1"/>
      <protection hidden="1"/>
    </xf>
    <xf numFmtId="14" fontId="5" fillId="0" borderId="77" xfId="1371" applyNumberFormat="1" applyFont="1" applyFill="1" applyBorder="1" applyAlignment="1" applyProtection="1">
      <alignment horizontal="center" vertical="center" wrapText="1"/>
      <protection hidden="1"/>
    </xf>
    <xf numFmtId="1" fontId="5" fillId="0" borderId="71" xfId="1273" applyNumberFormat="1" applyFont="1" applyFill="1" applyBorder="1" applyAlignment="1" applyProtection="1">
      <alignment horizontal="center" vertical="center" wrapText="1"/>
      <protection hidden="1"/>
    </xf>
    <xf numFmtId="1" fontId="5" fillId="0" borderId="72" xfId="1273" applyNumberFormat="1" applyFont="1" applyFill="1" applyBorder="1" applyAlignment="1" applyProtection="1">
      <alignment horizontal="center" vertical="center" wrapText="1"/>
      <protection hidden="1"/>
    </xf>
    <xf numFmtId="9" fontId="5" fillId="0" borderId="71" xfId="1496" applyFont="1" applyFill="1" applyBorder="1" applyAlignment="1" applyProtection="1">
      <alignment horizontal="center" vertical="center"/>
      <protection hidden="1"/>
    </xf>
    <xf numFmtId="0" fontId="5" fillId="0" borderId="71" xfId="1496" applyNumberFormat="1" applyFont="1" applyFill="1" applyBorder="1" applyAlignment="1" applyProtection="1">
      <alignment horizontal="center" vertical="center" wrapText="1"/>
      <protection hidden="1"/>
    </xf>
    <xf numFmtId="0" fontId="5" fillId="0" borderId="72" xfId="1496" applyNumberFormat="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wrapText="1"/>
      <protection hidden="1"/>
    </xf>
    <xf numFmtId="0" fontId="5" fillId="0" borderId="72" xfId="137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protection hidden="1"/>
    </xf>
    <xf numFmtId="0" fontId="5" fillId="0" borderId="72" xfId="1371" applyFont="1" applyFill="1" applyBorder="1" applyAlignment="1" applyProtection="1">
      <alignment horizontal="center" vertical="center"/>
      <protection hidden="1"/>
    </xf>
    <xf numFmtId="49" fontId="5" fillId="0" borderId="71" xfId="1371" applyNumberFormat="1" applyFont="1" applyFill="1" applyBorder="1" applyAlignment="1" applyProtection="1">
      <alignment horizontal="center" vertical="center"/>
      <protection hidden="1"/>
    </xf>
    <xf numFmtId="0" fontId="66" fillId="24" borderId="33" xfId="1371" applyFont="1" applyFill="1" applyBorder="1" applyAlignment="1" applyProtection="1">
      <alignment horizontal="center" vertical="center"/>
      <protection hidden="1"/>
    </xf>
    <xf numFmtId="0" fontId="66" fillId="24" borderId="19" xfId="1371" applyFont="1" applyFill="1" applyBorder="1" applyAlignment="1" applyProtection="1">
      <alignment horizontal="center" vertical="center"/>
      <protection hidden="1"/>
    </xf>
    <xf numFmtId="0" fontId="66" fillId="24" borderId="64" xfId="1371" applyFont="1" applyFill="1" applyBorder="1" applyAlignment="1" applyProtection="1">
      <alignment horizontal="center" vertical="center"/>
      <protection hidden="1"/>
    </xf>
    <xf numFmtId="0" fontId="8" fillId="61" borderId="71" xfId="1371" applyFont="1" applyFill="1" applyBorder="1" applyAlignment="1" applyProtection="1">
      <alignment horizontal="center" vertical="center" wrapText="1"/>
      <protection hidden="1"/>
    </xf>
    <xf numFmtId="0" fontId="73" fillId="0" borderId="42" xfId="0" applyFont="1" applyBorder="1" applyAlignment="1" applyProtection="1">
      <alignment horizontal="center" wrapText="1"/>
      <protection locked="0" hidden="1"/>
    </xf>
    <xf numFmtId="0" fontId="73" fillId="0" borderId="73" xfId="0" applyFont="1" applyBorder="1" applyAlignment="1" applyProtection="1">
      <alignment horizontal="center" wrapText="1"/>
      <protection locked="0" hidden="1"/>
    </xf>
    <xf numFmtId="0" fontId="73" fillId="0" borderId="65" xfId="0" applyFont="1" applyBorder="1" applyAlignment="1" applyProtection="1">
      <alignment horizontal="center" wrapText="1"/>
      <protection locked="0" hidden="1"/>
    </xf>
    <xf numFmtId="0" fontId="57" fillId="0" borderId="29" xfId="0" applyFont="1" applyBorder="1" applyAlignment="1" applyProtection="1">
      <alignment horizontal="center" vertical="center" wrapText="1"/>
      <protection locked="0" hidden="1"/>
    </xf>
    <xf numFmtId="0" fontId="55" fillId="0" borderId="30" xfId="0" applyFont="1" applyBorder="1" applyAlignment="1" applyProtection="1">
      <alignment horizontal="center" vertical="center" wrapText="1"/>
      <protection locked="0" hidden="1"/>
    </xf>
    <xf numFmtId="0" fontId="55" fillId="0" borderId="72" xfId="0" applyFont="1" applyBorder="1" applyAlignment="1" applyProtection="1">
      <alignment horizontal="center" vertical="center" wrapText="1"/>
      <protection locked="0" hidden="1"/>
    </xf>
    <xf numFmtId="0" fontId="55" fillId="0" borderId="67" xfId="0" applyFont="1" applyBorder="1" applyAlignment="1" applyProtection="1">
      <alignment horizontal="center" vertical="center" wrapText="1"/>
      <protection locked="0" hidden="1"/>
    </xf>
    <xf numFmtId="0" fontId="75" fillId="0" borderId="71" xfId="0" applyFont="1" applyBorder="1" applyAlignment="1" applyProtection="1">
      <alignment horizontal="center" vertical="center" wrapText="1"/>
      <protection locked="0" hidden="1"/>
    </xf>
    <xf numFmtId="0" fontId="75" fillId="0" borderId="66" xfId="0" applyFont="1" applyBorder="1" applyAlignment="1" applyProtection="1">
      <alignment horizontal="center" vertical="center" wrapText="1"/>
      <protection locked="0" hidden="1"/>
    </xf>
    <xf numFmtId="0" fontId="9" fillId="0" borderId="128" xfId="1371" applyFont="1" applyBorder="1" applyAlignment="1" applyProtection="1">
      <alignment horizontal="center" vertical="center" wrapText="1"/>
      <protection locked="0" hidden="1"/>
    </xf>
    <xf numFmtId="0" fontId="9" fillId="0" borderId="129" xfId="1371" applyFont="1" applyBorder="1" applyAlignment="1" applyProtection="1">
      <alignment horizontal="center" vertical="center" wrapText="1"/>
      <protection locked="0" hidden="1"/>
    </xf>
    <xf numFmtId="0" fontId="9" fillId="0" borderId="117" xfId="1371" applyFont="1" applyBorder="1" applyAlignment="1" applyProtection="1">
      <alignment horizontal="center" vertical="center" wrapText="1"/>
      <protection locked="0" hidden="1"/>
    </xf>
    <xf numFmtId="0" fontId="9" fillId="0" borderId="118" xfId="1371" applyFont="1" applyBorder="1" applyAlignment="1" applyProtection="1">
      <alignment horizontal="center" vertical="center" wrapText="1"/>
      <protection locked="0" hidden="1"/>
    </xf>
    <xf numFmtId="0" fontId="9" fillId="0" borderId="119" xfId="1371" applyFont="1" applyBorder="1" applyAlignment="1" applyProtection="1">
      <alignment horizontal="center" vertical="center" wrapText="1"/>
      <protection locked="0" hidden="1"/>
    </xf>
    <xf numFmtId="0" fontId="9" fillId="0" borderId="71" xfId="1371" applyFont="1" applyBorder="1" applyAlignment="1" applyProtection="1">
      <alignment horizontal="center" vertical="center" wrapText="1"/>
      <protection locked="0" hidden="1"/>
    </xf>
    <xf numFmtId="0" fontId="9" fillId="0" borderId="72" xfId="1371" applyFont="1" applyBorder="1" applyAlignment="1" applyProtection="1">
      <alignment horizontal="center" vertical="center" wrapText="1"/>
      <protection locked="0" hidden="1"/>
    </xf>
    <xf numFmtId="0" fontId="5" fillId="50" borderId="82" xfId="1371" applyFont="1" applyFill="1" applyBorder="1" applyAlignment="1" applyProtection="1">
      <alignment horizontal="center" vertical="center"/>
      <protection hidden="1"/>
    </xf>
    <xf numFmtId="0" fontId="5" fillId="50" borderId="83" xfId="1371" applyFont="1" applyFill="1" applyBorder="1" applyAlignment="1" applyProtection="1">
      <alignment horizontal="center" vertical="center"/>
      <protection hidden="1"/>
    </xf>
    <xf numFmtId="0" fontId="5" fillId="50" borderId="84" xfId="1371" applyFont="1" applyFill="1" applyBorder="1" applyAlignment="1" applyProtection="1">
      <alignment horizontal="center" vertical="center"/>
      <protection hidden="1"/>
    </xf>
    <xf numFmtId="167" fontId="9" fillId="50" borderId="74" xfId="1250" applyFont="1" applyFill="1" applyBorder="1" applyAlignment="1" applyProtection="1">
      <alignment horizontal="center" vertical="center" wrapText="1"/>
      <protection locked="0" hidden="1"/>
    </xf>
    <xf numFmtId="167" fontId="9" fillId="50" borderId="35"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2" fontId="9" fillId="50" borderId="80" xfId="1495" applyNumberFormat="1" applyFont="1" applyFill="1" applyBorder="1" applyAlignment="1" applyProtection="1">
      <alignment horizontal="center" vertical="center" wrapText="1"/>
      <protection locked="0" hidden="1"/>
    </xf>
    <xf numFmtId="2" fontId="9" fillId="50" borderId="63" xfId="1495" applyNumberFormat="1" applyFont="1" applyFill="1" applyBorder="1" applyAlignment="1" applyProtection="1">
      <alignment horizontal="center" vertical="center" wrapText="1"/>
      <protection locked="0" hidden="1"/>
    </xf>
    <xf numFmtId="2" fontId="9" fillId="50" borderId="64" xfId="1495" applyNumberFormat="1" applyFont="1" applyFill="1" applyBorder="1" applyAlignment="1" applyProtection="1">
      <alignment horizontal="center" vertical="center" wrapText="1"/>
      <protection locked="0" hidden="1"/>
    </xf>
    <xf numFmtId="0" fontId="54" fillId="0" borderId="75" xfId="1371" applyFont="1" applyFill="1" applyBorder="1" applyAlignment="1" applyProtection="1">
      <alignment horizontal="justify" vertical="center" wrapText="1"/>
      <protection locked="0" hidden="1"/>
    </xf>
    <xf numFmtId="0" fontId="54" fillId="0" borderId="76" xfId="1371" applyFont="1" applyFill="1" applyBorder="1" applyAlignment="1" applyProtection="1">
      <alignment horizontal="justify" vertical="center" wrapText="1"/>
      <protection locked="0" hidden="1"/>
    </xf>
    <xf numFmtId="0" fontId="54" fillId="0" borderId="78" xfId="1371" applyFont="1" applyFill="1" applyBorder="1" applyAlignment="1" applyProtection="1">
      <alignment horizontal="justify" vertical="center" wrapText="1"/>
      <protection locked="0" hidden="1"/>
    </xf>
    <xf numFmtId="0" fontId="70" fillId="50" borderId="198" xfId="1371" applyFont="1" applyFill="1" applyBorder="1" applyAlignment="1" applyProtection="1">
      <alignment horizontal="center" vertical="center" wrapText="1"/>
      <protection locked="0" hidden="1"/>
    </xf>
    <xf numFmtId="0" fontId="70" fillId="50" borderId="192" xfId="1371" applyFont="1" applyFill="1" applyBorder="1" applyAlignment="1" applyProtection="1">
      <alignment horizontal="center" vertical="center" wrapText="1"/>
      <protection locked="0" hidden="1"/>
    </xf>
    <xf numFmtId="0" fontId="70" fillId="50" borderId="193" xfId="1371" applyFont="1" applyFill="1" applyBorder="1" applyAlignment="1" applyProtection="1">
      <alignment horizontal="center" vertical="center" wrapText="1"/>
      <protection locked="0" hidden="1"/>
    </xf>
    <xf numFmtId="14" fontId="5" fillId="50" borderId="75" xfId="1371" applyNumberFormat="1" applyFont="1" applyFill="1" applyBorder="1" applyAlignment="1" applyProtection="1">
      <alignment horizontal="center" vertical="center" wrapText="1"/>
      <protection hidden="1"/>
    </xf>
    <xf numFmtId="0" fontId="5" fillId="50" borderId="76" xfId="1371" applyFont="1" applyFill="1" applyBorder="1" applyAlignment="1" applyProtection="1">
      <alignment horizontal="center" vertical="center" wrapText="1"/>
      <protection hidden="1"/>
    </xf>
    <xf numFmtId="0" fontId="5" fillId="50" borderId="77" xfId="1371" applyFont="1" applyFill="1" applyBorder="1" applyAlignment="1" applyProtection="1">
      <alignment horizontal="center" vertical="center" wrapText="1"/>
      <protection hidden="1"/>
    </xf>
    <xf numFmtId="4" fontId="5" fillId="50" borderId="75" xfId="1496" applyNumberFormat="1" applyFont="1" applyFill="1" applyBorder="1" applyAlignment="1" applyProtection="1">
      <alignment horizontal="center" vertical="center" wrapText="1"/>
      <protection hidden="1"/>
    </xf>
    <xf numFmtId="4" fontId="5" fillId="50" borderId="76" xfId="1496" applyNumberFormat="1" applyFont="1" applyFill="1" applyBorder="1" applyAlignment="1" applyProtection="1">
      <alignment horizontal="center" vertical="center" wrapText="1"/>
      <protection hidden="1"/>
    </xf>
    <xf numFmtId="4" fontId="5" fillId="50" borderId="78" xfId="1496" applyNumberFormat="1" applyFont="1" applyFill="1" applyBorder="1" applyAlignment="1" applyProtection="1">
      <alignment horizontal="center" vertical="center" wrapText="1"/>
      <protection hidden="1"/>
    </xf>
    <xf numFmtId="0" fontId="5" fillId="50" borderId="75" xfId="1371" applyFont="1" applyFill="1" applyBorder="1" applyAlignment="1" applyProtection="1">
      <alignment horizontal="justify" vertical="center" wrapText="1"/>
      <protection hidden="1"/>
    </xf>
    <xf numFmtId="0" fontId="5" fillId="50" borderId="76" xfId="1371" applyFont="1" applyFill="1" applyBorder="1" applyAlignment="1" applyProtection="1">
      <alignment horizontal="justify" vertical="center" wrapText="1"/>
      <protection hidden="1"/>
    </xf>
    <xf numFmtId="0" fontId="5" fillId="50" borderId="77" xfId="1371" applyFont="1" applyFill="1" applyBorder="1" applyAlignment="1" applyProtection="1">
      <alignment horizontal="justify" vertical="center" wrapText="1"/>
      <protection hidden="1"/>
    </xf>
    <xf numFmtId="0" fontId="5" fillId="50" borderId="75" xfId="1371" applyFont="1" applyFill="1" applyBorder="1" applyAlignment="1" applyProtection="1">
      <alignment horizontal="center" vertical="center" wrapText="1"/>
      <protection hidden="1"/>
    </xf>
    <xf numFmtId="0" fontId="5" fillId="50" borderId="78" xfId="1371" applyFont="1" applyFill="1" applyBorder="1" applyAlignment="1" applyProtection="1">
      <alignment horizontal="center" vertical="center" wrapText="1"/>
      <protection hidden="1"/>
    </xf>
    <xf numFmtId="14" fontId="5" fillId="50" borderId="76" xfId="1371" applyNumberFormat="1" applyFont="1" applyFill="1" applyBorder="1" applyAlignment="1" applyProtection="1">
      <alignment horizontal="center" vertical="center" wrapText="1"/>
      <protection hidden="1"/>
    </xf>
    <xf numFmtId="14" fontId="5" fillId="50" borderId="77" xfId="1371" applyNumberFormat="1" applyFont="1" applyFill="1" applyBorder="1" applyAlignment="1" applyProtection="1">
      <alignment horizontal="center" vertical="center" wrapText="1"/>
      <protection hidden="1"/>
    </xf>
    <xf numFmtId="0" fontId="75" fillId="0" borderId="29" xfId="0" applyFont="1" applyBorder="1" applyAlignment="1" applyProtection="1">
      <alignment horizontal="center" vertical="center" wrapText="1"/>
      <protection locked="0" hidden="1"/>
    </xf>
    <xf numFmtId="0" fontId="54" fillId="50" borderId="198" xfId="1371" applyFont="1" applyFill="1" applyBorder="1" applyAlignment="1" applyProtection="1">
      <alignment horizontal="justify" vertical="center" wrapText="1"/>
      <protection locked="0"/>
    </xf>
    <xf numFmtId="0" fontId="54" fillId="50" borderId="192" xfId="1371" applyFont="1" applyFill="1" applyBorder="1" applyAlignment="1" applyProtection="1">
      <alignment horizontal="justify" vertical="center" wrapText="1"/>
      <protection locked="0"/>
    </xf>
    <xf numFmtId="0" fontId="54" fillId="50" borderId="34" xfId="1371" applyFont="1" applyFill="1" applyBorder="1" applyAlignment="1" applyProtection="1">
      <alignment horizontal="justify" vertical="center" wrapText="1"/>
      <protection locked="0"/>
    </xf>
    <xf numFmtId="0" fontId="54" fillId="0" borderId="198" xfId="1371" applyFont="1" applyBorder="1" applyAlignment="1" applyProtection="1">
      <alignment horizontal="justify" vertical="center" wrapText="1"/>
      <protection locked="0"/>
    </xf>
    <xf numFmtId="0" fontId="54" fillId="0" borderId="192" xfId="1371" applyFont="1" applyBorder="1" applyAlignment="1" applyProtection="1">
      <alignment horizontal="justify" vertical="center" wrapText="1"/>
      <protection locked="0"/>
    </xf>
    <xf numFmtId="0" fontId="54" fillId="0" borderId="34" xfId="1371" applyFont="1" applyBorder="1" applyAlignment="1" applyProtection="1">
      <alignment horizontal="justify" vertical="center" wrapText="1"/>
      <protection locked="0"/>
    </xf>
    <xf numFmtId="0" fontId="51" fillId="0" borderId="198" xfId="1371" applyFont="1" applyBorder="1" applyAlignment="1" applyProtection="1">
      <alignment horizontal="justify" vertical="center" wrapText="1"/>
      <protection locked="0"/>
    </xf>
    <xf numFmtId="0" fontId="51" fillId="0" borderId="192" xfId="1371" applyFont="1" applyBorder="1" applyAlignment="1" applyProtection="1">
      <alignment horizontal="justify" vertical="center" wrapText="1"/>
      <protection locked="0"/>
    </xf>
    <xf numFmtId="0" fontId="51" fillId="0" borderId="34" xfId="1371" applyFont="1" applyBorder="1" applyAlignment="1" applyProtection="1">
      <alignment horizontal="justify" vertical="center" wrapText="1"/>
      <protection locked="0"/>
    </xf>
    <xf numFmtId="0" fontId="9" fillId="0" borderId="198" xfId="1371" applyFont="1" applyBorder="1" applyAlignment="1" applyProtection="1">
      <alignment horizontal="justify" vertical="center" wrapText="1"/>
      <protection locked="0"/>
    </xf>
    <xf numFmtId="0" fontId="9" fillId="0" borderId="192" xfId="1371" applyFont="1" applyBorder="1" applyAlignment="1" applyProtection="1">
      <alignment horizontal="justify" vertical="center" wrapText="1"/>
      <protection locked="0"/>
    </xf>
    <xf numFmtId="0" fontId="9" fillId="0" borderId="193" xfId="1371" applyFont="1" applyBorder="1" applyAlignment="1" applyProtection="1">
      <alignment horizontal="justify" vertical="center" wrapText="1"/>
      <protection locked="0"/>
    </xf>
    <xf numFmtId="0" fontId="12" fillId="0" borderId="20" xfId="1371" applyFont="1" applyBorder="1" applyAlignment="1">
      <alignment horizontal="center" vertical="center"/>
    </xf>
    <xf numFmtId="0" fontId="12" fillId="0" borderId="32" xfId="1371" applyFont="1" applyBorder="1" applyAlignment="1">
      <alignment horizontal="center" vertical="center"/>
    </xf>
    <xf numFmtId="0" fontId="12" fillId="0" borderId="46" xfId="1371" applyFont="1" applyBorder="1" applyAlignment="1">
      <alignment horizontal="center" vertical="center"/>
    </xf>
    <xf numFmtId="0" fontId="12" fillId="0" borderId="198" xfId="1371" applyFont="1" applyBorder="1" applyAlignment="1" applyProtection="1">
      <alignment horizontal="center" vertical="center" wrapText="1"/>
      <protection locked="0"/>
    </xf>
    <xf numFmtId="0" fontId="12" fillId="0" borderId="192" xfId="1371" applyFont="1" applyBorder="1" applyAlignment="1" applyProtection="1">
      <alignment horizontal="center" vertical="center" wrapText="1"/>
      <protection locked="0"/>
    </xf>
    <xf numFmtId="0" fontId="12" fillId="0" borderId="193" xfId="1371" applyFont="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5" fillId="50" borderId="82" xfId="1371" applyFont="1" applyFill="1" applyBorder="1" applyAlignment="1" applyProtection="1">
      <alignment horizontal="center" vertical="center" wrapText="1"/>
      <protection hidden="1"/>
    </xf>
    <xf numFmtId="0" fontId="5" fillId="50" borderId="83" xfId="1371" applyFont="1" applyFill="1" applyBorder="1" applyAlignment="1" applyProtection="1">
      <alignment horizontal="center" vertical="center" wrapText="1"/>
      <protection hidden="1"/>
    </xf>
    <xf numFmtId="0" fontId="5" fillId="50" borderId="84" xfId="1371" applyFont="1" applyFill="1" applyBorder="1" applyAlignment="1" applyProtection="1">
      <alignment horizontal="center" vertical="center" wrapText="1"/>
      <protection hidden="1"/>
    </xf>
    <xf numFmtId="0" fontId="50" fillId="61" borderId="73" xfId="1371" applyFont="1" applyFill="1" applyBorder="1" applyAlignment="1" applyProtection="1">
      <alignment horizontal="center" vertical="center"/>
      <protection hidden="1"/>
    </xf>
    <xf numFmtId="0" fontId="50" fillId="61" borderId="71" xfId="1371" applyFont="1" applyFill="1" applyBorder="1" applyAlignment="1" applyProtection="1">
      <alignment horizontal="center" vertical="center"/>
      <protection hidden="1"/>
    </xf>
    <xf numFmtId="0" fontId="50" fillId="61" borderId="72" xfId="1371" applyFont="1" applyFill="1" applyBorder="1" applyAlignment="1" applyProtection="1">
      <alignment horizontal="center" vertical="center"/>
      <protection hidden="1"/>
    </xf>
    <xf numFmtId="167" fontId="9" fillId="50" borderId="74" xfId="1250" applyNumberFormat="1" applyFont="1" applyFill="1" applyBorder="1" applyAlignment="1" applyProtection="1">
      <alignment horizontal="center" vertical="center" wrapText="1"/>
      <protection locked="0" hidden="1"/>
    </xf>
    <xf numFmtId="167" fontId="9" fillId="50" borderId="35" xfId="1250" applyNumberFormat="1" applyFont="1" applyFill="1" applyBorder="1" applyAlignment="1" applyProtection="1">
      <alignment horizontal="center" vertical="center" wrapText="1"/>
      <protection locked="0" hidden="1"/>
    </xf>
    <xf numFmtId="167" fontId="9" fillId="50" borderId="19" xfId="1250" applyNumberFormat="1" applyFont="1" applyFill="1" applyBorder="1" applyAlignment="1" applyProtection="1">
      <alignment horizontal="center" vertical="center" wrapText="1"/>
      <protection locked="0" hidden="1"/>
    </xf>
    <xf numFmtId="14" fontId="5" fillId="0" borderId="75" xfId="1371" applyNumberFormat="1" applyFont="1" applyBorder="1" applyAlignment="1" applyProtection="1">
      <alignment horizontal="center" vertical="center" wrapText="1"/>
      <protection hidden="1"/>
    </xf>
    <xf numFmtId="0" fontId="5" fillId="0" borderId="77" xfId="1371" applyFont="1" applyBorder="1" applyAlignment="1" applyProtection="1">
      <alignment horizontal="center" vertical="center" wrapText="1"/>
      <protection hidden="1"/>
    </xf>
    <xf numFmtId="175" fontId="5" fillId="24" borderId="75" xfId="1250" applyNumberFormat="1" applyFont="1" applyFill="1" applyBorder="1" applyAlignment="1" applyProtection="1">
      <alignment horizontal="center" vertical="center" wrapText="1"/>
      <protection hidden="1"/>
    </xf>
    <xf numFmtId="175" fontId="5" fillId="24" borderId="76" xfId="1250" applyNumberFormat="1" applyFont="1" applyFill="1" applyBorder="1" applyAlignment="1" applyProtection="1">
      <alignment horizontal="center" vertical="center" wrapText="1"/>
      <protection hidden="1"/>
    </xf>
    <xf numFmtId="175" fontId="5" fillId="24" borderId="78" xfId="1250" applyNumberFormat="1" applyFont="1" applyFill="1" applyBorder="1" applyAlignment="1" applyProtection="1">
      <alignment horizontal="center" vertical="center" wrapText="1"/>
      <protection hidden="1"/>
    </xf>
    <xf numFmtId="0" fontId="77" fillId="0" borderId="71" xfId="1371" applyFont="1" applyBorder="1" applyAlignment="1" applyProtection="1">
      <alignment horizontal="center" vertical="center" wrapText="1"/>
      <protection hidden="1"/>
    </xf>
    <xf numFmtId="0" fontId="77" fillId="0" borderId="72" xfId="1371" applyFont="1" applyBorder="1" applyAlignment="1" applyProtection="1">
      <alignment horizontal="center" vertical="center" wrapText="1"/>
      <protection hidden="1"/>
    </xf>
    <xf numFmtId="14" fontId="5" fillId="0" borderId="76" xfId="1371" applyNumberFormat="1" applyFont="1" applyBorder="1" applyAlignment="1" applyProtection="1">
      <alignment horizontal="center" vertical="center" wrapText="1"/>
      <protection hidden="1"/>
    </xf>
    <xf numFmtId="14" fontId="5" fillId="0" borderId="77" xfId="1371" applyNumberFormat="1" applyFont="1" applyBorder="1" applyAlignment="1" applyProtection="1">
      <alignment horizontal="center" vertical="center" wrapText="1"/>
      <protection hidden="1"/>
    </xf>
    <xf numFmtId="9" fontId="5" fillId="0" borderId="71" xfId="1496" applyFont="1" applyFill="1" applyBorder="1" applyAlignment="1" applyProtection="1">
      <alignment horizontal="center" vertical="center" wrapText="1"/>
      <protection hidden="1"/>
    </xf>
    <xf numFmtId="49" fontId="5" fillId="0" borderId="71" xfId="1371" applyNumberFormat="1" applyFont="1" applyBorder="1" applyAlignment="1" applyProtection="1">
      <alignment horizontal="center" vertical="center" wrapText="1"/>
      <protection hidden="1"/>
    </xf>
    <xf numFmtId="0" fontId="5" fillId="50" borderId="71" xfId="1371" applyFont="1" applyFill="1" applyBorder="1" applyAlignment="1" applyProtection="1">
      <alignment horizontal="left" vertical="center" wrapText="1"/>
      <protection hidden="1"/>
    </xf>
    <xf numFmtId="0" fontId="5" fillId="50" borderId="72" xfId="1371" applyFont="1" applyFill="1" applyBorder="1" applyAlignment="1" applyProtection="1">
      <alignment horizontal="left" vertical="center" wrapText="1"/>
      <protection hidden="1"/>
    </xf>
    <xf numFmtId="0" fontId="57" fillId="0" borderId="71" xfId="0" applyFont="1" applyBorder="1" applyAlignment="1" applyProtection="1">
      <alignment horizontal="center" vertical="center" wrapText="1"/>
      <protection locked="0" hidden="1"/>
    </xf>
    <xf numFmtId="0" fontId="59" fillId="0" borderId="198" xfId="1371" applyFont="1" applyBorder="1" applyAlignment="1" applyProtection="1">
      <alignment horizontal="center" vertical="center" wrapText="1"/>
      <protection locked="0" hidden="1"/>
    </xf>
    <xf numFmtId="0" fontId="59" fillId="0" borderId="192" xfId="1371" applyFont="1" applyBorder="1" applyAlignment="1" applyProtection="1">
      <alignment horizontal="center" vertical="center" wrapText="1"/>
      <protection locked="0" hidden="1"/>
    </xf>
    <xf numFmtId="0" fontId="59" fillId="0" borderId="193" xfId="1371" applyFont="1" applyBorder="1" applyAlignment="1" applyProtection="1">
      <alignment horizontal="center" vertical="center" wrapText="1"/>
      <protection locked="0" hidden="1"/>
    </xf>
    <xf numFmtId="0" fontId="12" fillId="0" borderId="198" xfId="1371" applyFont="1" applyBorder="1" applyAlignment="1" applyProtection="1">
      <alignment horizontal="center" vertical="center" wrapText="1"/>
      <protection locked="0" hidden="1"/>
    </xf>
    <xf numFmtId="0" fontId="12" fillId="0" borderId="192" xfId="1371" applyFont="1" applyBorder="1" applyAlignment="1" applyProtection="1">
      <alignment horizontal="center" vertical="center" wrapText="1"/>
      <protection locked="0" hidden="1"/>
    </xf>
    <xf numFmtId="0" fontId="12" fillId="0" borderId="193" xfId="1371" applyFont="1" applyBorder="1" applyAlignment="1" applyProtection="1">
      <alignment horizontal="center" vertical="center" wrapText="1"/>
      <protection locked="0" hidden="1"/>
    </xf>
    <xf numFmtId="0" fontId="9" fillId="0" borderId="104" xfId="1371" applyFont="1" applyBorder="1" applyAlignment="1" applyProtection="1">
      <alignment horizontal="center" vertical="center"/>
      <protection hidden="1"/>
    </xf>
    <xf numFmtId="0" fontId="9" fillId="0" borderId="105" xfId="1371" applyFont="1" applyBorder="1" applyAlignment="1" applyProtection="1">
      <alignment horizontal="center" vertical="center"/>
      <protection hidden="1"/>
    </xf>
    <xf numFmtId="0" fontId="9" fillId="0" borderId="106" xfId="1371" applyFont="1" applyBorder="1" applyAlignment="1" applyProtection="1">
      <alignment horizontal="center" vertical="center"/>
      <protection hidden="1"/>
    </xf>
    <xf numFmtId="0" fontId="9" fillId="0" borderId="198" xfId="1371" applyFont="1" applyBorder="1" applyAlignment="1" applyProtection="1">
      <alignment horizontal="center" vertical="center" wrapText="1"/>
      <protection locked="0" hidden="1"/>
    </xf>
    <xf numFmtId="0" fontId="9" fillId="0" borderId="192" xfId="1371" applyFont="1" applyBorder="1" applyAlignment="1" applyProtection="1">
      <alignment horizontal="center" vertical="center" wrapText="1"/>
      <protection locked="0" hidden="1"/>
    </xf>
    <xf numFmtId="0" fontId="9" fillId="0" borderId="193" xfId="1371" applyFont="1" applyBorder="1" applyAlignment="1" applyProtection="1">
      <alignment horizontal="center" vertical="center" wrapText="1"/>
      <protection locked="0" hidden="1"/>
    </xf>
    <xf numFmtId="0" fontId="9" fillId="0" borderId="102" xfId="1371" applyFont="1" applyBorder="1" applyAlignment="1" applyProtection="1">
      <alignment horizontal="center" vertical="center" wrapText="1"/>
      <protection locked="0" hidden="1"/>
    </xf>
    <xf numFmtId="0" fontId="9" fillId="0" borderId="103" xfId="1371" applyFont="1" applyBorder="1" applyAlignment="1" applyProtection="1">
      <alignment horizontal="center" vertical="center" wrapText="1"/>
      <protection locked="0" hidden="1"/>
    </xf>
    <xf numFmtId="0" fontId="70" fillId="50" borderId="198" xfId="1371" applyFont="1" applyFill="1" applyBorder="1" applyAlignment="1" applyProtection="1">
      <alignment horizontal="left" vertical="center" wrapText="1"/>
      <protection locked="0" hidden="1"/>
    </xf>
    <xf numFmtId="0" fontId="70" fillId="50" borderId="192" xfId="1371" applyFont="1" applyFill="1" applyBorder="1" applyAlignment="1" applyProtection="1">
      <alignment horizontal="left" vertical="center" wrapText="1"/>
      <protection locked="0" hidden="1"/>
    </xf>
    <xf numFmtId="0" fontId="70" fillId="50" borderId="193" xfId="1371" applyFont="1" applyFill="1" applyBorder="1" applyAlignment="1" applyProtection="1">
      <alignment horizontal="left" vertical="center" wrapText="1"/>
      <protection locked="0" hidden="1"/>
    </xf>
    <xf numFmtId="0" fontId="9" fillId="50" borderId="82" xfId="1371" applyFont="1" applyFill="1" applyBorder="1" applyAlignment="1" applyProtection="1">
      <alignment horizontal="center" vertical="center"/>
      <protection hidden="1"/>
    </xf>
    <xf numFmtId="0" fontId="9" fillId="50" borderId="83" xfId="1371" applyFont="1" applyFill="1" applyBorder="1" applyAlignment="1" applyProtection="1">
      <alignment horizontal="center" vertical="center"/>
      <protection hidden="1"/>
    </xf>
    <xf numFmtId="0" fontId="9" fillId="50" borderId="84" xfId="1371" applyFont="1" applyFill="1" applyBorder="1" applyAlignment="1" applyProtection="1">
      <alignment horizontal="center" vertical="center"/>
      <protection hidden="1"/>
    </xf>
    <xf numFmtId="0" fontId="9" fillId="0" borderId="75" xfId="1371" applyFont="1" applyBorder="1" applyAlignment="1" applyProtection="1">
      <alignment horizontal="center" vertical="center" wrapText="1"/>
      <protection hidden="1"/>
    </xf>
    <xf numFmtId="0" fontId="9" fillId="0" borderId="76" xfId="1371" applyFont="1" applyBorder="1" applyAlignment="1" applyProtection="1">
      <alignment horizontal="center" vertical="center" wrapText="1"/>
      <protection hidden="1"/>
    </xf>
    <xf numFmtId="0" fontId="9" fillId="0" borderId="78" xfId="1371" applyFont="1" applyBorder="1" applyAlignment="1" applyProtection="1">
      <alignment horizontal="center" vertical="center" wrapText="1"/>
      <protection hidden="1"/>
    </xf>
    <xf numFmtId="9" fontId="4" fillId="50" borderId="74" xfId="1495" applyFont="1" applyFill="1" applyBorder="1" applyAlignment="1" applyProtection="1">
      <alignment horizontal="center" vertical="center" wrapText="1"/>
      <protection locked="0" hidden="1"/>
    </xf>
    <xf numFmtId="9" fontId="4" fillId="50" borderId="35" xfId="1495" applyFont="1" applyFill="1" applyBorder="1" applyAlignment="1" applyProtection="1">
      <alignment horizontal="center" vertical="center" wrapText="1"/>
      <protection locked="0" hidden="1"/>
    </xf>
    <xf numFmtId="9" fontId="4" fillId="50" borderId="19" xfId="1495" applyFont="1" applyFill="1" applyBorder="1" applyAlignment="1" applyProtection="1">
      <alignment horizontal="center" vertical="center" wrapText="1"/>
      <protection locked="0" hidden="1"/>
    </xf>
    <xf numFmtId="9" fontId="4" fillId="0" borderId="74" xfId="1495" applyNumberFormat="1" applyFont="1" applyFill="1" applyBorder="1" applyAlignment="1" applyProtection="1">
      <alignment horizontal="center" vertical="center" wrapText="1"/>
      <protection locked="0" hidden="1"/>
    </xf>
    <xf numFmtId="9" fontId="4" fillId="0" borderId="35" xfId="1495" applyNumberFormat="1" applyFont="1" applyFill="1" applyBorder="1" applyAlignment="1" applyProtection="1">
      <alignment horizontal="center" vertical="center" wrapText="1"/>
      <protection locked="0" hidden="1"/>
    </xf>
    <xf numFmtId="9" fontId="4" fillId="0" borderId="19" xfId="1495" applyNumberFormat="1" applyFont="1" applyFill="1" applyBorder="1" applyAlignment="1" applyProtection="1">
      <alignment horizontal="center" vertical="center" wrapText="1"/>
      <protection locked="0" hidden="1"/>
    </xf>
    <xf numFmtId="170" fontId="4" fillId="50" borderId="80" xfId="1250" applyNumberFormat="1" applyFont="1" applyFill="1" applyBorder="1" applyAlignment="1" applyProtection="1">
      <alignment horizontal="center" vertical="center" wrapText="1"/>
      <protection locked="0" hidden="1"/>
    </xf>
    <xf numFmtId="170" fontId="4" fillId="50" borderId="63" xfId="1250" applyNumberFormat="1" applyFont="1" applyFill="1" applyBorder="1" applyAlignment="1" applyProtection="1">
      <alignment horizontal="center" vertical="center" wrapText="1"/>
      <protection locked="0" hidden="1"/>
    </xf>
    <xf numFmtId="170" fontId="4" fillId="50" borderId="64" xfId="1250" applyNumberFormat="1" applyFont="1" applyFill="1" applyBorder="1" applyAlignment="1" applyProtection="1">
      <alignment horizontal="center" vertical="center" wrapText="1"/>
      <protection locked="0" hidden="1"/>
    </xf>
    <xf numFmtId="14" fontId="9" fillId="0" borderId="75" xfId="1371" applyNumberFormat="1" applyFont="1" applyBorder="1" applyAlignment="1" applyProtection="1">
      <alignment horizontal="center" vertical="center" wrapText="1"/>
      <protection hidden="1"/>
    </xf>
    <xf numFmtId="0" fontId="9" fillId="0" borderId="77" xfId="1371" applyFont="1" applyBorder="1" applyAlignment="1" applyProtection="1">
      <alignment horizontal="center" vertical="center" wrapText="1"/>
      <protection hidden="1"/>
    </xf>
    <xf numFmtId="9" fontId="9" fillId="24" borderId="75" xfId="1495" applyFont="1" applyFill="1" applyBorder="1" applyAlignment="1" applyProtection="1">
      <alignment horizontal="center" vertical="center" wrapText="1"/>
      <protection hidden="1"/>
    </xf>
    <xf numFmtId="9" fontId="9" fillId="24" borderId="76" xfId="1495" applyFont="1" applyFill="1" applyBorder="1" applyAlignment="1" applyProtection="1">
      <alignment horizontal="center" vertical="center" wrapText="1"/>
      <protection hidden="1"/>
    </xf>
    <xf numFmtId="9" fontId="9" fillId="24" borderId="78" xfId="1495" applyFont="1" applyFill="1" applyBorder="1" applyAlignment="1" applyProtection="1">
      <alignment horizontal="center" vertical="center" wrapText="1"/>
      <protection hidden="1"/>
    </xf>
    <xf numFmtId="0" fontId="9" fillId="0" borderId="71" xfId="1371" applyFont="1" applyBorder="1" applyAlignment="1" applyProtection="1">
      <alignment horizontal="center" vertical="center" wrapText="1"/>
      <protection hidden="1"/>
    </xf>
    <xf numFmtId="0" fontId="9" fillId="0" borderId="72" xfId="1371" applyFont="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14" fillId="0" borderId="71" xfId="1371" applyFont="1" applyBorder="1" applyAlignment="1" applyProtection="1">
      <alignment horizontal="center" vertical="center"/>
      <protection hidden="1"/>
    </xf>
    <xf numFmtId="0" fontId="14" fillId="0" borderId="72" xfId="1371" applyFont="1" applyBorder="1" applyAlignment="1" applyProtection="1">
      <alignment horizontal="center" vertical="center"/>
      <protection hidden="1"/>
    </xf>
    <xf numFmtId="0" fontId="9" fillId="0" borderId="75" xfId="1371" applyFont="1" applyBorder="1" applyAlignment="1" applyProtection="1">
      <alignment horizontal="center" vertical="center"/>
      <protection hidden="1"/>
    </xf>
    <xf numFmtId="0" fontId="9" fillId="0" borderId="76" xfId="1371" applyFont="1" applyBorder="1" applyAlignment="1" applyProtection="1">
      <alignment horizontal="center" vertical="center"/>
      <protection hidden="1"/>
    </xf>
    <xf numFmtId="0" fontId="9" fillId="0" borderId="77" xfId="1371" applyFont="1" applyBorder="1" applyAlignment="1" applyProtection="1">
      <alignment horizontal="center" vertical="center"/>
      <protection hidden="1"/>
    </xf>
    <xf numFmtId="0" fontId="9" fillId="50" borderId="71" xfId="1371" applyFont="1" applyFill="1" applyBorder="1" applyAlignment="1" applyProtection="1">
      <alignment horizontal="center" vertical="center"/>
      <protection hidden="1"/>
    </xf>
    <xf numFmtId="0" fontId="9" fillId="50" borderId="72" xfId="1371" applyFont="1" applyFill="1" applyBorder="1" applyAlignment="1" applyProtection="1">
      <alignment horizontal="center" vertical="center"/>
      <protection hidden="1"/>
    </xf>
    <xf numFmtId="0" fontId="9" fillId="0" borderId="75" xfId="1371" applyFont="1" applyBorder="1" applyAlignment="1" applyProtection="1">
      <alignment horizontal="justify" vertical="center" wrapText="1"/>
      <protection hidden="1"/>
    </xf>
    <xf numFmtId="0" fontId="9" fillId="0" borderId="76" xfId="1371" applyFont="1" applyBorder="1" applyAlignment="1" applyProtection="1">
      <alignment horizontal="justify" vertical="center" wrapText="1"/>
      <protection hidden="1"/>
    </xf>
    <xf numFmtId="0" fontId="9" fillId="0" borderId="77" xfId="1371" applyFont="1" applyBorder="1" applyAlignment="1" applyProtection="1">
      <alignment horizontal="justify" vertical="center" wrapText="1"/>
      <protection hidden="1"/>
    </xf>
    <xf numFmtId="14" fontId="9" fillId="0" borderId="76" xfId="1371" applyNumberFormat="1" applyFont="1" applyBorder="1" applyAlignment="1" applyProtection="1">
      <alignment horizontal="center" vertical="center" wrapText="1"/>
      <protection hidden="1"/>
    </xf>
    <xf numFmtId="14" fontId="9" fillId="0" borderId="77" xfId="1371" applyNumberFormat="1" applyFont="1" applyBorder="1" applyAlignment="1" applyProtection="1">
      <alignment horizontal="center" vertical="center" wrapText="1"/>
      <protection hidden="1"/>
    </xf>
    <xf numFmtId="0" fontId="9" fillId="50" borderId="71" xfId="1371" applyFont="1" applyFill="1" applyBorder="1" applyAlignment="1" applyProtection="1">
      <alignment horizontal="center" vertical="center" wrapText="1"/>
      <protection hidden="1"/>
    </xf>
    <xf numFmtId="0" fontId="9" fillId="50" borderId="72" xfId="1371" applyFont="1" applyFill="1" applyBorder="1" applyAlignment="1" applyProtection="1">
      <alignment horizontal="center" vertical="center" wrapText="1"/>
      <protection hidden="1"/>
    </xf>
    <xf numFmtId="1" fontId="9" fillId="0" borderId="71" xfId="1273" applyNumberFormat="1" applyFont="1" applyFill="1" applyBorder="1" applyAlignment="1" applyProtection="1">
      <alignment horizontal="center" vertical="center" wrapText="1"/>
      <protection hidden="1"/>
    </xf>
    <xf numFmtId="1" fontId="9" fillId="0" borderId="72" xfId="1273" applyNumberFormat="1" applyFont="1" applyFill="1" applyBorder="1" applyAlignment="1" applyProtection="1">
      <alignment horizontal="center" vertical="center" wrapText="1"/>
      <protection hidden="1"/>
    </xf>
    <xf numFmtId="9" fontId="9" fillId="0" borderId="71" xfId="1496" applyFont="1" applyFill="1" applyBorder="1" applyAlignment="1" applyProtection="1">
      <alignment horizontal="center" vertical="center"/>
      <protection hidden="1"/>
    </xf>
    <xf numFmtId="0" fontId="9" fillId="0" borderId="71" xfId="1496" applyNumberFormat="1" applyFont="1" applyFill="1" applyBorder="1" applyAlignment="1" applyProtection="1">
      <alignment horizontal="center" vertical="center" wrapText="1"/>
      <protection hidden="1"/>
    </xf>
    <xf numFmtId="0" fontId="9" fillId="0" borderId="72" xfId="1496" applyNumberFormat="1" applyFont="1" applyFill="1" applyBorder="1" applyAlignment="1" applyProtection="1">
      <alignment horizontal="center" vertical="center" wrapText="1"/>
      <protection hidden="1"/>
    </xf>
    <xf numFmtId="0" fontId="9" fillId="0" borderId="72" xfId="1371" applyFont="1" applyBorder="1" applyAlignment="1" applyProtection="1">
      <alignment horizontal="center" vertical="center"/>
      <protection hidden="1"/>
    </xf>
    <xf numFmtId="0" fontId="8" fillId="50" borderId="71" xfId="1371" applyFont="1" applyFill="1" applyBorder="1" applyAlignment="1" applyProtection="1">
      <alignment horizontal="center" vertical="center" wrapText="1"/>
      <protection hidden="1"/>
    </xf>
    <xf numFmtId="49" fontId="9" fillId="0" borderId="71" xfId="1371" applyNumberFormat="1" applyFont="1" applyBorder="1" applyAlignment="1" applyProtection="1">
      <alignment horizontal="center" vertical="center"/>
      <protection hidden="1"/>
    </xf>
    <xf numFmtId="0" fontId="9" fillId="0" borderId="71" xfId="1371" applyFont="1" applyBorder="1" applyAlignment="1" applyProtection="1">
      <alignment horizontal="left" vertical="center" wrapText="1"/>
      <protection hidden="1"/>
    </xf>
    <xf numFmtId="0" fontId="9" fillId="0" borderId="72" xfId="1371" applyFont="1" applyBorder="1" applyAlignment="1" applyProtection="1">
      <alignment horizontal="left" vertical="center" wrapText="1"/>
      <protection hidden="1"/>
    </xf>
    <xf numFmtId="0" fontId="5" fillId="0" borderId="71" xfId="1371" applyFont="1" applyBorder="1" applyAlignment="1" applyProtection="1">
      <alignment horizontal="center" vertical="center" wrapText="1"/>
      <protection locked="0" hidden="1"/>
    </xf>
    <xf numFmtId="0" fontId="5" fillId="0" borderId="72" xfId="1371" applyFont="1" applyBorder="1" applyAlignment="1" applyProtection="1">
      <alignment horizontal="center" vertical="center" wrapText="1"/>
      <protection locked="0" hidden="1"/>
    </xf>
    <xf numFmtId="0" fontId="54" fillId="50" borderId="198" xfId="1371" applyFont="1" applyFill="1" applyBorder="1" applyAlignment="1" applyProtection="1">
      <alignment horizontal="justify" vertical="center" wrapText="1"/>
      <protection locked="0" hidden="1"/>
    </xf>
    <xf numFmtId="0" fontId="54" fillId="50" borderId="192" xfId="1371" applyFont="1" applyFill="1" applyBorder="1" applyAlignment="1" applyProtection="1">
      <alignment horizontal="justify" vertical="center" wrapText="1"/>
      <protection locked="0" hidden="1"/>
    </xf>
    <xf numFmtId="0" fontId="54" fillId="50" borderId="193" xfId="1371" applyFont="1" applyFill="1" applyBorder="1" applyAlignment="1" applyProtection="1">
      <alignment horizontal="justify" vertical="center" wrapText="1"/>
      <protection locked="0" hidden="1"/>
    </xf>
    <xf numFmtId="174" fontId="5" fillId="0" borderId="75" xfId="1496" applyNumberFormat="1" applyFont="1" applyFill="1" applyBorder="1" applyAlignment="1" applyProtection="1">
      <alignment horizontal="center" vertical="center" wrapText="1"/>
      <protection hidden="1"/>
    </xf>
    <xf numFmtId="174" fontId="5" fillId="0" borderId="76" xfId="1496" applyNumberFormat="1" applyFont="1" applyFill="1" applyBorder="1" applyAlignment="1" applyProtection="1">
      <alignment horizontal="center" vertical="center" wrapText="1"/>
      <protection hidden="1"/>
    </xf>
    <xf numFmtId="174" fontId="5" fillId="0" borderId="78" xfId="1496" applyNumberFormat="1" applyFont="1" applyFill="1" applyBorder="1" applyAlignment="1" applyProtection="1">
      <alignment horizontal="center" vertical="center" wrapText="1"/>
      <protection hidden="1"/>
    </xf>
    <xf numFmtId="0" fontId="5" fillId="0" borderId="75" xfId="1371" applyFont="1" applyBorder="1" applyAlignment="1" applyProtection="1">
      <alignment horizontal="left" vertical="center" wrapText="1"/>
      <protection hidden="1"/>
    </xf>
    <xf numFmtId="0" fontId="5" fillId="0" borderId="76" xfId="1371" applyFont="1" applyBorder="1" applyAlignment="1" applyProtection="1">
      <alignment horizontal="left" vertical="center" wrapText="1"/>
      <protection hidden="1"/>
    </xf>
    <xf numFmtId="0" fontId="5" fillId="0" borderId="78" xfId="1371" applyFont="1" applyBorder="1" applyAlignment="1" applyProtection="1">
      <alignment horizontal="left" vertical="center" wrapText="1"/>
      <protection hidden="1"/>
    </xf>
    <xf numFmtId="0" fontId="5" fillId="0" borderId="72" xfId="1371" applyFont="1" applyBorder="1" applyAlignment="1" applyProtection="1">
      <alignment horizontal="center" vertical="center"/>
      <protection hidden="1"/>
    </xf>
    <xf numFmtId="0" fontId="70" fillId="0" borderId="71" xfId="1371" applyFont="1" applyBorder="1" applyAlignment="1" applyProtection="1">
      <alignment horizontal="left" vertical="center" wrapText="1"/>
      <protection hidden="1"/>
    </xf>
    <xf numFmtId="0" fontId="78" fillId="0" borderId="71" xfId="1371" applyFont="1" applyBorder="1" applyAlignment="1" applyProtection="1">
      <alignment horizontal="left" vertical="center" wrapText="1"/>
      <protection hidden="1"/>
    </xf>
    <xf numFmtId="0" fontId="78" fillId="0" borderId="72" xfId="1371" applyFont="1" applyBorder="1" applyAlignment="1" applyProtection="1">
      <alignment horizontal="left" vertical="center" wrapText="1"/>
      <protection hidden="1"/>
    </xf>
    <xf numFmtId="167" fontId="12" fillId="50" borderId="74" xfId="1250" applyNumberFormat="1" applyFont="1" applyFill="1" applyBorder="1" applyAlignment="1" applyProtection="1">
      <alignment horizontal="center" vertical="center" wrapText="1"/>
      <protection locked="0" hidden="1"/>
    </xf>
    <xf numFmtId="167" fontId="12" fillId="50" borderId="35" xfId="1250" applyNumberFormat="1" applyFont="1" applyFill="1" applyBorder="1" applyAlignment="1" applyProtection="1">
      <alignment horizontal="center" vertical="center" wrapText="1"/>
      <protection locked="0" hidden="1"/>
    </xf>
    <xf numFmtId="167" fontId="12" fillId="50" borderId="19" xfId="1250" applyNumberFormat="1" applyFont="1" applyFill="1" applyBorder="1" applyAlignment="1" applyProtection="1">
      <alignment horizontal="center" vertical="center" wrapText="1"/>
      <protection locked="0" hidden="1"/>
    </xf>
    <xf numFmtId="167" fontId="12" fillId="50" borderId="80" xfId="1250" applyFont="1" applyFill="1" applyBorder="1" applyAlignment="1" applyProtection="1">
      <alignment horizontal="center" vertical="center" wrapText="1"/>
      <protection locked="0" hidden="1"/>
    </xf>
    <xf numFmtId="167" fontId="12" fillId="50" borderId="63" xfId="1250" applyFont="1" applyFill="1" applyBorder="1" applyAlignment="1" applyProtection="1">
      <alignment horizontal="center" vertical="center" wrapText="1"/>
      <protection locked="0" hidden="1"/>
    </xf>
    <xf numFmtId="167" fontId="12" fillId="50" borderId="64" xfId="1250" applyFont="1" applyFill="1" applyBorder="1" applyAlignment="1" applyProtection="1">
      <alignment horizontal="center" vertical="center" wrapText="1"/>
      <protection locked="0" hidden="1"/>
    </xf>
    <xf numFmtId="0" fontId="51" fillId="50" borderId="128" xfId="1371" applyFont="1" applyFill="1" applyBorder="1" applyAlignment="1" applyProtection="1">
      <alignment horizontal="justify" vertical="center" wrapText="1"/>
      <protection locked="0" hidden="1"/>
    </xf>
    <xf numFmtId="0" fontId="54" fillId="0" borderId="198" xfId="1371" applyFont="1" applyBorder="1" applyAlignment="1" applyProtection="1">
      <alignment horizontal="left" vertical="center" wrapText="1"/>
      <protection locked="0" hidden="1"/>
    </xf>
    <xf numFmtId="0" fontId="54" fillId="0" borderId="192" xfId="1371" applyFont="1" applyBorder="1" applyAlignment="1" applyProtection="1">
      <alignment horizontal="left" vertical="center" wrapText="1"/>
      <protection locked="0" hidden="1"/>
    </xf>
    <xf numFmtId="0" fontId="54" fillId="0" borderId="193" xfId="1371" applyFont="1" applyBorder="1" applyAlignment="1" applyProtection="1">
      <alignment horizontal="left" vertical="center" wrapText="1"/>
      <protection locked="0" hidden="1"/>
    </xf>
    <xf numFmtId="0" fontId="8" fillId="61" borderId="107" xfId="1371" applyFont="1" applyFill="1" applyBorder="1" applyAlignment="1" applyProtection="1">
      <alignment horizontal="center" vertical="center" wrapText="1"/>
      <protection hidden="1"/>
    </xf>
    <xf numFmtId="0" fontId="8" fillId="61" borderId="108" xfId="1371" applyFont="1" applyFill="1" applyBorder="1" applyAlignment="1" applyProtection="1">
      <alignment horizontal="center" vertical="center" wrapText="1"/>
      <protection hidden="1"/>
    </xf>
    <xf numFmtId="0" fontId="8" fillId="61" borderId="33" xfId="1371" applyFont="1" applyFill="1" applyBorder="1" applyAlignment="1" applyProtection="1">
      <alignment horizontal="center" vertical="center" wrapText="1"/>
      <protection hidden="1"/>
    </xf>
    <xf numFmtId="0" fontId="55" fillId="0" borderId="198" xfId="1371" applyFont="1" applyBorder="1" applyAlignment="1" applyProtection="1">
      <alignment horizontal="left" vertical="center" wrapText="1"/>
      <protection locked="0" hidden="1"/>
    </xf>
    <xf numFmtId="0" fontId="54" fillId="0" borderId="198" xfId="1371" applyFont="1" applyBorder="1" applyAlignment="1" applyProtection="1">
      <alignment horizontal="center" vertical="center" wrapText="1"/>
      <protection locked="0" hidden="1"/>
    </xf>
    <xf numFmtId="0" fontId="54" fillId="0" borderId="192" xfId="1371" applyFont="1" applyBorder="1" applyAlignment="1" applyProtection="1">
      <alignment horizontal="center" vertical="center" wrapText="1"/>
      <protection locked="0" hidden="1"/>
    </xf>
    <xf numFmtId="0" fontId="54" fillId="0" borderId="193" xfId="1371" applyFont="1" applyBorder="1" applyAlignment="1" applyProtection="1">
      <alignment horizontal="center" vertical="center" wrapText="1"/>
      <protection locked="0" hidden="1"/>
    </xf>
    <xf numFmtId="4" fontId="5" fillId="0" borderId="75" xfId="1496" applyNumberFormat="1" applyFont="1" applyFill="1" applyBorder="1" applyAlignment="1" applyProtection="1">
      <alignment horizontal="center" vertical="center" wrapText="1"/>
      <protection hidden="1"/>
    </xf>
    <xf numFmtId="4" fontId="5" fillId="0" borderId="76" xfId="1496" applyNumberFormat="1" applyFont="1" applyFill="1" applyBorder="1" applyAlignment="1" applyProtection="1">
      <alignment horizontal="center" vertical="center" wrapText="1"/>
      <protection hidden="1"/>
    </xf>
    <xf numFmtId="4" fontId="5" fillId="0" borderId="78" xfId="1496" applyNumberFormat="1" applyFont="1" applyFill="1" applyBorder="1" applyAlignment="1" applyProtection="1">
      <alignment horizontal="center" vertical="center" wrapText="1"/>
      <protection hidden="1"/>
    </xf>
    <xf numFmtId="0" fontId="5" fillId="0" borderId="75" xfId="1371" applyFont="1" applyFill="1" applyBorder="1" applyAlignment="1" applyProtection="1">
      <alignment horizontal="justify" vertical="center" wrapText="1"/>
      <protection hidden="1"/>
    </xf>
    <xf numFmtId="0" fontId="5" fillId="0" borderId="76" xfId="1371" applyFont="1" applyFill="1" applyBorder="1" applyAlignment="1" applyProtection="1">
      <alignment horizontal="justify" vertical="center" wrapText="1"/>
      <protection hidden="1"/>
    </xf>
    <xf numFmtId="0" fontId="5" fillId="0" borderId="77" xfId="1371" applyFont="1" applyFill="1" applyBorder="1" applyAlignment="1" applyProtection="1">
      <alignment horizontal="justify" vertical="center" wrapText="1"/>
      <protection hidden="1"/>
    </xf>
    <xf numFmtId="0" fontId="83" fillId="65" borderId="158" xfId="0" applyFont="1" applyFill="1" applyBorder="1" applyAlignment="1">
      <alignment horizontal="justify" vertical="center" wrapText="1"/>
    </xf>
    <xf numFmtId="0" fontId="83" fillId="65" borderId="0" xfId="0" applyFont="1" applyFill="1" applyBorder="1" applyAlignment="1">
      <alignment horizontal="justify" vertical="center" wrapText="1"/>
    </xf>
    <xf numFmtId="0" fontId="83" fillId="65" borderId="26" xfId="0" applyFont="1" applyFill="1" applyBorder="1" applyAlignment="1">
      <alignment horizontal="justify" vertical="center" wrapText="1"/>
    </xf>
    <xf numFmtId="0" fontId="83" fillId="65" borderId="27" xfId="0" applyFont="1" applyFill="1" applyBorder="1" applyAlignment="1">
      <alignment horizontal="justify" vertical="center" wrapText="1"/>
    </xf>
    <xf numFmtId="0" fontId="82" fillId="24" borderId="0" xfId="1371" applyFont="1" applyFill="1" applyAlignment="1" applyProtection="1">
      <alignment horizontal="center" vertical="center"/>
      <protection hidden="1"/>
    </xf>
    <xf numFmtId="0" fontId="83" fillId="65" borderId="22" xfId="0" applyFont="1" applyFill="1" applyBorder="1" applyAlignment="1">
      <alignment horizontal="justify" vertical="center" wrapText="1"/>
    </xf>
    <xf numFmtId="0" fontId="83" fillId="65" borderId="23" xfId="0" applyFont="1" applyFill="1" applyBorder="1" applyAlignment="1">
      <alignment horizontal="justify" vertical="center" wrapText="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70" xfId="1371" applyFont="1" applyBorder="1" applyAlignment="1" applyProtection="1">
      <alignment horizontal="center" vertical="center" wrapText="1"/>
      <protection locked="0" hidden="1"/>
    </xf>
    <xf numFmtId="0" fontId="9" fillId="0" borderId="71" xfId="1371" applyFont="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0" borderId="156" xfId="1371" applyFont="1" applyBorder="1" applyAlignment="1" applyProtection="1">
      <alignment horizontal="center" vertical="center" wrapText="1"/>
      <protection locked="0" hidden="1"/>
    </xf>
    <xf numFmtId="0" fontId="5" fillId="0" borderId="130" xfId="1371" applyFont="1" applyBorder="1" applyAlignment="1" applyProtection="1">
      <alignment horizontal="center" vertical="center" wrapText="1"/>
      <protection locked="0" hidden="1"/>
    </xf>
    <xf numFmtId="0" fontId="5" fillId="0" borderId="131" xfId="1371" applyFont="1" applyBorder="1" applyAlignment="1" applyProtection="1">
      <alignment horizontal="center" vertical="center" wrapText="1"/>
      <protection locked="0" hidden="1"/>
    </xf>
    <xf numFmtId="0" fontId="5" fillId="0" borderId="117" xfId="1371" applyFont="1" applyBorder="1" applyAlignment="1" applyProtection="1">
      <alignment horizontal="center" vertical="center" wrapText="1"/>
      <protection locked="0" hidden="1"/>
    </xf>
    <xf numFmtId="0" fontId="5" fillId="0" borderId="118" xfId="1371" applyFont="1" applyBorder="1" applyAlignment="1" applyProtection="1">
      <alignment horizontal="center" vertical="center" wrapText="1"/>
      <protection locked="0" hidden="1"/>
    </xf>
    <xf numFmtId="0" fontId="5" fillId="0" borderId="119" xfId="1371" applyFont="1" applyBorder="1" applyAlignment="1" applyProtection="1">
      <alignment horizontal="center" vertical="center" wrapText="1"/>
      <protection locked="0" hidden="1"/>
    </xf>
    <xf numFmtId="167" fontId="9" fillId="50" borderId="80" xfId="1250" applyFont="1" applyFill="1" applyBorder="1" applyAlignment="1" applyProtection="1">
      <alignment horizontal="center" vertical="center" wrapText="1"/>
      <protection locked="0" hidden="1"/>
    </xf>
    <xf numFmtId="167" fontId="9" fillId="50" borderId="63" xfId="1250" applyFont="1" applyFill="1" applyBorder="1" applyAlignment="1" applyProtection="1">
      <alignment horizontal="center" vertical="center" wrapText="1"/>
      <protection locked="0" hidden="1"/>
    </xf>
    <xf numFmtId="167" fontId="9" fillId="50" borderId="64" xfId="1250" applyFont="1" applyFill="1" applyBorder="1" applyAlignment="1" applyProtection="1">
      <alignment horizontal="center" vertical="center" wrapText="1"/>
      <protection locked="0" hidden="1"/>
    </xf>
    <xf numFmtId="0" fontId="54" fillId="50" borderId="75" xfId="1371" applyFont="1" applyFill="1" applyBorder="1" applyAlignment="1" applyProtection="1">
      <alignment horizontal="justify" vertical="center" wrapText="1"/>
      <protection locked="0" hidden="1"/>
    </xf>
    <xf numFmtId="0" fontId="54" fillId="50" borderId="76" xfId="1371" applyFont="1" applyFill="1" applyBorder="1" applyAlignment="1" applyProtection="1">
      <alignment horizontal="justify" vertical="center" wrapText="1"/>
      <protection locked="0" hidden="1"/>
    </xf>
    <xf numFmtId="0" fontId="54" fillId="50" borderId="78" xfId="1371" applyFont="1" applyFill="1" applyBorder="1" applyAlignment="1" applyProtection="1">
      <alignment horizontal="justify" vertical="center" wrapText="1"/>
      <protection locked="0" hidden="1"/>
    </xf>
    <xf numFmtId="0" fontId="70" fillId="50" borderId="198" xfId="1371" applyFont="1" applyFill="1" applyBorder="1" applyAlignment="1" applyProtection="1">
      <alignment horizontal="center" vertical="center" wrapText="1"/>
      <protection locked="0"/>
    </xf>
    <xf numFmtId="0" fontId="70" fillId="50" borderId="192" xfId="1371" applyFont="1" applyFill="1" applyBorder="1" applyAlignment="1" applyProtection="1">
      <alignment horizontal="center" vertical="center" wrapText="1"/>
      <protection locked="0"/>
    </xf>
    <xf numFmtId="0" fontId="70" fillId="50" borderId="193" xfId="1371" applyFont="1" applyFill="1" applyBorder="1" applyAlignment="1" applyProtection="1">
      <alignment horizontal="center" vertical="center" wrapText="1"/>
      <protection locked="0"/>
    </xf>
    <xf numFmtId="0" fontId="70" fillId="50" borderId="198" xfId="1371" applyFont="1" applyFill="1" applyBorder="1" applyAlignment="1" applyProtection="1">
      <alignment horizontal="left" vertical="center" wrapText="1"/>
      <protection locked="0"/>
    </xf>
    <xf numFmtId="0" fontId="70" fillId="50" borderId="192" xfId="1371" applyFont="1" applyFill="1" applyBorder="1" applyAlignment="1" applyProtection="1">
      <alignment horizontal="left" vertical="center" wrapText="1"/>
      <protection locked="0"/>
    </xf>
    <xf numFmtId="0" fontId="70" fillId="50" borderId="193" xfId="1371" applyFont="1" applyFill="1" applyBorder="1" applyAlignment="1" applyProtection="1">
      <alignment horizontal="left" vertical="center" wrapText="1"/>
      <protection locked="0"/>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3211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0 2" xfId="1824" xr:uid="{78780B6A-AEDF-4D6E-962B-2C0FE82E0037}"/>
    <cellStyle name="Cálculo 10 2 10" xfId="8325" xr:uid="{E7C1067D-05C9-4C95-9F48-C3AB6C46C16E}"/>
    <cellStyle name="Cálculo 10 2 10 2" xfId="23433" xr:uid="{0BAB687C-521C-4744-80B2-E185043274F2}"/>
    <cellStyle name="Cálculo 10 2 11" xfId="15930" xr:uid="{19EBF4E8-B149-4B85-9AD3-6A7391265F38}"/>
    <cellStyle name="Cálculo 10 2 11 2" xfId="31038" xr:uid="{75F8C9CE-4ECE-4481-AB78-A06EEAA34DDD}"/>
    <cellStyle name="Cálculo 10 2 12" xfId="13717" xr:uid="{63313D6A-9B9D-4820-962E-BB5FC6961324}"/>
    <cellStyle name="Cálculo 10 2 12 2" xfId="28825" xr:uid="{C3253C81-386A-4592-8658-4CE5149A94CC}"/>
    <cellStyle name="Cálculo 10 2 13" xfId="17049" xr:uid="{62618EFB-0715-4036-AC2B-C549CB0DC49D}"/>
    <cellStyle name="Cálculo 10 2 2" xfId="2384" xr:uid="{93598EC6-8B31-4227-8D01-45628F5CF3CC}"/>
    <cellStyle name="Cálculo 10 2 2 2" xfId="5021" xr:uid="{3BE00C91-DF48-4E9A-BB0B-B923A9C6D68B}"/>
    <cellStyle name="Cálculo 10 2 2 2 2" xfId="11385" xr:uid="{FAF375F0-1E07-4186-88C8-FD39FACB5840}"/>
    <cellStyle name="Cálculo 10 2 2 2 2 2" xfId="26493" xr:uid="{A14185EC-3BA4-4A0B-91DE-D2DB7DB8CA08}"/>
    <cellStyle name="Cálculo 10 2 2 2 3" xfId="13808" xr:uid="{22786D04-199C-4D25-BA4D-D548632ABFEB}"/>
    <cellStyle name="Cálculo 10 2 2 2 3 2" xfId="28916" xr:uid="{4B804A76-7283-465F-8F85-1B294F01DDFE}"/>
    <cellStyle name="Cálculo 10 2 2 2 4" xfId="20129" xr:uid="{224D2D0E-E6EB-4DEA-BDE7-3B162E58E1EF}"/>
    <cellStyle name="Cálculo 10 2 2 3" xfId="8851" xr:uid="{76F6B2AD-9E73-4213-862C-1CF4F60A93CE}"/>
    <cellStyle name="Cálculo 10 2 2 3 2" xfId="23959" xr:uid="{5A39486E-61BB-43DC-A633-C4410545AB6E}"/>
    <cellStyle name="Cálculo 10 2 3" xfId="2236" xr:uid="{5B268D6C-0AF3-4961-94E9-1919695998CC}"/>
    <cellStyle name="Cálculo 10 2 3 2" xfId="4873" xr:uid="{C6B2C004-11B1-4519-B814-9B3F35A191B8}"/>
    <cellStyle name="Cálculo 10 2 3 2 2" xfId="16257" xr:uid="{4C4AE2A0-4114-4521-A971-5A3D00C2045E}"/>
    <cellStyle name="Cálculo 10 2 3 2 2 2" xfId="31365" xr:uid="{27090492-43D8-41A9-9BD2-55E40301F5BC}"/>
    <cellStyle name="Cálculo 10 2 3 2 3" xfId="19981" xr:uid="{EC04631B-AD3D-4F17-9ADA-433E51C04545}"/>
    <cellStyle name="Cálculo 10 2 3 3" xfId="15750" xr:uid="{8670FD89-0F7C-4938-B0B5-4212B3514EFF}"/>
    <cellStyle name="Cálculo 10 2 3 3 2" xfId="30858" xr:uid="{2519BFCC-3D57-4150-90FD-7FD36D1ECA35}"/>
    <cellStyle name="Cálculo 10 2 3 4" xfId="17461" xr:uid="{8A78B4CB-51A5-4824-8803-19E141F11A1E}"/>
    <cellStyle name="Cálculo 10 2 4" xfId="2347" xr:uid="{FE13B4E0-9487-4606-96E5-E132CE3D8DD3}"/>
    <cellStyle name="Cálculo 10 2 4 2" xfId="4984" xr:uid="{210B75B2-1F19-4B1A-B859-A6EA8DF43650}"/>
    <cellStyle name="Cálculo 10 2 4 2 2" xfId="11348" xr:uid="{2C36D768-6BD3-4FA8-8DF6-A9D67A2EE09A}"/>
    <cellStyle name="Cálculo 10 2 4 2 2 2" xfId="26456" xr:uid="{52E59CBC-3849-4EC5-AE99-207637FCCEC5}"/>
    <cellStyle name="Cálculo 10 2 4 2 3" xfId="7211" xr:uid="{959422DF-0552-4EE7-B430-938132F68D5E}"/>
    <cellStyle name="Cálculo 10 2 4 2 3 2" xfId="22319" xr:uid="{773511BC-C06F-4CBF-B07F-5355B435C497}"/>
    <cellStyle name="Cálculo 10 2 4 2 4" xfId="20092" xr:uid="{47A49BB2-2B54-4495-803C-F2815B7DA5AF}"/>
    <cellStyle name="Cálculo 10 2 4 3" xfId="8814" xr:uid="{09E15FCD-6C47-4AAD-A17C-90E836330071}"/>
    <cellStyle name="Cálculo 10 2 4 3 2" xfId="23922" xr:uid="{FD650D1F-9400-427B-AA73-23A304CAD188}"/>
    <cellStyle name="Cálculo 10 2 4 4" xfId="8057" xr:uid="{1546F41E-BA1D-45C1-ACEF-B64822F833FC}"/>
    <cellStyle name="Cálculo 10 2 4 4 2" xfId="23165" xr:uid="{A1857299-5C24-4613-892C-412645CFFAF5}"/>
    <cellStyle name="Cálculo 10 2 4 5" xfId="17572" xr:uid="{A528F90C-7910-438F-A2DD-670E56D9A963}"/>
    <cellStyle name="Cálculo 10 2 5" xfId="3244" xr:uid="{3C113DE1-CADB-4A5B-8ACB-A03EB445E186}"/>
    <cellStyle name="Cálculo 10 2 5 2" xfId="5881" xr:uid="{28CD4118-4E62-494D-895F-56574BE32591}"/>
    <cellStyle name="Cálculo 10 2 5 2 2" xfId="12192" xr:uid="{89C206DC-E9A4-41A5-9466-4AFB1A547AB0}"/>
    <cellStyle name="Cálculo 10 2 5 2 2 2" xfId="27300" xr:uid="{9B2F206A-7040-48BE-86A7-9B431D645EE9}"/>
    <cellStyle name="Cálculo 10 2 5 2 3" xfId="8132" xr:uid="{4EAA5D48-64C3-43BA-BD58-5E6C897FD308}"/>
    <cellStyle name="Cálculo 10 2 5 2 3 2" xfId="23240" xr:uid="{6F932D22-89FD-4865-B892-A69A54D2AFA2}"/>
    <cellStyle name="Cálculo 10 2 5 2 4" xfId="20989" xr:uid="{27011F23-6DE2-4E1B-A5AF-4065804D08A3}"/>
    <cellStyle name="Cálculo 10 2 5 3" xfId="9626" xr:uid="{30A46917-BA85-4047-8056-CBAEEAAA41DF}"/>
    <cellStyle name="Cálculo 10 2 5 3 2" xfId="24734" xr:uid="{35FBC109-EC61-4438-ADE7-0567095DD2EB}"/>
    <cellStyle name="Cálculo 10 2 5 4" xfId="7881" xr:uid="{06A9C4CD-D12A-4CBA-9E1E-823DF6C0CDF6}"/>
    <cellStyle name="Cálculo 10 2 5 4 2" xfId="22989" xr:uid="{BF45BB49-AED3-40DA-99CF-7A8DA8199359}"/>
    <cellStyle name="Cálculo 10 2 5 5" xfId="18352" xr:uid="{03B49BAB-83F7-4798-B822-9A93C9CAA975}"/>
    <cellStyle name="Cálculo 10 2 6" xfId="3550" xr:uid="{86009C1D-FDB1-437E-A901-EFF5DA6B98C4}"/>
    <cellStyle name="Cálculo 10 2 6 2" xfId="6187" xr:uid="{7CF9F00D-4F3C-4302-B130-9D8F17C1F616}"/>
    <cellStyle name="Cálculo 10 2 6 2 2" xfId="12498" xr:uid="{84163AC9-3F22-479E-A62D-D51A0E79BA7A}"/>
    <cellStyle name="Cálculo 10 2 6 2 2 2" xfId="27606" xr:uid="{AAAD5839-F47F-4569-9379-46DA8F20D3AF}"/>
    <cellStyle name="Cálculo 10 2 6 2 3" xfId="15555" xr:uid="{0B7D197F-ECA0-4225-9D21-1546385FD09B}"/>
    <cellStyle name="Cálculo 10 2 6 2 3 2" xfId="30663" xr:uid="{5E843714-E83F-45D4-98FE-997A9C73CB7D}"/>
    <cellStyle name="Cálculo 10 2 6 2 4" xfId="21295" xr:uid="{3DAEEAAF-0C5E-42BB-A61D-4B5BE5708D89}"/>
    <cellStyle name="Cálculo 10 2 6 3" xfId="9932" xr:uid="{6E466395-A1C7-4B33-AED8-3AEDD1F3BF09}"/>
    <cellStyle name="Cálculo 10 2 6 3 2" xfId="25040" xr:uid="{2F5E892C-136A-43F9-9BC2-03B965F5E1C2}"/>
    <cellStyle name="Cálculo 10 2 6 4" xfId="7064" xr:uid="{41EB5057-8596-43A9-8EE2-3AA8DBBBA580}"/>
    <cellStyle name="Cálculo 10 2 6 4 2" xfId="22172" xr:uid="{42DAB4A0-806F-418C-A449-5AF0839298CF}"/>
    <cellStyle name="Cálculo 10 2 6 5" xfId="18658" xr:uid="{9E87EE5C-CF75-4BF8-B438-329E80B90BEA}"/>
    <cellStyle name="Cálculo 10 2 7" xfId="3896" xr:uid="{90D428DB-A386-4F94-9575-0E14106B7C41}"/>
    <cellStyle name="Cálculo 10 2 7 2" xfId="6533" xr:uid="{41989902-2AC1-4CA7-A742-767776C96CF1}"/>
    <cellStyle name="Cálculo 10 2 7 2 2" xfId="12844" xr:uid="{72A20094-20B0-4622-835C-68E2A81C2F35}"/>
    <cellStyle name="Cálculo 10 2 7 2 2 2" xfId="27952" xr:uid="{A93F88A5-5707-4E46-8E48-A13860715C9F}"/>
    <cellStyle name="Cálculo 10 2 7 2 3" xfId="11687" xr:uid="{D3D087CE-BEB7-4084-9A41-8B91B5039C59}"/>
    <cellStyle name="Cálculo 10 2 7 2 3 2" xfId="26795" xr:uid="{92402209-F8FD-4C2A-B331-453D2C6F24B3}"/>
    <cellStyle name="Cálculo 10 2 7 2 4" xfId="21641" xr:uid="{4493183A-F7B9-4907-8C17-F220BFCC46B9}"/>
    <cellStyle name="Cálculo 10 2 7 3" xfId="10278" xr:uid="{9B54DADE-E705-4068-8992-FBBD98F892EB}"/>
    <cellStyle name="Cálculo 10 2 7 3 2" xfId="25386" xr:uid="{702EBBC1-6E59-4E53-80BD-45BED6D7E9DC}"/>
    <cellStyle name="Cálculo 10 2 7 4" xfId="15451" xr:uid="{2B1CDAC6-471A-444C-AF16-0374C24204C2}"/>
    <cellStyle name="Cálculo 10 2 7 4 2" xfId="30559" xr:uid="{52CFA0E4-9CFA-4E79-9552-307BB913C674}"/>
    <cellStyle name="Cálculo 10 2 7 5" xfId="19004" xr:uid="{A8B3AEE7-8FF7-448D-A4A5-7AAAD74DA67D}"/>
    <cellStyle name="Cálculo 10 2 8" xfId="4260" xr:uid="{7866CA2B-D8C3-4EBA-A02B-D9CF0651090B}"/>
    <cellStyle name="Cálculo 10 2 8 2" xfId="6897" xr:uid="{0A8C577D-32CD-4241-81CA-5AB66685E546}"/>
    <cellStyle name="Cálculo 10 2 8 2 2" xfId="13208" xr:uid="{5AE8E437-B560-40A8-ADCC-8744CA02ABA1}"/>
    <cellStyle name="Cálculo 10 2 8 2 2 2" xfId="28316" xr:uid="{58C8694F-79B8-4109-A8A1-BA5B8589AE42}"/>
    <cellStyle name="Cálculo 10 2 8 2 3" xfId="16872" xr:uid="{4F53CEB3-E9AC-4DC6-A9B7-B504FDCBE8B9}"/>
    <cellStyle name="Cálculo 10 2 8 2 3 2" xfId="31980" xr:uid="{EE0CBD73-0452-4D33-A73B-6349F83ED073}"/>
    <cellStyle name="Cálculo 10 2 8 2 4" xfId="22005" xr:uid="{8926D4E5-9961-4D0F-ABEC-2E28A1990917}"/>
    <cellStyle name="Cálculo 10 2 8 3" xfId="10642" xr:uid="{ACD1030B-CF2D-4C67-A0FB-B1B658711DB0}"/>
    <cellStyle name="Cálculo 10 2 8 3 2" xfId="25750" xr:uid="{C5FBB4CE-547E-42AE-916C-3B88EB5D8D63}"/>
    <cellStyle name="Cálculo 10 2 8 4" xfId="15195" xr:uid="{50145CC8-4CE9-44F5-BEE3-D73E22C13308}"/>
    <cellStyle name="Cálculo 10 2 8 4 2" xfId="30303" xr:uid="{06F51CAB-55BD-47DA-8859-3FE62FB5B719}"/>
    <cellStyle name="Cálculo 10 2 8 5" xfId="19368" xr:uid="{B7718973-41AD-4BDA-A965-26BBE9E992A3}"/>
    <cellStyle name="Cálculo 10 2 9" xfId="4461" xr:uid="{A3428D28-19BB-427E-B808-459B60939AF3}"/>
    <cellStyle name="Cálculo 10 2 9 2" xfId="10843" xr:uid="{0D849CBD-0F21-4965-88A7-9FDB1E5967CB}"/>
    <cellStyle name="Cálculo 10 2 9 2 2" xfId="25951" xr:uid="{E67D8394-A48C-455A-9081-AEB21A174869}"/>
    <cellStyle name="Cálculo 10 2 9 3" xfId="14242" xr:uid="{8EF3D677-AD5F-4A3D-910D-BEF817CD5268}"/>
    <cellStyle name="Cálculo 10 2 9 3 2" xfId="29350" xr:uid="{D9745A77-7FD0-4E94-BA3F-DEC1D3470B55}"/>
    <cellStyle name="Cálculo 10 2 9 4" xfId="19569" xr:uid="{1E518E35-C4BD-4195-A177-E291A67DCF44}"/>
    <cellStyle name="Cálculo 10 3" xfId="1807" xr:uid="{6AE62029-6943-4600-8FA0-757A581E7F42}"/>
    <cellStyle name="Cálculo 10 3 10" xfId="15644" xr:uid="{71AD2EFF-0C02-4DB2-828D-295B84737024}"/>
    <cellStyle name="Cálculo 10 3 10 2" xfId="30752" xr:uid="{58A875D5-1E26-4B6A-A59E-B61090F02A5D}"/>
    <cellStyle name="Cálculo 10 3 11" xfId="7697" xr:uid="{B65E0F84-F564-4C67-BFBA-FA55FB812776}"/>
    <cellStyle name="Cálculo 10 3 11 2" xfId="22805" xr:uid="{A2B9ADAA-07CE-4B9F-B7E1-00958F1500ED}"/>
    <cellStyle name="Cálculo 10 3 12" xfId="17032" xr:uid="{110FA54E-70A3-4B52-8B1C-01B84A26DD69}"/>
    <cellStyle name="Cálculo 10 3 2" xfId="2367" xr:uid="{F8145BFB-2E69-4C85-B5F7-EC38C53B460F}"/>
    <cellStyle name="Cálculo 10 3 2 2" xfId="5004" xr:uid="{55DCBA16-B823-4512-B682-3AAE9F1F9F47}"/>
    <cellStyle name="Cálculo 10 3 2 2 2" xfId="11368" xr:uid="{A97F2ADE-523E-4167-976E-C3CDE3B1039E}"/>
    <cellStyle name="Cálculo 10 3 2 2 2 2" xfId="26476" xr:uid="{81BEA7E8-BC22-48BE-9A8C-57F22476A7AB}"/>
    <cellStyle name="Cálculo 10 3 2 2 3" xfId="11819" xr:uid="{BB4D7D45-6DAD-409D-B817-CBE62DE89746}"/>
    <cellStyle name="Cálculo 10 3 2 2 3 2" xfId="26927" xr:uid="{2880407D-DAE7-413F-B772-B2645DBC3B3A}"/>
    <cellStyle name="Cálculo 10 3 2 2 4" xfId="20112" xr:uid="{73A61934-2C9F-43F9-A67E-EBB186C2A230}"/>
    <cellStyle name="Cálculo 10 3 2 3" xfId="8834" xr:uid="{CE527785-B734-49E5-ABC4-5877DE58FF1E}"/>
    <cellStyle name="Cálculo 10 3 2 3 2" xfId="23942" xr:uid="{D7CC524E-00EF-48F3-B30C-23399EC6C98C}"/>
    <cellStyle name="Cálculo 10 3 2 4" xfId="7857" xr:uid="{1A050859-41B5-4C52-9792-DDD31F6B4AAA}"/>
    <cellStyle name="Cálculo 10 3 2 4 2" xfId="22965" xr:uid="{2636384E-DAD8-4694-A4AB-5AC43F925C0B}"/>
    <cellStyle name="Cálculo 10 3 2 5" xfId="7916" xr:uid="{12D0704E-D242-4AC5-8DD8-BF2E570CA4BC}"/>
    <cellStyle name="Cálculo 10 3 2 5 2" xfId="23024" xr:uid="{1E76AD38-AD83-4E93-921B-B1978013137F}"/>
    <cellStyle name="Cálculo 10 3 2 6" xfId="17575" xr:uid="{BAEFB7AD-EB5E-4ADA-9177-5EF9A917AE75}"/>
    <cellStyle name="Cálculo 10 3 3" xfId="2253" xr:uid="{4595A6B6-C15A-45BC-81A5-FB811BC8908E}"/>
    <cellStyle name="Cálculo 10 3 3 2" xfId="4890" xr:uid="{FE752F63-6463-4B28-8CB2-9B74A202FD2E}"/>
    <cellStyle name="Cálculo 10 3 3 2 2" xfId="15708" xr:uid="{1D811A75-8F65-4C89-8382-3DBFA4D890B3}"/>
    <cellStyle name="Cálculo 10 3 3 2 2 2" xfId="30816" xr:uid="{4EA40460-AE8D-4D63-9AA2-91E513E6A59C}"/>
    <cellStyle name="Cálculo 10 3 3 2 3" xfId="19998" xr:uid="{93EAFDEE-21DD-4C21-97BA-999D904EFCC9}"/>
    <cellStyle name="Cálculo 10 3 3 3" xfId="13774" xr:uid="{E2C736CE-1465-4693-B71F-2A8103CABBAC}"/>
    <cellStyle name="Cálculo 10 3 3 3 2" xfId="28882" xr:uid="{C0930143-EFCA-4F4C-A771-D6399AA35A11}"/>
    <cellStyle name="Cálculo 10 3 3 4" xfId="17478" xr:uid="{BA9F6678-4B6C-4267-A38A-E88FC501DE45}"/>
    <cellStyle name="Cálculo 10 3 4" xfId="2645" xr:uid="{0454213F-2343-4DC2-A368-7D0EE24F1D3A}"/>
    <cellStyle name="Cálculo 10 3 4 2" xfId="5282" xr:uid="{CDEFFACD-2C94-4A9B-A43A-8AB1EF5641BF}"/>
    <cellStyle name="Cálculo 10 3 4 2 2" xfId="11646" xr:uid="{CAEC3ECB-0BE9-4885-85A6-44B61C9BD50A}"/>
    <cellStyle name="Cálculo 10 3 4 2 2 2" xfId="26754" xr:uid="{75A45372-471A-42B9-883E-9D7FACDB9BF8}"/>
    <cellStyle name="Cálculo 10 3 4 2 3" xfId="7135" xr:uid="{2858A03A-02F6-401B-A687-FD14E6AA0CC5}"/>
    <cellStyle name="Cálculo 10 3 4 2 3 2" xfId="22243" xr:uid="{F6D45E3E-5F15-4B4A-9447-4AA9C3779D6B}"/>
    <cellStyle name="Cálculo 10 3 4 2 4" xfId="20390" xr:uid="{E8442D7D-715E-4CA6-8743-00D6DD4F5584}"/>
    <cellStyle name="Cálculo 10 3 4 3" xfId="9112" xr:uid="{2E9A4118-4084-4275-8E64-032B9E0A9C77}"/>
    <cellStyle name="Cálculo 10 3 4 3 2" xfId="24220" xr:uid="{A8AEA941-4E79-4E37-A0B3-40EB60157B31}"/>
    <cellStyle name="Cálculo 10 3 4 4" xfId="7602" xr:uid="{427B3889-AB26-4F20-9527-46E1CFF3EA84}"/>
    <cellStyle name="Cálculo 10 3 4 4 2" xfId="22710" xr:uid="{1CC3084E-8430-4EFF-9F84-B4E41D8091EB}"/>
    <cellStyle name="Cálculo 10 3 4 5" xfId="17753" xr:uid="{2897EFB1-6E29-4ABB-ADCF-3E1307473A9F}"/>
    <cellStyle name="Cálculo 10 3 5" xfId="3227" xr:uid="{67D8D760-7736-4FAE-8F0F-EDD29EE942D0}"/>
    <cellStyle name="Cálculo 10 3 5 2" xfId="5864" xr:uid="{D51A29F5-E0F6-48B5-BEB2-6828BDA3976D}"/>
    <cellStyle name="Cálculo 10 3 5 2 2" xfId="12175" xr:uid="{1D224172-F9CA-4C10-8187-ED300E28E24B}"/>
    <cellStyle name="Cálculo 10 3 5 2 2 2" xfId="27283" xr:uid="{E874D7A7-C5B3-48C2-A3E7-27AF9A223829}"/>
    <cellStyle name="Cálculo 10 3 5 2 3" xfId="16516" xr:uid="{6D5C7E43-3C90-4C8C-B7C8-CAB6B6E639E6}"/>
    <cellStyle name="Cálculo 10 3 5 2 3 2" xfId="31624" xr:uid="{9CF5F2A8-74C4-4EF9-BFB5-D63552F57BE9}"/>
    <cellStyle name="Cálculo 10 3 5 2 4" xfId="20972" xr:uid="{10443D1F-51B7-4301-96F0-9A48E43D58A8}"/>
    <cellStyle name="Cálculo 10 3 5 3" xfId="9609" xr:uid="{9A94FF31-953C-4269-8927-10BB76767EA9}"/>
    <cellStyle name="Cálculo 10 3 5 3 2" xfId="24717" xr:uid="{86020CFA-E7F4-4001-8E11-35BED0C280F2}"/>
    <cellStyle name="Cálculo 10 3 5 4" xfId="14295" xr:uid="{3848E81F-FDDD-432A-BB91-5739247EA83A}"/>
    <cellStyle name="Cálculo 10 3 5 4 2" xfId="29403" xr:uid="{11E500E0-4D58-4AF0-A142-C28E7B12D72B}"/>
    <cellStyle name="Cálculo 10 3 5 5" xfId="18335" xr:uid="{E8A3E786-0DF8-415D-849B-3A35E7125E81}"/>
    <cellStyle name="Cálculo 10 3 6" xfId="2309" xr:uid="{8032518F-4EFB-4907-B258-8DB4A7E029DF}"/>
    <cellStyle name="Cálculo 10 3 6 2" xfId="4946" xr:uid="{60A8E9AE-98EB-4C9C-BD96-D5BDC4EBD3CC}"/>
    <cellStyle name="Cálculo 10 3 6 2 2" xfId="11310" xr:uid="{D665E4CB-AAF9-40BD-B2F1-3C67F7D93C99}"/>
    <cellStyle name="Cálculo 10 3 6 2 2 2" xfId="26418" xr:uid="{201917A0-D97F-45BB-A5EA-45C383A005C1}"/>
    <cellStyle name="Cálculo 10 3 6 2 3" xfId="16511" xr:uid="{CD07E991-C806-4571-BA90-5028A95CCD28}"/>
    <cellStyle name="Cálculo 10 3 6 2 3 2" xfId="31619" xr:uid="{8B087D49-5BE3-49D2-8541-5047B6B4AFFF}"/>
    <cellStyle name="Cálculo 10 3 6 2 4" xfId="20054" xr:uid="{A3B639DC-24C6-4A92-831A-F0E0C7BBB25C}"/>
    <cellStyle name="Cálculo 10 3 6 3" xfId="8776" xr:uid="{7E35746F-5CFF-415E-B739-7CF4F7F28DB8}"/>
    <cellStyle name="Cálculo 10 3 6 3 2" xfId="23884" xr:uid="{79B89EA5-CF88-4C2B-8F7B-5B64B1D22E66}"/>
    <cellStyle name="Cálculo 10 3 6 4" xfId="8108" xr:uid="{47666E13-E091-49CC-A6A0-20C3EC936723}"/>
    <cellStyle name="Cálculo 10 3 6 4 2" xfId="23216" xr:uid="{BF405E06-FC91-446B-BF31-5C70275364B1}"/>
    <cellStyle name="Cálculo 10 3 6 5" xfId="17534" xr:uid="{73253F5B-2F7D-46B4-B8AD-B966DE06E768}"/>
    <cellStyle name="Cálculo 10 3 7" xfId="3879" xr:uid="{A6CD3DD1-4A34-4975-88E2-234EA5F3A793}"/>
    <cellStyle name="Cálculo 10 3 7 2" xfId="6516" xr:uid="{3591AD85-A95C-4F10-A17D-8B0C0690EF72}"/>
    <cellStyle name="Cálculo 10 3 7 2 2" xfId="12827" xr:uid="{4B843AA4-D8B3-41C3-9BF4-9C3DF6BBDA88}"/>
    <cellStyle name="Cálculo 10 3 7 2 2 2" xfId="27935" xr:uid="{4B185D80-8F71-47E9-9987-1D12FB6FCA2A}"/>
    <cellStyle name="Cálculo 10 3 7 2 3" xfId="16320" xr:uid="{92AE3E88-965D-45A9-A5FE-61D276B42294}"/>
    <cellStyle name="Cálculo 10 3 7 2 3 2" xfId="31428" xr:uid="{01C49360-AF1F-4E3D-9C62-DB19F59A1202}"/>
    <cellStyle name="Cálculo 10 3 7 2 4" xfId="21624" xr:uid="{CFE1D53F-15C1-4A19-86A3-9A8558CF27B8}"/>
    <cellStyle name="Cálculo 10 3 7 3" xfId="10261" xr:uid="{6942184E-0A9D-4441-98E7-B0887933A3C1}"/>
    <cellStyle name="Cálculo 10 3 7 3 2" xfId="25369" xr:uid="{C3F3DD84-CA2D-468C-9C86-2144ED138618}"/>
    <cellStyle name="Cálculo 10 3 7 4" xfId="14041" xr:uid="{374C1F06-E7A4-4BB9-AE55-60120FF866C2}"/>
    <cellStyle name="Cálculo 10 3 7 4 2" xfId="29149" xr:uid="{27523C7F-C2B8-4BC5-942C-D99665C12AC3}"/>
    <cellStyle name="Cálculo 10 3 7 5" xfId="18987" xr:uid="{ABC267FA-D3C3-4F4F-9629-122020A0C646}"/>
    <cellStyle name="Cálculo 10 3 8" xfId="4444" xr:uid="{0096415D-97D9-44A5-A941-3452EA97A3FC}"/>
    <cellStyle name="Cálculo 10 3 8 2" xfId="10826" xr:uid="{707F7AD8-B8D7-45A4-99DB-E083C5962FDB}"/>
    <cellStyle name="Cálculo 10 3 8 2 2" xfId="25934" xr:uid="{57E3B6AD-7D0D-4A6D-906D-D881B7FB75A3}"/>
    <cellStyle name="Cálculo 10 3 8 3" xfId="13463" xr:uid="{1935E4B3-20F9-4981-AEB0-8856E641A054}"/>
    <cellStyle name="Cálculo 10 3 8 3 2" xfId="28571" xr:uid="{B7C8F4E5-38EC-4C7B-B730-709BC70DC159}"/>
    <cellStyle name="Cálculo 10 3 8 4" xfId="19552" xr:uid="{5303CA6B-C64C-4506-8BFA-9724678A5237}"/>
    <cellStyle name="Cálculo 10 3 9" xfId="8308" xr:uid="{5C1E087E-AA57-4A17-ADE8-AFD134934FA9}"/>
    <cellStyle name="Cálculo 10 3 9 2" xfId="23416" xr:uid="{4A76AC62-3332-42EC-B539-3CE66FF64FA6}"/>
    <cellStyle name="Cálculo 10 4" xfId="2044" xr:uid="{027D5AB2-9931-4472-8BFA-215B7391639A}"/>
    <cellStyle name="Cálculo 10 4 10" xfId="15835" xr:uid="{4779D2F6-0847-4CA5-B50F-3C9EDE787EAE}"/>
    <cellStyle name="Cálculo 10 4 10 2" xfId="30943" xr:uid="{6FBE1060-C751-4AF0-AE40-FB42E0B37522}"/>
    <cellStyle name="Cálculo 10 4 11" xfId="15757" xr:uid="{7A54FFB0-3209-404F-A705-2C1375158C70}"/>
    <cellStyle name="Cálculo 10 4 11 2" xfId="30865" xr:uid="{69F0D9CE-0F19-40FC-AE9E-36DCB71796A0}"/>
    <cellStyle name="Cálculo 10 4 12" xfId="17269" xr:uid="{B426C609-0544-4746-B7F4-8A58B77B93CA}"/>
    <cellStyle name="Cálculo 10 4 2" xfId="2551" xr:uid="{6A50DA73-6229-47E8-B463-F8407EDAAFEB}"/>
    <cellStyle name="Cálculo 10 4 2 2" xfId="5188" xr:uid="{5AA34823-D5B2-49FE-9BD8-D99C620F12DC}"/>
    <cellStyle name="Cálculo 10 4 2 2 2" xfId="11552" xr:uid="{FCD4E4B2-972A-4CE7-9DC9-C15C65E373F9}"/>
    <cellStyle name="Cálculo 10 4 2 2 2 2" xfId="26660" xr:uid="{B20BD8C1-3B92-4B9F-ADED-B0709432B201}"/>
    <cellStyle name="Cálculo 10 4 2 2 3" xfId="13916" xr:uid="{AAD75C54-2607-4A4B-9370-5007D4FE6CE4}"/>
    <cellStyle name="Cálculo 10 4 2 2 3 2" xfId="29024" xr:uid="{B5B20F9E-B81C-47FF-AF77-336C85B98850}"/>
    <cellStyle name="Cálculo 10 4 2 2 4" xfId="20296" xr:uid="{A04B8835-1AA3-46E7-9C1C-239EF8705C6A}"/>
    <cellStyle name="Cálculo 10 4 2 3" xfId="9018" xr:uid="{D08A08F3-11A4-4288-8269-1FA4B654FBBC}"/>
    <cellStyle name="Cálculo 10 4 2 3 2" xfId="24126" xr:uid="{776AE08A-842A-40C3-BFDF-B29D9559614D}"/>
    <cellStyle name="Cálculo 10 4 2 4" xfId="8007" xr:uid="{1943E035-96BB-49B8-8B3E-21201FB34504}"/>
    <cellStyle name="Cálculo 10 4 2 4 2" xfId="23115" xr:uid="{1A750C9D-0135-4D52-B335-0A96F87F58C6}"/>
    <cellStyle name="Cálculo 10 4 2 5" xfId="7106" xr:uid="{23E3CE7E-4F44-4F5C-A7D0-5D36FAB665A6}"/>
    <cellStyle name="Cálculo 10 4 2 5 2" xfId="22214" xr:uid="{861D1078-1176-4A74-9BA4-C2C03FA9CC88}"/>
    <cellStyle name="Cálculo 10 4 2 6" xfId="17659" xr:uid="{A9FEDFD0-030A-445E-B8C1-430CD28EBF77}"/>
    <cellStyle name="Cálculo 10 4 3" xfId="2804" xr:uid="{E4EED598-3430-44ED-B5E0-82C6F09979EF}"/>
    <cellStyle name="Cálculo 10 4 3 2" xfId="5441" xr:uid="{83177248-F56D-41F4-BF8D-3CDBFFCD277D}"/>
    <cellStyle name="Cálculo 10 4 3 2 2" xfId="15387" xr:uid="{5ACA7D66-E9DB-4F6E-BA5A-EE4AE8F275BB}"/>
    <cellStyle name="Cálculo 10 4 3 2 2 2" xfId="30495" xr:uid="{3B468F0F-CBED-40F2-B8FB-3DDE9FE4C601}"/>
    <cellStyle name="Cálculo 10 4 3 2 3" xfId="20549" xr:uid="{D3966EA7-4B1B-42C8-9ECC-74213F9BC69B}"/>
    <cellStyle name="Cálculo 10 4 3 3" xfId="14742" xr:uid="{9DB7C106-D47E-492C-9A4A-B6C4D95E855B}"/>
    <cellStyle name="Cálculo 10 4 3 3 2" xfId="29850" xr:uid="{8F2D30DE-2FFE-460B-80C1-1B7F8151D533}"/>
    <cellStyle name="Cálculo 10 4 3 4" xfId="17912" xr:uid="{28F399DF-5D4C-4493-A683-731328159C69}"/>
    <cellStyle name="Cálculo 10 4 4" xfId="3107" xr:uid="{59B3AD60-3559-4A72-B6C1-F3F13BA6E6D1}"/>
    <cellStyle name="Cálculo 10 4 4 2" xfId="5744" xr:uid="{5E1A9992-651E-4A08-ABF8-AC61F9FBE39D}"/>
    <cellStyle name="Cálculo 10 4 4 2 2" xfId="12055" xr:uid="{54C8C435-2C7A-414E-9739-9EB2A7F12204}"/>
    <cellStyle name="Cálculo 10 4 4 2 2 2" xfId="27163" xr:uid="{5B6B2EF2-8E6E-4B1B-AD29-670464D52432}"/>
    <cellStyle name="Cálculo 10 4 4 2 3" xfId="13527" xr:uid="{09EC55DA-7A81-46CE-A348-A5E32D99176F}"/>
    <cellStyle name="Cálculo 10 4 4 2 3 2" xfId="28635" xr:uid="{0D645B76-3F47-474D-ACC8-B16819BFA939}"/>
    <cellStyle name="Cálculo 10 4 4 2 4" xfId="20852" xr:uid="{658ED71E-053E-4D2D-883A-098486E118A6}"/>
    <cellStyle name="Cálculo 10 4 4 3" xfId="9489" xr:uid="{64A50D54-6253-410C-A98B-BE4B705FEDFA}"/>
    <cellStyle name="Cálculo 10 4 4 3 2" xfId="24597" xr:uid="{E290F19A-5574-4415-A1AE-F0FCEF77AE19}"/>
    <cellStyle name="Cálculo 10 4 4 4" xfId="8053" xr:uid="{B6CBBAA6-CAD4-4C5F-B5C7-22C87BE334D4}"/>
    <cellStyle name="Cálculo 10 4 4 4 2" xfId="23161" xr:uid="{50879851-3C7F-4215-BA76-6AD7285B2A72}"/>
    <cellStyle name="Cálculo 10 4 4 5" xfId="18215" xr:uid="{07992CBE-821E-420B-81CC-5521C7177AE1}"/>
    <cellStyle name="Cálculo 10 4 5" xfId="3433" xr:uid="{2E62E3CC-FB7B-4E70-A991-C9BE6AC35536}"/>
    <cellStyle name="Cálculo 10 4 5 2" xfId="6070" xr:uid="{48698AD1-B4DF-4352-9E14-7531515AE5D8}"/>
    <cellStyle name="Cálculo 10 4 5 2 2" xfId="12381" xr:uid="{58EC6013-F55F-49D9-9537-DDA13C136641}"/>
    <cellStyle name="Cálculo 10 4 5 2 2 2" xfId="27489" xr:uid="{F2C337F5-1832-47C9-97DD-F91BE604F3FB}"/>
    <cellStyle name="Cálculo 10 4 5 2 3" xfId="9154" xr:uid="{A9CDBC57-2C1D-48B2-A45E-D60B60160274}"/>
    <cellStyle name="Cálculo 10 4 5 2 3 2" xfId="24262" xr:uid="{EAE4F9A8-5E72-45F1-A0A9-5AF7644599BF}"/>
    <cellStyle name="Cálculo 10 4 5 2 4" xfId="21178" xr:uid="{6FF3CE50-2EA3-40DF-B5A5-5A32A4E9693C}"/>
    <cellStyle name="Cálculo 10 4 5 3" xfId="9815" xr:uid="{7B29EA61-520C-4866-8348-AA271E17A1C5}"/>
    <cellStyle name="Cálculo 10 4 5 3 2" xfId="24923" xr:uid="{85D0F50B-E5F6-4CCA-886D-CBA56816A986}"/>
    <cellStyle name="Cálculo 10 4 5 4" xfId="15846" xr:uid="{DB9CCA22-6E09-4661-B341-C7C258C9A3F1}"/>
    <cellStyle name="Cálculo 10 4 5 4 2" xfId="30954" xr:uid="{FA0E5F19-9199-4931-AE78-F21CA56F0D31}"/>
    <cellStyle name="Cálculo 10 4 5 5" xfId="18541" xr:uid="{881AAD2D-F8C4-4524-93D4-019610A5822A}"/>
    <cellStyle name="Cálculo 10 4 6" xfId="3739" xr:uid="{1B176798-A6D3-4C24-8BDE-350A7D174F6C}"/>
    <cellStyle name="Cálculo 10 4 6 2" xfId="6376" xr:uid="{66DAD0E7-3596-4A10-8E2A-2185B9BA7793}"/>
    <cellStyle name="Cálculo 10 4 6 2 2" xfId="12687" xr:uid="{44EE512D-5919-4C08-8FDA-A38DAE60D72D}"/>
    <cellStyle name="Cálculo 10 4 6 2 2 2" xfId="27795" xr:uid="{5B411928-157B-4F10-B88D-F05B8F907777}"/>
    <cellStyle name="Cálculo 10 4 6 2 3" xfId="14574" xr:uid="{930553EA-3B0E-41C6-A219-6A264CCFFBBF}"/>
    <cellStyle name="Cálculo 10 4 6 2 3 2" xfId="29682" xr:uid="{7496278F-83CD-444E-8FA6-71FC2BB297AD}"/>
    <cellStyle name="Cálculo 10 4 6 2 4" xfId="21484" xr:uid="{EB38E40D-969F-4253-9E8C-56B2C1161DDE}"/>
    <cellStyle name="Cálculo 10 4 6 3" xfId="10121" xr:uid="{59FE4CA3-AAFF-44CD-8D36-B8D48CAC428F}"/>
    <cellStyle name="Cálculo 10 4 6 3 2" xfId="25229" xr:uid="{F1B37882-23D3-4E32-A6C4-4A102F846741}"/>
    <cellStyle name="Cálculo 10 4 6 4" xfId="14625" xr:uid="{853E2054-B81D-426B-A7E1-63836BCB2B46}"/>
    <cellStyle name="Cálculo 10 4 6 4 2" xfId="29733" xr:uid="{E4DA6141-BF8D-4E41-9EC5-4379ABE51625}"/>
    <cellStyle name="Cálculo 10 4 6 5" xfId="18847" xr:uid="{A4E08FFF-CC51-4279-8EF9-7A8B1E72587F}"/>
    <cellStyle name="Cálculo 10 4 7" xfId="4116" xr:uid="{19E19DAC-F0A8-421A-BA7A-76E21D72B0B9}"/>
    <cellStyle name="Cálculo 10 4 7 2" xfId="6753" xr:uid="{F16D2D8C-90A4-4D79-88DE-4CD0FEEACB3A}"/>
    <cellStyle name="Cálculo 10 4 7 2 2" xfId="13064" xr:uid="{50FBBF37-F9A3-4484-99AE-9CFAC50FEB7B}"/>
    <cellStyle name="Cálculo 10 4 7 2 2 2" xfId="28172" xr:uid="{896FCFD2-B811-4A8C-8D2C-45B5E7C93993}"/>
    <cellStyle name="Cálculo 10 4 7 2 3" xfId="16738" xr:uid="{FF52C3FB-4E2D-47A6-AFE0-9DD4C0706A2C}"/>
    <cellStyle name="Cálculo 10 4 7 2 3 2" xfId="31846" xr:uid="{914A0765-A01F-4B91-970C-66BA2A584FF6}"/>
    <cellStyle name="Cálculo 10 4 7 2 4" xfId="21861" xr:uid="{62DC5768-9C5C-46CC-AE02-0B48D99FAD0B}"/>
    <cellStyle name="Cálculo 10 4 7 3" xfId="10498" xr:uid="{60368DBF-51E7-4EA8-A11E-6A56B23AB693}"/>
    <cellStyle name="Cálculo 10 4 7 3 2" xfId="25606" xr:uid="{670252DF-986B-48D4-B351-567761734C98}"/>
    <cellStyle name="Cálculo 10 4 7 4" xfId="7357" xr:uid="{0A6DA23D-9936-402A-B0E8-27C711C5FF17}"/>
    <cellStyle name="Cálculo 10 4 7 4 2" xfId="22465" xr:uid="{B3959773-CD16-4D5B-825A-CB72973893EF}"/>
    <cellStyle name="Cálculo 10 4 7 5" xfId="19224" xr:uid="{BDC11EA6-50E0-440F-8F8E-7B9D7A413536}"/>
    <cellStyle name="Cálculo 10 4 8" xfId="4681" xr:uid="{2A2EB939-DCA6-4212-8803-5571F3006939}"/>
    <cellStyle name="Cálculo 10 4 8 2" xfId="11063" xr:uid="{3572BCF1-1598-4D9E-86F2-9D4367423091}"/>
    <cellStyle name="Cálculo 10 4 8 2 2" xfId="26171" xr:uid="{F6DA26B7-0042-4680-BCE8-2D29FDDBB283}"/>
    <cellStyle name="Cálculo 10 4 8 3" xfId="14559" xr:uid="{28BE6CA9-6E26-4B07-8E43-8699624F380F}"/>
    <cellStyle name="Cálculo 10 4 8 3 2" xfId="29667" xr:uid="{9B8055B0-4583-41FC-AB3B-CAAE231CE18F}"/>
    <cellStyle name="Cálculo 10 4 8 4" xfId="19789" xr:uid="{A44AA8B5-7634-4654-BAA8-A23331DB9E3A}"/>
    <cellStyle name="Cálculo 10 4 9" xfId="8542" xr:uid="{DF0E649B-B251-4CA0-A144-41B7C3C97D61}"/>
    <cellStyle name="Cálculo 10 4 9 2" xfId="23650" xr:uid="{C59D180D-FAAF-44C2-BB0D-6DFD4BA545A6}"/>
    <cellStyle name="Cálculo 10 5" xfId="2077" xr:uid="{2CA82663-3D54-4E78-B27A-92BB3B5D210D}"/>
    <cellStyle name="Cálculo 10 5 10" xfId="14412" xr:uid="{155710A7-7780-4B11-8D48-45784483B61E}"/>
    <cellStyle name="Cálculo 10 5 10 2" xfId="29520" xr:uid="{331A37E9-6AEE-4ADF-82D9-3AD91D1CEB74}"/>
    <cellStyle name="Cálculo 10 5 11" xfId="17302" xr:uid="{8A6252A4-54C2-4B13-83EE-639B72A4DEFE}"/>
    <cellStyle name="Cálculo 10 5 2" xfId="2837" xr:uid="{3ABE9A91-4DC9-4E04-90B2-757CA7004E6A}"/>
    <cellStyle name="Cálculo 10 5 2 2" xfId="5474" xr:uid="{3D3838C1-B64B-4D8D-9AAC-3B604B5B346E}"/>
    <cellStyle name="Cálculo 10 5 2 2 2" xfId="16362" xr:uid="{C0421801-F456-4F06-86F9-3B3A00EEA9CA}"/>
    <cellStyle name="Cálculo 10 5 2 2 2 2" xfId="31470" xr:uid="{9B9EE610-2F26-4F04-BD27-9DD5D7EEB8D7}"/>
    <cellStyle name="Cálculo 10 5 2 2 3" xfId="20582" xr:uid="{93424A38-697A-4A99-A88B-E95B5A2FBCC4}"/>
    <cellStyle name="Cálculo 10 5 2 3" xfId="8697" xr:uid="{26D8E4FF-AC3A-41E1-8D74-56288016DEAC}"/>
    <cellStyle name="Cálculo 10 5 2 3 2" xfId="23805" xr:uid="{0B0259AD-4EF9-4A23-BB80-786BBB3C2F4D}"/>
    <cellStyle name="Cálculo 10 5 2 4" xfId="17945" xr:uid="{9FABF667-08AB-45A4-8174-7CB360AA170A}"/>
    <cellStyle name="Cálculo 10 5 3" xfId="3140" xr:uid="{366F5B6D-D89F-47F0-955D-E374B81BA824}"/>
    <cellStyle name="Cálculo 10 5 3 2" xfId="5777" xr:uid="{080A3378-055A-4062-A2AE-0767000AE23C}"/>
    <cellStyle name="Cálculo 10 5 3 2 2" xfId="12088" xr:uid="{9319CE46-020A-4323-8714-0B758C89CA32}"/>
    <cellStyle name="Cálculo 10 5 3 2 2 2" xfId="27196" xr:uid="{8296EDAC-D417-44B8-B044-2BE4287A7A97}"/>
    <cellStyle name="Cálculo 10 5 3 2 3" xfId="14723" xr:uid="{93609F32-6C20-4B79-9F47-E038ABB0342C}"/>
    <cellStyle name="Cálculo 10 5 3 2 3 2" xfId="29831" xr:uid="{AE785115-D0E3-48BE-A88F-7D951A8D424C}"/>
    <cellStyle name="Cálculo 10 5 3 2 4" xfId="20885" xr:uid="{BE28DF55-9A21-4B6E-A54F-E61092EA189D}"/>
    <cellStyle name="Cálculo 10 5 3 3" xfId="9522" xr:uid="{405C9C7D-6E2B-4875-86D3-2B8C0962BE13}"/>
    <cellStyle name="Cálculo 10 5 3 3 2" xfId="24630" xr:uid="{58B06875-4383-4D65-AF86-93D70F7450F7}"/>
    <cellStyle name="Cálculo 10 5 3 4" xfId="14797" xr:uid="{FBCD40D1-627D-49F1-894F-FD1BF32CE652}"/>
    <cellStyle name="Cálculo 10 5 3 4 2" xfId="29905" xr:uid="{623CAF55-A308-466D-99CC-C0593CFE066A}"/>
    <cellStyle name="Cálculo 10 5 3 5" xfId="18248" xr:uid="{FA180FBF-53A2-4111-BF54-98A02F272305}"/>
    <cellStyle name="Cálculo 10 5 4" xfId="3466" xr:uid="{A65CC4F0-FBBA-49EF-AD5E-6F24205B1518}"/>
    <cellStyle name="Cálculo 10 5 4 2" xfId="6103" xr:uid="{0EDFC00A-0699-4A85-BB94-CD974137E8A0}"/>
    <cellStyle name="Cálculo 10 5 4 2 2" xfId="12414" xr:uid="{304E1612-49CA-4153-BFF4-535E81834049}"/>
    <cellStyle name="Cálculo 10 5 4 2 2 2" xfId="27522" xr:uid="{F57D9D44-CEF2-4164-BC36-ED740FE644D6}"/>
    <cellStyle name="Cálculo 10 5 4 2 3" xfId="13837" xr:uid="{7275EEA7-687C-44A1-8F9A-08D1552E5BD2}"/>
    <cellStyle name="Cálculo 10 5 4 2 3 2" xfId="28945" xr:uid="{DC8BCAB1-47BD-42FB-BA95-7AFF56809C50}"/>
    <cellStyle name="Cálculo 10 5 4 2 4" xfId="21211" xr:uid="{419E550A-306F-40BE-AE69-52DE5D8216B3}"/>
    <cellStyle name="Cálculo 10 5 4 3" xfId="9848" xr:uid="{FE6E1A8D-3642-41C9-AB25-66D4EAC272B9}"/>
    <cellStyle name="Cálculo 10 5 4 3 2" xfId="24956" xr:uid="{21E7F42C-E70F-4E96-AF33-9B1097A2C41C}"/>
    <cellStyle name="Cálculo 10 5 4 4" xfId="9233" xr:uid="{45E3ABC9-7696-4E98-9D27-1F884F479AC2}"/>
    <cellStyle name="Cálculo 10 5 4 4 2" xfId="24341" xr:uid="{7D2F2EA8-D8B9-483F-AA39-4C75A6468287}"/>
    <cellStyle name="Cálculo 10 5 4 5" xfId="18574" xr:uid="{DA0C362A-8B89-4A31-824A-EEB756B9F04A}"/>
    <cellStyle name="Cálculo 10 5 5" xfId="3772" xr:uid="{683C537B-8655-411D-97EC-0CCCEE80E820}"/>
    <cellStyle name="Cálculo 10 5 5 2" xfId="6409" xr:uid="{F9370FEC-0198-40FD-BBD5-C53384C97411}"/>
    <cellStyle name="Cálculo 10 5 5 2 2" xfId="12720" xr:uid="{1D9D85D6-0DBE-4237-BEBA-F365E5DE08FC}"/>
    <cellStyle name="Cálculo 10 5 5 2 2 2" xfId="27828" xr:uid="{E271B411-D08A-4DAA-A7A1-F05B652B53BC}"/>
    <cellStyle name="Cálculo 10 5 5 2 3" xfId="15178" xr:uid="{D6062320-30B5-47FE-A069-83367A9B1B90}"/>
    <cellStyle name="Cálculo 10 5 5 2 3 2" xfId="30286" xr:uid="{40590904-27E5-4D9E-A3E9-20A6216B8785}"/>
    <cellStyle name="Cálculo 10 5 5 2 4" xfId="21517" xr:uid="{BDE6458F-DF0F-4798-8D78-1A605A48FC13}"/>
    <cellStyle name="Cálculo 10 5 5 3" xfId="10154" xr:uid="{3AB0E960-34A4-4124-BD7A-54453F2705E3}"/>
    <cellStyle name="Cálculo 10 5 5 3 2" xfId="25262" xr:uid="{C4E33866-02C7-46DE-AE07-0FC038CF5D3E}"/>
    <cellStyle name="Cálculo 10 5 5 4" xfId="7358" xr:uid="{45AB1C3F-0B92-465D-9B84-27E4664E1540}"/>
    <cellStyle name="Cálculo 10 5 5 4 2" xfId="22466" xr:uid="{13B63716-FEAA-4F48-8ED5-615083030E8F}"/>
    <cellStyle name="Cálculo 10 5 5 5" xfId="18880" xr:uid="{5C4B7796-99A8-40DA-A0C9-3D9EF2C49A0C}"/>
    <cellStyle name="Cálculo 10 5 6" xfId="4149" xr:uid="{2ABEBB67-133A-4B81-A4D8-5186AF7F6489}"/>
    <cellStyle name="Cálculo 10 5 6 2" xfId="6786" xr:uid="{24F3C529-E8F0-456F-9D01-2A322CB3D3BF}"/>
    <cellStyle name="Cálculo 10 5 6 2 2" xfId="13097" xr:uid="{CCDFD821-250B-405B-8D77-B5B965B15E4B}"/>
    <cellStyle name="Cálculo 10 5 6 2 2 2" xfId="28205" xr:uid="{5F10E31B-E962-49E4-BF17-B86C2AAE10E6}"/>
    <cellStyle name="Cálculo 10 5 6 2 3" xfId="16771" xr:uid="{FD8CE751-AF5A-4FD4-900B-2D85C28019E7}"/>
    <cellStyle name="Cálculo 10 5 6 2 3 2" xfId="31879" xr:uid="{9015FB5B-D6F7-40AB-BD2A-BD306397B40C}"/>
    <cellStyle name="Cálculo 10 5 6 2 4" xfId="21894" xr:uid="{A7762AA9-97E7-42FC-9829-CE4BE7890F0F}"/>
    <cellStyle name="Cálculo 10 5 6 3" xfId="10531" xr:uid="{17ADED40-E0EE-4C49-9D4B-458EF2664644}"/>
    <cellStyle name="Cálculo 10 5 6 3 2" xfId="25639" xr:uid="{BF9D1C5D-7589-4541-B2C5-41B20886B13A}"/>
    <cellStyle name="Cálculo 10 5 6 4" xfId="14229" xr:uid="{1CC9E390-2D98-4103-B1D3-CC3ECD7D27F4}"/>
    <cellStyle name="Cálculo 10 5 6 4 2" xfId="29337" xr:uid="{8D797155-3D98-47B9-B875-661974A2D092}"/>
    <cellStyle name="Cálculo 10 5 6 5" xfId="19257" xr:uid="{D007297E-C4CD-4654-9E85-4C4397A9BE4A}"/>
    <cellStyle name="Cálculo 10 5 7" xfId="4714" xr:uid="{02A8E7C6-FEAC-4B50-93E9-BB5FFB0B8DCC}"/>
    <cellStyle name="Cálculo 10 5 7 2" xfId="11096" xr:uid="{08BC23BA-0395-4298-872A-D26D24B59E66}"/>
    <cellStyle name="Cálculo 10 5 7 2 2" xfId="26204" xr:uid="{D155B3C3-87BE-4D95-BCDC-F3FC00FC70D8}"/>
    <cellStyle name="Cálculo 10 5 7 3" xfId="7947" xr:uid="{9D362DB6-D2D0-47C5-A5B5-15D8644969D7}"/>
    <cellStyle name="Cálculo 10 5 7 3 2" xfId="23055" xr:uid="{D648375F-8145-4286-B3B6-64C26B6CBE5F}"/>
    <cellStyle name="Cálculo 10 5 7 4" xfId="19822" xr:uid="{8FE98ABC-D9B3-4CCD-99DF-970C734962D3}"/>
    <cellStyle name="Cálculo 10 5 8" xfId="8575" xr:uid="{DE05EB0A-6EF9-4B8C-B876-E7CFED9ED85B}"/>
    <cellStyle name="Cálculo 10 5 8 2" xfId="23683" xr:uid="{5910AC42-EE3C-4CD1-AD13-26BB00495CA3}"/>
    <cellStyle name="Cálculo 10 5 9" xfId="7750" xr:uid="{C840BD97-CFAF-4FDD-B5CC-447E1FD6BA25}"/>
    <cellStyle name="Cálculo 10 5 9 2" xfId="22858" xr:uid="{E37272BA-7CF2-410D-8826-316A69C18555}"/>
    <cellStyle name="Cálculo 11" xfId="751" xr:uid="{00000000-0005-0000-0000-0000EF020000}"/>
    <cellStyle name="Cálculo 11 2" xfId="1825" xr:uid="{DB320E6B-7A68-446A-BA29-6DA751666F8D}"/>
    <cellStyle name="Cálculo 11 2 10" xfId="8326" xr:uid="{BA7A89E4-546B-44B1-89B9-C37868FABC48}"/>
    <cellStyle name="Cálculo 11 2 10 2" xfId="23434" xr:uid="{ACCCF35B-012D-4B24-B275-990B691073D9}"/>
    <cellStyle name="Cálculo 11 2 11" xfId="14260" xr:uid="{C083C0D8-AF7C-4FBC-9649-28DE829D7E68}"/>
    <cellStyle name="Cálculo 11 2 11 2" xfId="29368" xr:uid="{1D84B531-C5F5-42D4-9D21-16328C0A21C7}"/>
    <cellStyle name="Cálculo 11 2 12" xfId="14024" xr:uid="{E22D4F59-06EE-467B-AFF7-D5B575083B68}"/>
    <cellStyle name="Cálculo 11 2 12 2" xfId="29132" xr:uid="{C4F85773-DF27-4568-A63D-47AB313212EB}"/>
    <cellStyle name="Cálculo 11 2 13" xfId="17050" xr:uid="{44A5D4F9-DE0E-451F-8330-A8F7F5266F02}"/>
    <cellStyle name="Cálculo 11 2 2" xfId="2385" xr:uid="{9D86D946-502B-4B6A-A847-D0126C3BB7FF}"/>
    <cellStyle name="Cálculo 11 2 2 2" xfId="5022" xr:uid="{3A41D6F3-06CA-45F2-AFD2-A74EDDCCDD09}"/>
    <cellStyle name="Cálculo 11 2 2 2 2" xfId="11386" xr:uid="{A66845CD-91B7-4E62-851D-EDC67D6EA024}"/>
    <cellStyle name="Cálculo 11 2 2 2 2 2" xfId="26494" xr:uid="{F463BBF4-81EA-464A-8681-18616158E809}"/>
    <cellStyle name="Cálculo 11 2 2 2 3" xfId="16015" xr:uid="{1372596D-0600-4E14-931E-E07BFA208AF8}"/>
    <cellStyle name="Cálculo 11 2 2 2 3 2" xfId="31123" xr:uid="{E08B0E60-CB13-4D01-9201-80CAFA518F39}"/>
    <cellStyle name="Cálculo 11 2 2 2 4" xfId="20130" xr:uid="{27531AE9-FF38-4F06-9532-D84BDD52E4E7}"/>
    <cellStyle name="Cálculo 11 2 2 3" xfId="8852" xr:uid="{6E1EBEC7-95ED-4607-B152-AA32152856C5}"/>
    <cellStyle name="Cálculo 11 2 2 3 2" xfId="23960" xr:uid="{F8F61A25-3732-48F6-8143-788E94A34912}"/>
    <cellStyle name="Cálculo 11 2 3" xfId="2235" xr:uid="{E3385BA7-B891-421A-ACB7-12BA0F7A3203}"/>
    <cellStyle name="Cálculo 11 2 3 2" xfId="4872" xr:uid="{AF8339D7-0165-46A8-8E75-5260DC46901B}"/>
    <cellStyle name="Cálculo 11 2 3 2 2" xfId="14048" xr:uid="{E5BE7114-1C43-4E57-BD25-965C121D2455}"/>
    <cellStyle name="Cálculo 11 2 3 2 2 2" xfId="29156" xr:uid="{5595CB67-3A3C-446B-9A05-94FA74D82552}"/>
    <cellStyle name="Cálculo 11 2 3 2 3" xfId="19980" xr:uid="{F0762AE0-1BEC-4E39-BF24-E36F598F3A3C}"/>
    <cellStyle name="Cálculo 11 2 3 3" xfId="11783" xr:uid="{A9026E31-8544-48CF-86E9-002B3BAC1DCF}"/>
    <cellStyle name="Cálculo 11 2 3 3 2" xfId="26891" xr:uid="{7A664307-C619-4E84-AD99-23CDD849EB23}"/>
    <cellStyle name="Cálculo 11 2 3 4" xfId="17460" xr:uid="{26CCFD1F-59AE-4B57-8184-204CB964D6E9}"/>
    <cellStyle name="Cálculo 11 2 4" xfId="2654" xr:uid="{F45D6B5E-4C89-46CC-AABE-A84CC759098F}"/>
    <cellStyle name="Cálculo 11 2 4 2" xfId="5291" xr:uid="{7010698B-139D-4524-A35B-1E858ADE4C3F}"/>
    <cellStyle name="Cálculo 11 2 4 2 2" xfId="11655" xr:uid="{95B4E32C-8A52-46F3-829E-F1CA86E6962D}"/>
    <cellStyle name="Cálculo 11 2 4 2 2 2" xfId="26763" xr:uid="{7C5A77A1-03AE-4126-9422-95D117FE8CE4}"/>
    <cellStyle name="Cálculo 11 2 4 2 3" xfId="14511" xr:uid="{8580CC16-BFCD-45B8-854A-7E59DBA00201}"/>
    <cellStyle name="Cálculo 11 2 4 2 3 2" xfId="29619" xr:uid="{6B4CE657-9719-4914-AFFC-C828D88A41DB}"/>
    <cellStyle name="Cálculo 11 2 4 2 4" xfId="20399" xr:uid="{554FF71D-0485-447A-84BF-6D081DDD2B98}"/>
    <cellStyle name="Cálculo 11 2 4 3" xfId="9121" xr:uid="{918D7600-DFFE-4414-B673-85EAEEA9A9CA}"/>
    <cellStyle name="Cálculo 11 2 4 3 2" xfId="24229" xr:uid="{500F5CC5-C096-4E5B-A39B-267C1933683B}"/>
    <cellStyle name="Cálculo 11 2 4 4" xfId="15521" xr:uid="{E8B4ED3B-1F33-4268-BC0A-1C9FD462B26F}"/>
    <cellStyle name="Cálculo 11 2 4 4 2" xfId="30629" xr:uid="{5AFFA711-F005-49AC-9F3D-AF4A81E76B07}"/>
    <cellStyle name="Cálculo 11 2 4 5" xfId="17762" xr:uid="{5598895E-F084-4DD6-824B-A44B01619AE0}"/>
    <cellStyle name="Cálculo 11 2 5" xfId="3245" xr:uid="{3848AA67-B7D4-44A6-8593-7DA75A24CA80}"/>
    <cellStyle name="Cálculo 11 2 5 2" xfId="5882" xr:uid="{1DF2A67D-1450-467D-A7C8-002953599A25}"/>
    <cellStyle name="Cálculo 11 2 5 2 2" xfId="12193" xr:uid="{C0376B01-3417-4D5C-864D-519CCA1D7979}"/>
    <cellStyle name="Cálculo 11 2 5 2 2 2" xfId="27301" xr:uid="{DB8EBEB4-651D-4ED3-9A3E-E386FC3C5FAC}"/>
    <cellStyle name="Cálculo 11 2 5 2 3" xfId="14240" xr:uid="{A52A82C3-441D-4379-891F-7B8131F0A89A}"/>
    <cellStyle name="Cálculo 11 2 5 2 3 2" xfId="29348" xr:uid="{19A18601-CD60-46CE-B139-DCCB9BFC92CD}"/>
    <cellStyle name="Cálculo 11 2 5 2 4" xfId="20990" xr:uid="{B6AAF8F0-0298-4DC3-A4E5-A51C1B95EDD5}"/>
    <cellStyle name="Cálculo 11 2 5 3" xfId="9627" xr:uid="{8FF86BA5-AE4A-4D30-AD06-6CB1B325D8B2}"/>
    <cellStyle name="Cálculo 11 2 5 3 2" xfId="24735" xr:uid="{7F143D12-BF75-4079-B676-6ED70030314B}"/>
    <cellStyle name="Cálculo 11 2 5 4" xfId="16329" xr:uid="{9ED6CADC-1682-4798-A462-F2D0AD3B74DA}"/>
    <cellStyle name="Cálculo 11 2 5 4 2" xfId="31437" xr:uid="{0031C260-3C26-4B3A-8249-71807B2D6B55}"/>
    <cellStyle name="Cálculo 11 2 5 5" xfId="18353" xr:uid="{64AF6C61-3989-4342-B2C2-F7C6319A34AA}"/>
    <cellStyle name="Cálculo 11 2 6" xfId="3551" xr:uid="{A9C3F982-D3E3-4F39-95C4-413D904B8151}"/>
    <cellStyle name="Cálculo 11 2 6 2" xfId="6188" xr:uid="{CD570263-1273-4096-9B6A-8EC085E41CF6}"/>
    <cellStyle name="Cálculo 11 2 6 2 2" xfId="12499" xr:uid="{06777628-6864-48B7-9C28-01861113EEA2}"/>
    <cellStyle name="Cálculo 11 2 6 2 2 2" xfId="27607" xr:uid="{BB691A6F-A8AD-49AD-82EC-DF1604988EA6}"/>
    <cellStyle name="Cálculo 11 2 6 2 3" xfId="13968" xr:uid="{2FBF6C16-D531-4688-9BCD-DBD2D26B4EED}"/>
    <cellStyle name="Cálculo 11 2 6 2 3 2" xfId="29076" xr:uid="{32F050D8-81C7-4F19-A606-D93501C958B8}"/>
    <cellStyle name="Cálculo 11 2 6 2 4" xfId="21296" xr:uid="{E019F498-0C86-4EC1-A0EA-4B995520D193}"/>
    <cellStyle name="Cálculo 11 2 6 3" xfId="9933" xr:uid="{F1A29715-9D25-42A6-A897-8D7FA57F2476}"/>
    <cellStyle name="Cálculo 11 2 6 3 2" xfId="25041" xr:uid="{4E1ADA81-B271-410A-A865-ABD6F5F7A626}"/>
    <cellStyle name="Cálculo 11 2 6 4" xfId="16202" xr:uid="{CB8B5312-A286-4008-BB5F-2A552CA93437}"/>
    <cellStyle name="Cálculo 11 2 6 4 2" xfId="31310" xr:uid="{31354ED4-A52D-4688-A467-1D80514AEA97}"/>
    <cellStyle name="Cálculo 11 2 6 5" xfId="18659" xr:uid="{87A1EC5E-DAE8-4602-8FF1-0A0FC7B537D6}"/>
    <cellStyle name="Cálculo 11 2 7" xfId="3897" xr:uid="{D6706B46-78F7-47E8-B974-5E89EB02FF9F}"/>
    <cellStyle name="Cálculo 11 2 7 2" xfId="6534" xr:uid="{8093BB9B-7111-4F85-9196-A4213C01E297}"/>
    <cellStyle name="Cálculo 11 2 7 2 2" xfId="12845" xr:uid="{92F14C13-FBEC-4DB9-A1C0-924C3E778A9D}"/>
    <cellStyle name="Cálculo 11 2 7 2 2 2" xfId="27953" xr:uid="{ADA8E2E8-3C4D-4E25-BFF7-77DF25EFB45C}"/>
    <cellStyle name="Cálculo 11 2 7 2 3" xfId="13831" xr:uid="{BAC8B391-B467-42DA-9677-710A1DAEA343}"/>
    <cellStyle name="Cálculo 11 2 7 2 3 2" xfId="28939" xr:uid="{D27BC626-F494-4726-A0D1-7EF80DFBBEEA}"/>
    <cellStyle name="Cálculo 11 2 7 2 4" xfId="21642" xr:uid="{C67D60D0-AEC1-4D5F-B707-65709146B5A2}"/>
    <cellStyle name="Cálculo 11 2 7 3" xfId="10279" xr:uid="{4924F833-D749-4002-A2ED-955F73DD4AD9}"/>
    <cellStyle name="Cálculo 11 2 7 3 2" xfId="25387" xr:uid="{3B6C8801-8D79-4AEB-B694-EE209A791F39}"/>
    <cellStyle name="Cálculo 11 2 7 4" xfId="7182" xr:uid="{025B8B19-6EBB-4112-B658-7065323CA2F6}"/>
    <cellStyle name="Cálculo 11 2 7 4 2" xfId="22290" xr:uid="{28E40D4D-6452-4B96-A425-4A5C4FBD7A3E}"/>
    <cellStyle name="Cálculo 11 2 7 5" xfId="19005" xr:uid="{6A706446-7EC5-4692-BEF9-133BF7F4226E}"/>
    <cellStyle name="Cálculo 11 2 8" xfId="4261" xr:uid="{0A0A8668-841C-48A4-9BA2-3EFFE12BF8B2}"/>
    <cellStyle name="Cálculo 11 2 8 2" xfId="6898" xr:uid="{E399FCA0-B804-4E68-BCE3-3B15F02D9198}"/>
    <cellStyle name="Cálculo 11 2 8 2 2" xfId="13209" xr:uid="{C2E938F6-5BED-41E8-9CBA-F660B7C93BBE}"/>
    <cellStyle name="Cálculo 11 2 8 2 2 2" xfId="28317" xr:uid="{F8A13D95-68F7-4077-9CEC-8DD47DBF5E3A}"/>
    <cellStyle name="Cálculo 11 2 8 2 3" xfId="16873" xr:uid="{BB7D7A05-7BD6-47BE-B801-F6E2FB86082E}"/>
    <cellStyle name="Cálculo 11 2 8 2 3 2" xfId="31981" xr:uid="{2476A2E2-4F0C-4CA2-80BE-1AFB1C289C02}"/>
    <cellStyle name="Cálculo 11 2 8 2 4" xfId="22006" xr:uid="{EEDACFC3-4CA7-4713-95BF-ECBEDE31D649}"/>
    <cellStyle name="Cálculo 11 2 8 3" xfId="10643" xr:uid="{8DA883BD-465B-4417-BE1A-8CD909C3F42F}"/>
    <cellStyle name="Cálculo 11 2 8 3 2" xfId="25751" xr:uid="{E598379B-6C2E-4573-9BEF-60E9BBE0B4EC}"/>
    <cellStyle name="Cálculo 11 2 8 4" xfId="15304" xr:uid="{C9816B29-80BC-4208-8FC8-B35259C3EE27}"/>
    <cellStyle name="Cálculo 11 2 8 4 2" xfId="30412" xr:uid="{5B16BB5D-82D7-4AF2-A987-7E0D079A1C72}"/>
    <cellStyle name="Cálculo 11 2 8 5" xfId="19369" xr:uid="{57EA277E-C0D5-4788-8B66-E94BA33C270B}"/>
    <cellStyle name="Cálculo 11 2 9" xfId="4462" xr:uid="{9CF02149-C767-440F-8D03-5A4CDB158228}"/>
    <cellStyle name="Cálculo 11 2 9 2" xfId="10844" xr:uid="{736A5888-6C7B-4991-BFB7-4B97B1344581}"/>
    <cellStyle name="Cálculo 11 2 9 2 2" xfId="25952" xr:uid="{D3B2DC56-518F-4328-8CF8-030F5C86990A}"/>
    <cellStyle name="Cálculo 11 2 9 3" xfId="8193" xr:uid="{1AB16909-5848-47CB-B281-DEF69ED1CE7D}"/>
    <cellStyle name="Cálculo 11 2 9 3 2" xfId="23301" xr:uid="{E1ED7539-716C-469F-8677-1A7DD411E14E}"/>
    <cellStyle name="Cálculo 11 2 9 4" xfId="19570" xr:uid="{05CFE34C-2FD3-4BD3-9295-42728B95FEBF}"/>
    <cellStyle name="Cálculo 11 3" xfId="1808" xr:uid="{713B8B88-AF49-4E96-816D-5C040EF02E2F}"/>
    <cellStyle name="Cálculo 11 3 10" xfId="16412" xr:uid="{530AE0C3-ADF7-41BC-8B89-BD069644EC8B}"/>
    <cellStyle name="Cálculo 11 3 10 2" xfId="31520" xr:uid="{50EFB90F-B2E8-4FC3-BCFF-413086B6315B}"/>
    <cellStyle name="Cálculo 11 3 11" xfId="7564" xr:uid="{0898478A-FEF8-433F-A30B-5B6D0611492B}"/>
    <cellStyle name="Cálculo 11 3 11 2" xfId="22672" xr:uid="{AD9904CB-EB13-4437-8D8B-F6A8730CDF1F}"/>
    <cellStyle name="Cálculo 11 3 12" xfId="17033" xr:uid="{BAAC2A8A-326D-4D7C-BD12-4344F54389E6}"/>
    <cellStyle name="Cálculo 11 3 2" xfId="2368" xr:uid="{462BAFAD-46AF-41FD-9979-E55371B50C29}"/>
    <cellStyle name="Cálculo 11 3 2 2" xfId="5005" xr:uid="{38454405-E52E-4CFC-A699-F49637DE38B8}"/>
    <cellStyle name="Cálculo 11 3 2 2 2" xfId="11369" xr:uid="{2E165F67-5C48-4546-982F-C1DD69B7B95D}"/>
    <cellStyle name="Cálculo 11 3 2 2 2 2" xfId="26477" xr:uid="{D4657E95-1BE5-4E5E-BA67-D47F19CA2EF4}"/>
    <cellStyle name="Cálculo 11 3 2 2 3" xfId="14371" xr:uid="{3D402F86-3E40-471A-B313-5F7D2A4FAC8A}"/>
    <cellStyle name="Cálculo 11 3 2 2 3 2" xfId="29479" xr:uid="{F1B295AA-FBAC-405D-A57B-FA61E41730CC}"/>
    <cellStyle name="Cálculo 11 3 2 2 4" xfId="20113" xr:uid="{E6A81C20-13FD-4E24-B7B9-034065CC57CA}"/>
    <cellStyle name="Cálculo 11 3 2 3" xfId="8835" xr:uid="{56F896C4-AF01-4071-A9BF-421C1A4A1481}"/>
    <cellStyle name="Cálculo 11 3 2 3 2" xfId="23943" xr:uid="{D4D9A486-9426-43FC-8C99-305E85FAC35F}"/>
    <cellStyle name="Cálculo 11 3 2 4" xfId="7652" xr:uid="{18C1B69F-1061-46AF-9F5D-4A6429CA47DB}"/>
    <cellStyle name="Cálculo 11 3 2 4 2" xfId="22760" xr:uid="{6A440C17-9BE6-420D-815F-E939431DCAC6}"/>
    <cellStyle name="Cálculo 11 3 2 5" xfId="13838" xr:uid="{615888D9-CCB5-4C5A-91B1-BE230472F5DC}"/>
    <cellStyle name="Cálculo 11 3 2 5 2" xfId="28946" xr:uid="{45A3A40F-01B0-4120-A709-48C21FD3EEC9}"/>
    <cellStyle name="Cálculo 11 3 2 6" xfId="17576" xr:uid="{F21B1998-A661-43A9-80DE-8CF6EC6EC8CB}"/>
    <cellStyle name="Cálculo 11 3 3" xfId="2252" xr:uid="{0B3C26D8-D9FD-4B25-9978-171615F447EB}"/>
    <cellStyle name="Cálculo 11 3 3 2" xfId="4889" xr:uid="{1B29DF90-F8A8-46EB-8EC7-8220E01AD103}"/>
    <cellStyle name="Cálculo 11 3 3 2 2" xfId="14244" xr:uid="{FF63FB97-D91D-41B3-9D4A-4FBDC4A0DACE}"/>
    <cellStyle name="Cálculo 11 3 3 2 2 2" xfId="29352" xr:uid="{01AF8B35-C3A5-4A45-A3B6-056369430330}"/>
    <cellStyle name="Cálculo 11 3 3 2 3" xfId="19997" xr:uid="{0278229D-84AB-49E0-8482-E4150A23CBA5}"/>
    <cellStyle name="Cálculo 11 3 3 3" xfId="13369" xr:uid="{9DBDA971-7484-4517-87E0-8F0A3060D564}"/>
    <cellStyle name="Cálculo 11 3 3 3 2" xfId="28477" xr:uid="{262ACE50-C53A-462C-BC05-864E8D2C53A6}"/>
    <cellStyle name="Cálculo 11 3 3 4" xfId="17477" xr:uid="{2577CEFF-A2F5-4F29-8606-40892B308632}"/>
    <cellStyle name="Cálculo 11 3 4" xfId="2339" xr:uid="{0347CF43-23C5-4C27-8FDC-40CF96F8BD17}"/>
    <cellStyle name="Cálculo 11 3 4 2" xfId="4976" xr:uid="{70CD1EAC-F8C1-410A-B273-DA37D997C204}"/>
    <cellStyle name="Cálculo 11 3 4 2 2" xfId="11340" xr:uid="{81192A1F-6871-40AB-B966-9C497C53C017}"/>
    <cellStyle name="Cálculo 11 3 4 2 2 2" xfId="26448" xr:uid="{A1EBACA3-6C73-489E-AEE0-74A661942B03}"/>
    <cellStyle name="Cálculo 11 3 4 2 3" xfId="13718" xr:uid="{9E6BE53B-9742-4FE7-8DA6-A8CB4A9F84F1}"/>
    <cellStyle name="Cálculo 11 3 4 2 3 2" xfId="28826" xr:uid="{5096AF6F-2748-4812-A1D5-DE86A5B7B757}"/>
    <cellStyle name="Cálculo 11 3 4 2 4" xfId="20084" xr:uid="{C93BCE74-1D4A-44EB-B13F-851B7B1D6F6C}"/>
    <cellStyle name="Cálculo 11 3 4 3" xfId="8806" xr:uid="{4421E2F5-C3C3-492C-B602-6DE36A9924AE}"/>
    <cellStyle name="Cálculo 11 3 4 3 2" xfId="23914" xr:uid="{C8024B84-EF47-4E82-B247-AEB8229BE9B9}"/>
    <cellStyle name="Cálculo 11 3 4 4" xfId="15776" xr:uid="{5BCD9F51-9119-4306-8B4B-B5DCD852A326}"/>
    <cellStyle name="Cálculo 11 3 4 4 2" xfId="30884" xr:uid="{5EC51876-5E9C-4926-8A05-8B226FA93600}"/>
    <cellStyle name="Cálculo 11 3 4 5" xfId="17564" xr:uid="{5C3A10C2-BF89-4019-B750-F7F16A26CE01}"/>
    <cellStyle name="Cálculo 11 3 5" xfId="3228" xr:uid="{B99DD531-D583-46E2-B57D-D05AF11891DF}"/>
    <cellStyle name="Cálculo 11 3 5 2" xfId="5865" xr:uid="{B9774FC6-7154-4A57-86DC-6DB55837AC48}"/>
    <cellStyle name="Cálculo 11 3 5 2 2" xfId="12176" xr:uid="{2142A918-B016-40A0-97D7-013B9AFC8854}"/>
    <cellStyle name="Cálculo 11 3 5 2 2 2" xfId="27284" xr:uid="{EB7A4F3C-7A63-48B2-8218-10A93F7D4A3A}"/>
    <cellStyle name="Cálculo 11 3 5 2 3" xfId="11685" xr:uid="{3E8556E5-0657-4E02-9330-8CB2FEACDAAD}"/>
    <cellStyle name="Cálculo 11 3 5 2 3 2" xfId="26793" xr:uid="{EE81A40E-124D-4F43-9430-EF91E2A319C2}"/>
    <cellStyle name="Cálculo 11 3 5 2 4" xfId="20973" xr:uid="{98071AF9-FCFE-4A2C-AE63-B76BD8F98FC4}"/>
    <cellStyle name="Cálculo 11 3 5 3" xfId="9610" xr:uid="{E363BE69-41E0-4395-A946-5BFDBCFA2612}"/>
    <cellStyle name="Cálculo 11 3 5 3 2" xfId="24718" xr:uid="{25E3F545-6449-49FB-9588-53F24AB9EF70}"/>
    <cellStyle name="Cálculo 11 3 5 4" xfId="15535" xr:uid="{48D42EBD-5250-4EAB-A387-B3B11CDA79C4}"/>
    <cellStyle name="Cálculo 11 3 5 4 2" xfId="30643" xr:uid="{3F333FFC-917E-49EC-AB5C-670179E76A82}"/>
    <cellStyle name="Cálculo 11 3 5 5" xfId="18336" xr:uid="{6156A633-5CA0-45A1-8493-BDE7D334A996}"/>
    <cellStyle name="Cálculo 11 3 6" xfId="2310" xr:uid="{F1E0F559-20E4-4BAB-8590-F752DC28B0A1}"/>
    <cellStyle name="Cálculo 11 3 6 2" xfId="4947" xr:uid="{0500BDFF-169C-405C-909C-BB34AEBB9CFA}"/>
    <cellStyle name="Cálculo 11 3 6 2 2" xfId="11311" xr:uid="{5153566D-299E-44D5-B03E-0CCCF31AF7BF}"/>
    <cellStyle name="Cálculo 11 3 6 2 2 2" xfId="26419" xr:uid="{DCD00C22-6D15-4632-9480-D14B9FFD041F}"/>
    <cellStyle name="Cálculo 11 3 6 2 3" xfId="14552" xr:uid="{CF878DE1-EF38-4585-97F0-9390C11F618D}"/>
    <cellStyle name="Cálculo 11 3 6 2 3 2" xfId="29660" xr:uid="{EDEC843F-6743-4B7C-8A62-62005473C30D}"/>
    <cellStyle name="Cálculo 11 3 6 2 4" xfId="20055" xr:uid="{04EA332B-D3DA-43A5-BE7E-6BAA0FA6CDC2}"/>
    <cellStyle name="Cálculo 11 3 6 3" xfId="8777" xr:uid="{C1D3371C-C507-40FA-99B8-91B4B7CE863B}"/>
    <cellStyle name="Cálculo 11 3 6 3 2" xfId="23885" xr:uid="{24389369-2DB0-4AAD-A959-15566ED56EAA}"/>
    <cellStyle name="Cálculo 11 3 6 4" xfId="13989" xr:uid="{81A55989-61F6-45D2-A57D-A1C3782C213C}"/>
    <cellStyle name="Cálculo 11 3 6 4 2" xfId="29097" xr:uid="{6EA44026-54F0-4FE7-B172-0B9FBE2ECBD8}"/>
    <cellStyle name="Cálculo 11 3 6 5" xfId="17535" xr:uid="{4A7EC785-7F4A-46A8-94ED-190AC946A220}"/>
    <cellStyle name="Cálculo 11 3 7" xfId="3880" xr:uid="{F1FB8EB9-16CE-4F48-8456-4A6EBA75E205}"/>
    <cellStyle name="Cálculo 11 3 7 2" xfId="6517" xr:uid="{164DEAD9-C531-4251-B8A9-4F05425A38E8}"/>
    <cellStyle name="Cálculo 11 3 7 2 2" xfId="12828" xr:uid="{BC4912DC-3FF0-42AE-9320-B45F45B5BC00}"/>
    <cellStyle name="Cálculo 11 3 7 2 2 2" xfId="27936" xr:uid="{BB702D99-5611-4274-94C2-03791B7831B4}"/>
    <cellStyle name="Cálculo 11 3 7 2 3" xfId="15144" xr:uid="{408023BE-8AC9-4D61-B89C-DB225A3675A4}"/>
    <cellStyle name="Cálculo 11 3 7 2 3 2" xfId="30252" xr:uid="{85C31304-E93E-425F-8CD3-6E30BB038025}"/>
    <cellStyle name="Cálculo 11 3 7 2 4" xfId="21625" xr:uid="{5CF7977E-6063-4469-AF35-3E5663F49449}"/>
    <cellStyle name="Cálculo 11 3 7 3" xfId="10262" xr:uid="{C4DF5A30-BEDE-4ABA-B856-572D854E317C}"/>
    <cellStyle name="Cálculo 11 3 7 3 2" xfId="25370" xr:uid="{F8233EE2-CAF6-4FB5-BE4C-94685A1CDC66}"/>
    <cellStyle name="Cálculo 11 3 7 4" xfId="16441" xr:uid="{E927236C-E5F1-494B-BF3A-DFA20178C1DC}"/>
    <cellStyle name="Cálculo 11 3 7 4 2" xfId="31549" xr:uid="{1440DA71-DEF4-4FE5-849C-C2474F3CFC96}"/>
    <cellStyle name="Cálculo 11 3 7 5" xfId="18988" xr:uid="{8E96A3E7-B295-4B7D-AB66-F8A127001CEA}"/>
    <cellStyle name="Cálculo 11 3 8" xfId="4445" xr:uid="{92FE8A46-9675-481C-8416-493F576C82C5}"/>
    <cellStyle name="Cálculo 11 3 8 2" xfId="10827" xr:uid="{AD20B225-F515-41CB-99A3-7F0AD3B575E9}"/>
    <cellStyle name="Cálculo 11 3 8 2 2" xfId="25935" xr:uid="{C9D6B4D4-393F-41D8-9FD5-274ADDF2BCA8}"/>
    <cellStyle name="Cálculo 11 3 8 3" xfId="14858" xr:uid="{F5B0B7EA-9D8C-4DC0-B433-286F82777407}"/>
    <cellStyle name="Cálculo 11 3 8 3 2" xfId="29966" xr:uid="{4F6A7680-D73A-4525-8329-1265D2312C7B}"/>
    <cellStyle name="Cálculo 11 3 8 4" xfId="19553" xr:uid="{1618B8EC-E2C4-4BCA-AB30-535B49DB1D5D}"/>
    <cellStyle name="Cálculo 11 3 9" xfId="8309" xr:uid="{4EC48309-EC51-4CE2-965D-F6B43D0BE17B}"/>
    <cellStyle name="Cálculo 11 3 9 2" xfId="23417" xr:uid="{65AE7CDD-9742-4A9F-84D7-A803C52BD6D2}"/>
    <cellStyle name="Cálculo 11 4" xfId="2045" xr:uid="{7F2F9E1F-7159-4026-B54E-7FE55B55109E}"/>
    <cellStyle name="Cálculo 11 4 10" xfId="15019" xr:uid="{F8A03266-33AB-447B-A946-83D254212A42}"/>
    <cellStyle name="Cálculo 11 4 10 2" xfId="30127" xr:uid="{92CA9DFD-7568-4D38-83FD-52976033C06C}"/>
    <cellStyle name="Cálculo 11 4 11" xfId="15525" xr:uid="{7EDF7319-B62F-4730-A240-C52457A49324}"/>
    <cellStyle name="Cálculo 11 4 11 2" xfId="30633" xr:uid="{BA089BCE-E1F0-4371-B8CE-7596053C0951}"/>
    <cellStyle name="Cálculo 11 4 12" xfId="17270" xr:uid="{6D202349-F70F-4BCF-981D-109A98221864}"/>
    <cellStyle name="Cálculo 11 4 2" xfId="2552" xr:uid="{4A9BF67B-FBAD-4C94-9D1D-EC78A2AF9DBE}"/>
    <cellStyle name="Cálculo 11 4 2 2" xfId="5189" xr:uid="{27961C32-28AF-4DF5-9224-504112937967}"/>
    <cellStyle name="Cálculo 11 4 2 2 2" xfId="11553" xr:uid="{7C36848E-BD9E-4D90-A1DE-E2DA38E90B17}"/>
    <cellStyle name="Cálculo 11 4 2 2 2 2" xfId="26661" xr:uid="{7F1862CD-B2E6-4E5D-ACE3-AC802415B40F}"/>
    <cellStyle name="Cálculo 11 4 2 2 3" xfId="11785" xr:uid="{5779C2F0-96C5-48E0-8A7C-6C31A1465028}"/>
    <cellStyle name="Cálculo 11 4 2 2 3 2" xfId="26893" xr:uid="{23CE3D36-BE38-48FA-8545-0C9FDA980080}"/>
    <cellStyle name="Cálculo 11 4 2 2 4" xfId="20297" xr:uid="{6800B9CD-5452-4B32-9D1A-79D1E2D2C3EC}"/>
    <cellStyle name="Cálculo 11 4 2 3" xfId="9019" xr:uid="{1EA9151C-4FDA-4575-B5ED-D77DD3F41A26}"/>
    <cellStyle name="Cálculo 11 4 2 3 2" xfId="24127" xr:uid="{13FE7C8F-2161-4845-AA4F-5435EE2C0216}"/>
    <cellStyle name="Cálculo 11 4 2 4" xfId="11775" xr:uid="{15D49F8B-5D90-4146-B231-ECFA6DC95215}"/>
    <cellStyle name="Cálculo 11 4 2 4 2" xfId="26883" xr:uid="{68FAE392-BA1E-4AFC-9698-7BE67097F5EA}"/>
    <cellStyle name="Cálculo 11 4 2 5" xfId="7687" xr:uid="{62A31649-9C0A-48C2-8AC4-6FB64239788B}"/>
    <cellStyle name="Cálculo 11 4 2 5 2" xfId="22795" xr:uid="{0A851924-77B1-4288-9F3E-C170B965475E}"/>
    <cellStyle name="Cálculo 11 4 2 6" xfId="17660" xr:uid="{69681853-A9CD-44B9-93BD-1A065D32738E}"/>
    <cellStyle name="Cálculo 11 4 3" xfId="2805" xr:uid="{94085FD3-196C-4780-BD1B-74AB462A5083}"/>
    <cellStyle name="Cálculo 11 4 3 2" xfId="5442" xr:uid="{4FEAC621-A91B-4280-8049-ABF02683162E}"/>
    <cellStyle name="Cálculo 11 4 3 2 2" xfId="7258" xr:uid="{777CA826-D762-4EDD-AF07-DBB45BB34039}"/>
    <cellStyle name="Cálculo 11 4 3 2 2 2" xfId="22366" xr:uid="{1335CE29-F768-491B-8893-55C358C882BE}"/>
    <cellStyle name="Cálculo 11 4 3 2 3" xfId="20550" xr:uid="{9EEB87F4-05B5-462E-B99D-BA9F5EF1A9DD}"/>
    <cellStyle name="Cálculo 11 4 3 3" xfId="13475" xr:uid="{6574E0FA-51B2-48E8-A2E1-0A286CF1EFD2}"/>
    <cellStyle name="Cálculo 11 4 3 3 2" xfId="28583" xr:uid="{133E1870-B814-4493-80B9-25694C54D27D}"/>
    <cellStyle name="Cálculo 11 4 3 4" xfId="17913" xr:uid="{CBA6B31B-66B1-4CC5-AB9F-718E9DA793D7}"/>
    <cellStyle name="Cálculo 11 4 4" xfId="3108" xr:uid="{62FA20CB-8A21-44C7-9773-1DED86250C2B}"/>
    <cellStyle name="Cálculo 11 4 4 2" xfId="5745" xr:uid="{0897C253-C4D9-4B6B-97CB-03303949BC04}"/>
    <cellStyle name="Cálculo 11 4 4 2 2" xfId="12056" xr:uid="{BBF6F03E-7AA9-4310-8C5D-7359A8572B7F}"/>
    <cellStyle name="Cálculo 11 4 4 2 2 2" xfId="27164" xr:uid="{6493D8CD-1E9A-4910-9EA1-428EFDDE22DA}"/>
    <cellStyle name="Cálculo 11 4 4 2 3" xfId="16538" xr:uid="{04E96753-B7A9-4D58-AF18-237AA066BEF3}"/>
    <cellStyle name="Cálculo 11 4 4 2 3 2" xfId="31646" xr:uid="{B54AE9B1-0CD0-45C6-8525-A10DC538074A}"/>
    <cellStyle name="Cálculo 11 4 4 2 4" xfId="20853" xr:uid="{B51FFAF8-F263-4631-B351-120A66A07AA5}"/>
    <cellStyle name="Cálculo 11 4 4 3" xfId="9490" xr:uid="{20B69253-D505-4078-B233-508EB50DE7E0}"/>
    <cellStyle name="Cálculo 11 4 4 3 2" xfId="24598" xr:uid="{49CA2D3C-AFC1-4526-AA71-C2176F4FD7D2}"/>
    <cellStyle name="Cálculo 11 4 4 4" xfId="7158" xr:uid="{412DDDAD-0004-45A9-90E9-2CC1A336F8F1}"/>
    <cellStyle name="Cálculo 11 4 4 4 2" xfId="22266" xr:uid="{B78D5F7C-8F9F-4E95-8F09-EEC286FAF55A}"/>
    <cellStyle name="Cálculo 11 4 4 5" xfId="18216" xr:uid="{59FDEAB8-5315-48C5-B757-782FDFF2090A}"/>
    <cellStyle name="Cálculo 11 4 5" xfId="3434" xr:uid="{0900F2B3-9327-4CEC-83DF-F4F1A6DEF524}"/>
    <cellStyle name="Cálculo 11 4 5 2" xfId="6071" xr:uid="{F24813A2-5A3B-49DF-AF97-A67530F5F1D1}"/>
    <cellStyle name="Cálculo 11 4 5 2 2" xfId="12382" xr:uid="{57E0E0B3-4504-40FA-9396-EC6227E59911}"/>
    <cellStyle name="Cálculo 11 4 5 2 2 2" xfId="27490" xr:uid="{D7AF4003-39CC-42E5-9E32-EABFC00DB574}"/>
    <cellStyle name="Cálculo 11 4 5 2 3" xfId="8097" xr:uid="{9C23BD42-D605-46B2-9FF4-3968BBCAF317}"/>
    <cellStyle name="Cálculo 11 4 5 2 3 2" xfId="23205" xr:uid="{E57FAF88-BFE9-4057-8267-0DAB896F93DF}"/>
    <cellStyle name="Cálculo 11 4 5 2 4" xfId="21179" xr:uid="{C4106118-45B1-4B4F-AEB6-42E8EE659C2B}"/>
    <cellStyle name="Cálculo 11 4 5 3" xfId="9816" xr:uid="{60B1A4AC-184C-46C4-8884-31DB411D1E59}"/>
    <cellStyle name="Cálculo 11 4 5 3 2" xfId="24924" xr:uid="{16124088-173E-4E70-98DC-2028944BFA98}"/>
    <cellStyle name="Cálculo 11 4 5 4" xfId="7351" xr:uid="{FC3EA8FA-6662-47F0-BCB5-70B51E488A1A}"/>
    <cellStyle name="Cálculo 11 4 5 4 2" xfId="22459" xr:uid="{6C3A368C-5F9D-4F38-87E9-F7BA85D27735}"/>
    <cellStyle name="Cálculo 11 4 5 5" xfId="18542" xr:uid="{71ABC2B0-8570-4684-A110-9AD1C69C4E69}"/>
    <cellStyle name="Cálculo 11 4 6" xfId="3740" xr:uid="{71A41B88-4CDD-45E9-8F88-3BDFE404C67D}"/>
    <cellStyle name="Cálculo 11 4 6 2" xfId="6377" xr:uid="{50743C0E-33E3-4C27-A0AB-C25C18228B92}"/>
    <cellStyle name="Cálculo 11 4 6 2 2" xfId="12688" xr:uid="{9C3185D9-B2AD-42CF-AF7B-935FC5262AD9}"/>
    <cellStyle name="Cálculo 11 4 6 2 2 2" xfId="27796" xr:uid="{7D9C71F4-C76F-4266-8B70-2F54AD022B77}"/>
    <cellStyle name="Cálculo 11 4 6 2 3" xfId="7665" xr:uid="{553D93CD-808A-4917-A594-8CC142B75F50}"/>
    <cellStyle name="Cálculo 11 4 6 2 3 2" xfId="22773" xr:uid="{04AE0261-5448-4814-8C87-A34B5341DB1B}"/>
    <cellStyle name="Cálculo 11 4 6 2 4" xfId="21485" xr:uid="{23AB5DC0-0127-41F4-B3B5-0AEBBE2537CF}"/>
    <cellStyle name="Cálculo 11 4 6 3" xfId="10122" xr:uid="{593A46DC-B7CF-442D-A2E9-A84B74F58AD1}"/>
    <cellStyle name="Cálculo 11 4 6 3 2" xfId="25230" xr:uid="{37270502-D3FA-4F45-9B6A-99E6B7AA0260}"/>
    <cellStyle name="Cálculo 11 4 6 4" xfId="14710" xr:uid="{F130553E-5BDE-48B0-A827-449AD5D09412}"/>
    <cellStyle name="Cálculo 11 4 6 4 2" xfId="29818" xr:uid="{F172A2A8-EC7F-470D-8439-C97F9FA83AC7}"/>
    <cellStyle name="Cálculo 11 4 6 5" xfId="18848" xr:uid="{550B6308-C622-4137-9C1F-5EF304E9986A}"/>
    <cellStyle name="Cálculo 11 4 7" xfId="4117" xr:uid="{0154B662-5724-4292-89E0-B84189090FD1}"/>
    <cellStyle name="Cálculo 11 4 7 2" xfId="6754" xr:uid="{E72C9F55-E679-4A27-9F97-0FFE263AA001}"/>
    <cellStyle name="Cálculo 11 4 7 2 2" xfId="13065" xr:uid="{91ACFCDB-4701-4C24-ACBD-102E2E32DFF3}"/>
    <cellStyle name="Cálculo 11 4 7 2 2 2" xfId="28173" xr:uid="{DB302276-9141-4A1F-903B-06A2CB59C3BA}"/>
    <cellStyle name="Cálculo 11 4 7 2 3" xfId="16739" xr:uid="{3B8707A5-5CF8-4E9C-8FF3-FF2D6A38FF34}"/>
    <cellStyle name="Cálculo 11 4 7 2 3 2" xfId="31847" xr:uid="{78EF8BE2-5B96-4025-BBDD-DAA4BAEBFB58}"/>
    <cellStyle name="Cálculo 11 4 7 2 4" xfId="21862" xr:uid="{4E846307-F13E-4A7D-B614-5F5C4385542B}"/>
    <cellStyle name="Cálculo 11 4 7 3" xfId="10499" xr:uid="{B2373758-1259-4332-AC27-3B20D37AE9F4}"/>
    <cellStyle name="Cálculo 11 4 7 3 2" xfId="25607" xr:uid="{1ED6F232-04D7-4EB3-9EFF-BCB8CFDB01EB}"/>
    <cellStyle name="Cálculo 11 4 7 4" xfId="15706" xr:uid="{80028CD5-2386-4581-AC01-23A9E87C0BBE}"/>
    <cellStyle name="Cálculo 11 4 7 4 2" xfId="30814" xr:uid="{D1D7BFEE-472D-43A7-B8C8-4D1B3A9ED4F3}"/>
    <cellStyle name="Cálculo 11 4 7 5" xfId="19225" xr:uid="{A920FF48-B6EF-4384-85B7-C9EDDCBA2E4B}"/>
    <cellStyle name="Cálculo 11 4 8" xfId="4682" xr:uid="{83EF688F-8846-47EF-B851-6FBD31961D49}"/>
    <cellStyle name="Cálculo 11 4 8 2" xfId="11064" xr:uid="{564DB8E1-6297-45C1-832D-35A98B1D23D4}"/>
    <cellStyle name="Cálculo 11 4 8 2 2" xfId="26172" xr:uid="{501D2F48-41A2-47AA-8178-102C6B5784D6}"/>
    <cellStyle name="Cálculo 11 4 8 3" xfId="11668" xr:uid="{6E1A9F3F-E4FA-4411-A46A-DA0686B73900}"/>
    <cellStyle name="Cálculo 11 4 8 3 2" xfId="26776" xr:uid="{2720F976-DA24-491C-9337-BB0B0A7DFCF5}"/>
    <cellStyle name="Cálculo 11 4 8 4" xfId="19790" xr:uid="{81A6EDAE-916C-41BB-A880-D6C5E2E79A85}"/>
    <cellStyle name="Cálculo 11 4 9" xfId="8543" xr:uid="{7614C67E-952A-48A5-9FD0-BC118EE4E947}"/>
    <cellStyle name="Cálculo 11 4 9 2" xfId="23651" xr:uid="{2F9595D9-D39D-4460-93CC-2120FD43B089}"/>
    <cellStyle name="Cálculo 11 5" xfId="2076" xr:uid="{7CCECD87-9ABD-48B2-B2C0-E4186345F184}"/>
    <cellStyle name="Cálculo 11 5 10" xfId="7205" xr:uid="{28E63490-E239-4E1F-BCC5-F0122DDABB5E}"/>
    <cellStyle name="Cálculo 11 5 10 2" xfId="22313" xr:uid="{D60F0E10-C549-41DC-A02A-545E894DAB50}"/>
    <cellStyle name="Cálculo 11 5 11" xfId="17301" xr:uid="{CE9B667D-1E3A-460B-87A9-DEF1789EAA04}"/>
    <cellStyle name="Cálculo 11 5 2" xfId="2836" xr:uid="{B5F2343D-C2CD-4C06-BA80-5A34EB4AE4E5}"/>
    <cellStyle name="Cálculo 11 5 2 2" xfId="5473" xr:uid="{FEB4A05C-3C9B-4E41-B7D9-BB0A0BE33693}"/>
    <cellStyle name="Cálculo 11 5 2 2 2" xfId="15203" xr:uid="{22A71AA0-F6BD-4395-B115-5908EFF8ECDC}"/>
    <cellStyle name="Cálculo 11 5 2 2 2 2" xfId="30311" xr:uid="{3FE40C0A-12A6-4464-A489-F11EC5D21D87}"/>
    <cellStyle name="Cálculo 11 5 2 2 3" xfId="20581" xr:uid="{E4FFC1C7-BBD4-407B-864A-B440A288E5DA}"/>
    <cellStyle name="Cálculo 11 5 2 3" xfId="15106" xr:uid="{4B83BEE1-92E1-465F-9EAF-F8203064A919}"/>
    <cellStyle name="Cálculo 11 5 2 3 2" xfId="30214" xr:uid="{11A67303-8C84-439D-AFDC-0075817A6612}"/>
    <cellStyle name="Cálculo 11 5 2 4" xfId="17944" xr:uid="{36D3B110-9E78-4F1C-81BC-B712D1E8BBD0}"/>
    <cellStyle name="Cálculo 11 5 3" xfId="3139" xr:uid="{579D8400-C5E9-4D28-A2C5-A47613C2DE84}"/>
    <cellStyle name="Cálculo 11 5 3 2" xfId="5776" xr:uid="{2F090E1A-3BCD-4240-8233-9773AD5C774F}"/>
    <cellStyle name="Cálculo 11 5 3 2 2" xfId="12087" xr:uid="{41C89168-362E-450F-A071-0FCB65E83B3B}"/>
    <cellStyle name="Cálculo 11 5 3 2 2 2" xfId="27195" xr:uid="{ED8BE26D-3B79-42DD-8B55-20F29FE8EC18}"/>
    <cellStyle name="Cálculo 11 5 3 2 3" xfId="16466" xr:uid="{AA325A77-A1D8-4618-B08F-350C308D5CC8}"/>
    <cellStyle name="Cálculo 11 5 3 2 3 2" xfId="31574" xr:uid="{81D7BBDB-2AEF-430E-82CC-0B5CC2E9A109}"/>
    <cellStyle name="Cálculo 11 5 3 2 4" xfId="20884" xr:uid="{1B405A60-412B-4DCA-981F-114DD4089777}"/>
    <cellStyle name="Cálculo 11 5 3 3" xfId="9521" xr:uid="{5D4D61C2-BDD7-489F-9101-3E87929F3F1F}"/>
    <cellStyle name="Cálculo 11 5 3 3 2" xfId="24629" xr:uid="{8F9B240C-BC56-4635-9B4C-0D1C09E1C594}"/>
    <cellStyle name="Cálculo 11 5 3 4" xfId="14743" xr:uid="{342E9534-7E9C-4C3F-9711-0F2498828B25}"/>
    <cellStyle name="Cálculo 11 5 3 4 2" xfId="29851" xr:uid="{F7E6938F-981D-4FD4-8B09-6370DE9717D2}"/>
    <cellStyle name="Cálculo 11 5 3 5" xfId="18247" xr:uid="{F4A6E381-0340-4DB9-8C11-DC54BC4B4AB0}"/>
    <cellStyle name="Cálculo 11 5 4" xfId="3465" xr:uid="{1A8DF6EE-D40F-49A3-9FFB-66FE8E1C24E0}"/>
    <cellStyle name="Cálculo 11 5 4 2" xfId="6102" xr:uid="{4D77EA96-551B-4F3D-B029-78FCA9AA4563}"/>
    <cellStyle name="Cálculo 11 5 4 2 2" xfId="12413" xr:uid="{F3861D61-C189-4C34-AE72-0BB29E0C97A6}"/>
    <cellStyle name="Cálculo 11 5 4 2 2 2" xfId="27521" xr:uid="{D069CE37-AB78-44E5-83D7-8CA1FF24B6A4}"/>
    <cellStyle name="Cálculo 11 5 4 2 3" xfId="14492" xr:uid="{08B3AD64-4955-4684-A5FA-EE0A5AFEB1E6}"/>
    <cellStyle name="Cálculo 11 5 4 2 3 2" xfId="29600" xr:uid="{19FC1DBA-EA4D-4596-9EAF-603C2536C492}"/>
    <cellStyle name="Cálculo 11 5 4 2 4" xfId="21210" xr:uid="{B2788903-CA20-4871-893D-17605E6FC8FC}"/>
    <cellStyle name="Cálculo 11 5 4 3" xfId="9847" xr:uid="{B72C251B-592E-4816-9BF3-87234624E740}"/>
    <cellStyle name="Cálculo 11 5 4 3 2" xfId="24955" xr:uid="{4E289763-33C2-48F3-B0A1-FC9102A43564}"/>
    <cellStyle name="Cálculo 11 5 4 4" xfId="7107" xr:uid="{E2D5ED8A-AA78-4A31-B85C-CFC0D1ABFEFA}"/>
    <cellStyle name="Cálculo 11 5 4 4 2" xfId="22215" xr:uid="{EBB5BF63-616C-4A8C-AE55-18565C13CC6A}"/>
    <cellStyle name="Cálculo 11 5 4 5" xfId="18573" xr:uid="{EB539515-9888-4420-8D00-6F49CB4A2F2E}"/>
    <cellStyle name="Cálculo 11 5 5" xfId="3771" xr:uid="{ADD3245A-D6B0-4549-B3BF-C4021FA5CF6B}"/>
    <cellStyle name="Cálculo 11 5 5 2" xfId="6408" xr:uid="{31944446-439E-41CF-9FBC-E195BBBC4BE2}"/>
    <cellStyle name="Cálculo 11 5 5 2 2" xfId="12719" xr:uid="{D6F2DFFD-9902-4C5B-97DE-BB5386CD536B}"/>
    <cellStyle name="Cálculo 11 5 5 2 2 2" xfId="27827" xr:uid="{11D25DE6-7D86-4BB4-AE91-54C2FD877922}"/>
    <cellStyle name="Cálculo 11 5 5 2 3" xfId="13589" xr:uid="{15465ECC-1D71-4A9C-A06C-65C9160C0B85}"/>
    <cellStyle name="Cálculo 11 5 5 2 3 2" xfId="28697" xr:uid="{6AB709AB-61C0-4482-A1BD-D9737A1B1B0A}"/>
    <cellStyle name="Cálculo 11 5 5 2 4" xfId="21516" xr:uid="{99447901-E205-4DEF-BD9B-465291FEC6E0}"/>
    <cellStyle name="Cálculo 11 5 5 3" xfId="10153" xr:uid="{7A8E5C5C-363E-4FCD-B02C-8589BF0C7664}"/>
    <cellStyle name="Cálculo 11 5 5 3 2" xfId="25261" xr:uid="{E1E01E73-DFCD-45EB-933B-EDF8188502C0}"/>
    <cellStyle name="Cálculo 11 5 5 4" xfId="13707" xr:uid="{1BFD9442-CD91-4D58-A943-34A7FD1A3608}"/>
    <cellStyle name="Cálculo 11 5 5 4 2" xfId="28815" xr:uid="{DE03DB70-0AE5-4233-A36D-8F4D4231F3D1}"/>
    <cellStyle name="Cálculo 11 5 5 5" xfId="18879" xr:uid="{6205EA41-DAB5-4516-B2FD-76C8F96DA255}"/>
    <cellStyle name="Cálculo 11 5 6" xfId="4148" xr:uid="{8769246E-BF94-4C3C-AB54-D69B92CDF63B}"/>
    <cellStyle name="Cálculo 11 5 6 2" xfId="6785" xr:uid="{C0699271-5722-43B9-9AE4-CCA39AE4523F}"/>
    <cellStyle name="Cálculo 11 5 6 2 2" xfId="13096" xr:uid="{FB3B05B2-9F3E-4BE1-9B1E-ACBA658208B6}"/>
    <cellStyle name="Cálculo 11 5 6 2 2 2" xfId="28204" xr:uid="{E2F69B8D-A46B-4C03-8219-6CC776AA5786}"/>
    <cellStyle name="Cálculo 11 5 6 2 3" xfId="16770" xr:uid="{EDFC3CD0-3934-4061-B3E6-54D90B3AC65D}"/>
    <cellStyle name="Cálculo 11 5 6 2 3 2" xfId="31878" xr:uid="{6152A730-D036-48BB-9338-97FCA7DB347E}"/>
    <cellStyle name="Cálculo 11 5 6 2 4" xfId="21893" xr:uid="{47095E11-92E3-4679-A8FB-01CF648B56BA}"/>
    <cellStyle name="Cálculo 11 5 6 3" xfId="10530" xr:uid="{EBDE9C4E-7048-4273-AA1F-B4CBFF036E12}"/>
    <cellStyle name="Cálculo 11 5 6 3 2" xfId="25638" xr:uid="{34ACD91B-CEC4-4AE1-81C0-33F032F381DF}"/>
    <cellStyle name="Cálculo 11 5 6 4" xfId="8231" xr:uid="{E169CE11-DA14-4C94-A236-B2B6A6C43AF7}"/>
    <cellStyle name="Cálculo 11 5 6 4 2" xfId="23339" xr:uid="{C7C6D8E0-B00E-4D7A-A7E8-48B3ADB77A6C}"/>
    <cellStyle name="Cálculo 11 5 6 5" xfId="19256" xr:uid="{03C8410D-F089-4F37-8609-DB403FB0A212}"/>
    <cellStyle name="Cálculo 11 5 7" xfId="4713" xr:uid="{06CA7941-2FD7-4AB7-9D5C-078E6A658FE8}"/>
    <cellStyle name="Cálculo 11 5 7 2" xfId="11095" xr:uid="{E0D0E62C-F69E-48FA-A01D-687E16863208}"/>
    <cellStyle name="Cálculo 11 5 7 2 2" xfId="26203" xr:uid="{05AE6099-150B-4029-B726-E8D72BF91600}"/>
    <cellStyle name="Cálculo 11 5 7 3" xfId="15211" xr:uid="{AF51E381-C932-4046-B794-369E17A64836}"/>
    <cellStyle name="Cálculo 11 5 7 3 2" xfId="30319" xr:uid="{DAB87239-4320-4991-9738-B6C170184B03}"/>
    <cellStyle name="Cálculo 11 5 7 4" xfId="19821" xr:uid="{9C66F78B-44A7-42B2-8D93-BDD4CE6226F9}"/>
    <cellStyle name="Cálculo 11 5 8" xfId="8574" xr:uid="{35830B53-FBBD-4479-8870-A11B71AFD947}"/>
    <cellStyle name="Cálculo 11 5 8 2" xfId="23682" xr:uid="{3DECDFB3-9357-4380-BB84-5785BF3C9086}"/>
    <cellStyle name="Cálculo 11 5 9" xfId="15642" xr:uid="{1A1E4423-B673-49FC-9673-620144EE582B}"/>
    <cellStyle name="Cálculo 11 5 9 2" xfId="30750" xr:uid="{3F06C970-2078-4DCD-821D-82422F48F99E}"/>
    <cellStyle name="Cálculo 12" xfId="752" xr:uid="{00000000-0005-0000-0000-0000F0020000}"/>
    <cellStyle name="Cálculo 12 2" xfId="1826" xr:uid="{F9493563-2786-4EB2-8336-00CEC3FCD5BB}"/>
    <cellStyle name="Cálculo 12 2 10" xfId="8327" xr:uid="{44447CAA-ECF5-4925-845E-E44AB7EBAE7C}"/>
    <cellStyle name="Cálculo 12 2 10 2" xfId="23435" xr:uid="{7EB85CA8-01EE-4962-AED2-4931F0451F41}"/>
    <cellStyle name="Cálculo 12 2 11" xfId="8050" xr:uid="{39A1C23D-042E-4B57-ACBA-C8604BA01332}"/>
    <cellStyle name="Cálculo 12 2 11 2" xfId="23158" xr:uid="{A5C4DFFB-9734-45CD-9551-711EC36A551E}"/>
    <cellStyle name="Cálculo 12 2 12" xfId="13480" xr:uid="{71E9F3C5-0037-4491-BF33-CF2186BC4542}"/>
    <cellStyle name="Cálculo 12 2 12 2" xfId="28588" xr:uid="{2830959D-9FAA-4359-8A73-3E5DFC72B126}"/>
    <cellStyle name="Cálculo 12 2 13" xfId="17051" xr:uid="{C8747865-C3E6-4876-B089-1D4AAEE7A05C}"/>
    <cellStyle name="Cálculo 12 2 2" xfId="2386" xr:uid="{3E51C0C9-F389-4FD0-9D31-FE8CFFCFF600}"/>
    <cellStyle name="Cálculo 12 2 2 2" xfId="5023" xr:uid="{8E0EED43-0FD9-4981-9A17-C4066E982323}"/>
    <cellStyle name="Cálculo 12 2 2 2 2" xfId="11387" xr:uid="{E3C9A459-24F5-496A-80AA-6EE22CB328DC}"/>
    <cellStyle name="Cálculo 12 2 2 2 2 2" xfId="26495" xr:uid="{C9EA7498-107B-46DC-AE3F-5A1DC3A1417A}"/>
    <cellStyle name="Cálculo 12 2 2 2 3" xfId="15137" xr:uid="{65155715-EDB7-4442-A738-68760E63CF27}"/>
    <cellStyle name="Cálculo 12 2 2 2 3 2" xfId="30245" xr:uid="{F8243FBC-45B6-49F8-A895-AA77F7EB746B}"/>
    <cellStyle name="Cálculo 12 2 2 2 4" xfId="20131" xr:uid="{88E20A07-D90B-4F93-8B7B-638653781B04}"/>
    <cellStyle name="Cálculo 12 2 2 3" xfId="8853" xr:uid="{5998FD38-DCAA-469E-AA60-2F123083A1F7}"/>
    <cellStyle name="Cálculo 12 2 2 3 2" xfId="23961" xr:uid="{598771F7-AD2B-4A79-9CD7-FC2C3F8C6AFB}"/>
    <cellStyle name="Cálculo 12 2 3" xfId="2234" xr:uid="{B29F5AC3-A8E2-4E73-A95C-75B815751E56}"/>
    <cellStyle name="Cálculo 12 2 3 2" xfId="4871" xr:uid="{8C195912-4B71-4BE8-8605-DFDC4C5C506D}"/>
    <cellStyle name="Cálculo 12 2 3 2 2" xfId="14202" xr:uid="{0B356D8D-84C4-4D1B-BF99-A3D907EF96E5}"/>
    <cellStyle name="Cálculo 12 2 3 2 2 2" xfId="29310" xr:uid="{7262A9C9-E966-40D5-AA8F-14020E09CDF4}"/>
    <cellStyle name="Cálculo 12 2 3 2 3" xfId="19979" xr:uid="{19BA5C8F-E810-478B-88C0-3310B606FF93}"/>
    <cellStyle name="Cálculo 12 2 3 3" xfId="15152" xr:uid="{EE3E8A7E-FB71-4579-BB10-4F61D42915E4}"/>
    <cellStyle name="Cálculo 12 2 3 3 2" xfId="30260" xr:uid="{6EB6647B-4B7E-4D63-A67B-9C886EC6AF37}"/>
    <cellStyle name="Cálculo 12 2 3 4" xfId="17459" xr:uid="{57EF0659-E7B1-4B33-9764-70D8CF7EB434}"/>
    <cellStyle name="Cálculo 12 2 4" xfId="2348" xr:uid="{A54253FE-D4F6-4A35-8613-E657BB83058A}"/>
    <cellStyle name="Cálculo 12 2 4 2" xfId="4985" xr:uid="{4151E6A0-BAC8-4104-80E6-AC3B7BCCA7B8}"/>
    <cellStyle name="Cálculo 12 2 4 2 2" xfId="11349" xr:uid="{940CAC6E-84FA-41B7-B387-7B3C7C8EC203}"/>
    <cellStyle name="Cálculo 12 2 4 2 2 2" xfId="26457" xr:uid="{CBA4CF43-7A49-4706-969E-3A7165E78EF3}"/>
    <cellStyle name="Cálculo 12 2 4 2 3" xfId="15068" xr:uid="{B40A167F-90B7-489B-9BD6-1B368359EBC3}"/>
    <cellStyle name="Cálculo 12 2 4 2 3 2" xfId="30176" xr:uid="{DFCE38EF-2BEB-4375-9EA8-27228629FD45}"/>
    <cellStyle name="Cálculo 12 2 4 2 4" xfId="20093" xr:uid="{FDC18CA8-513D-4C1E-ACD3-067C29018A5A}"/>
    <cellStyle name="Cálculo 12 2 4 3" xfId="8815" xr:uid="{C192A06B-4866-4DD4-A261-0742CFFDB47E}"/>
    <cellStyle name="Cálculo 12 2 4 3 2" xfId="23923" xr:uid="{F05B546E-E39D-4089-9DFF-85B649E7758A}"/>
    <cellStyle name="Cálculo 12 2 4 4" xfId="14932" xr:uid="{5C8816A5-314B-4729-A47D-36A76C98A4B1}"/>
    <cellStyle name="Cálculo 12 2 4 4 2" xfId="30040" xr:uid="{9CE38A1F-3712-4942-B682-DB6E8CD5A623}"/>
    <cellStyle name="Cálculo 12 2 4 5" xfId="17573" xr:uid="{15DA42C6-2BCA-4AFC-9F80-80B8F829FC51}"/>
    <cellStyle name="Cálculo 12 2 5" xfId="3246" xr:uid="{7B4696EF-56CF-477A-AE09-8CA62B0F1A0F}"/>
    <cellStyle name="Cálculo 12 2 5 2" xfId="5883" xr:uid="{D658E14D-7E96-4ED3-B049-A5795F633CB4}"/>
    <cellStyle name="Cálculo 12 2 5 2 2" xfId="12194" xr:uid="{23EF3285-FF63-42CF-BE7A-2F11F0749836}"/>
    <cellStyle name="Cálculo 12 2 5 2 2 2" xfId="27302" xr:uid="{9C6950CF-CB6D-48C6-A2FA-85D870E1F5E1}"/>
    <cellStyle name="Cálculo 12 2 5 2 3" xfId="7172" xr:uid="{3FC1D5F9-1ED1-49B8-AE3B-AE82ACA3D5D9}"/>
    <cellStyle name="Cálculo 12 2 5 2 3 2" xfId="22280" xr:uid="{17CE3517-86BD-4C0B-BD23-588473196E76}"/>
    <cellStyle name="Cálculo 12 2 5 2 4" xfId="20991" xr:uid="{7BD51A4A-F588-40F3-A080-700C5B2B15DD}"/>
    <cellStyle name="Cálculo 12 2 5 3" xfId="9628" xr:uid="{7AE7D8C3-A43B-461D-B5AE-7817115503F6}"/>
    <cellStyle name="Cálculo 12 2 5 3 2" xfId="24736" xr:uid="{FC27FE98-5220-41EC-807F-C90DE0A9A6B1}"/>
    <cellStyle name="Cálculo 12 2 5 4" xfId="7983" xr:uid="{4587C4B9-B7B4-477F-BCCA-2E41BCD4A779}"/>
    <cellStyle name="Cálculo 12 2 5 4 2" xfId="23091" xr:uid="{F009F3F3-8900-4A1E-9F09-EDD60F3907EC}"/>
    <cellStyle name="Cálculo 12 2 5 5" xfId="18354" xr:uid="{B7C2A1B9-F00E-4185-90D7-101807BF326C}"/>
    <cellStyle name="Cálculo 12 2 6" xfId="3552" xr:uid="{0BB17C57-34E4-43D4-B189-F26FD14D4554}"/>
    <cellStyle name="Cálculo 12 2 6 2" xfId="6189" xr:uid="{A4B1D84A-91B6-464D-A8A1-DFA462DD1C21}"/>
    <cellStyle name="Cálculo 12 2 6 2 2" xfId="12500" xr:uid="{27849345-7CAE-4AF1-99F3-01321459BC5B}"/>
    <cellStyle name="Cálculo 12 2 6 2 2 2" xfId="27608" xr:uid="{1F16D4E7-7B83-4670-A2F4-2E0C3BC6D843}"/>
    <cellStyle name="Cálculo 12 2 6 2 3" xfId="7993" xr:uid="{F24D02BD-5B08-48A6-A441-FA2F9681FDCE}"/>
    <cellStyle name="Cálculo 12 2 6 2 3 2" xfId="23101" xr:uid="{4AD0A669-49BD-4CA6-B023-5621577D710A}"/>
    <cellStyle name="Cálculo 12 2 6 2 4" xfId="21297" xr:uid="{3C830F07-8363-437C-90F4-D3C40EFAD75B}"/>
    <cellStyle name="Cálculo 12 2 6 3" xfId="9934" xr:uid="{E934C210-23E5-444E-885D-22F274C784F3}"/>
    <cellStyle name="Cálculo 12 2 6 3 2" xfId="25042" xr:uid="{7BA14C43-2BF9-4615-BB38-9E925B021FC2}"/>
    <cellStyle name="Cálculo 12 2 6 4" xfId="7174" xr:uid="{0A0CFCDB-7F2E-4024-A070-2CD6DF54D9EC}"/>
    <cellStyle name="Cálculo 12 2 6 4 2" xfId="22282" xr:uid="{9544EE5D-FE76-4D34-86B4-A3658A5D9FEC}"/>
    <cellStyle name="Cálculo 12 2 6 5" xfId="18660" xr:uid="{D974D715-1BA5-4FB4-BB4E-65C7E8A9D43E}"/>
    <cellStyle name="Cálculo 12 2 7" xfId="3898" xr:uid="{54365915-5CDD-4B6F-A884-C26DE145056E}"/>
    <cellStyle name="Cálculo 12 2 7 2" xfId="6535" xr:uid="{AF4862C0-B2E8-45E9-B532-7B2C02863E5E}"/>
    <cellStyle name="Cálculo 12 2 7 2 2" xfId="12846" xr:uid="{53FC147D-44D1-40BE-B68A-C8BB319FDC39}"/>
    <cellStyle name="Cálculo 12 2 7 2 2 2" xfId="27954" xr:uid="{EF94BDF6-E842-4925-95FE-9FD16416CD08}"/>
    <cellStyle name="Cálculo 12 2 7 2 3" xfId="8232" xr:uid="{38E51AE5-4431-4B34-8947-8FFF425BECDA}"/>
    <cellStyle name="Cálculo 12 2 7 2 3 2" xfId="23340" xr:uid="{9A969E98-74AC-409F-BF4D-2D5E45431B91}"/>
    <cellStyle name="Cálculo 12 2 7 2 4" xfId="21643" xr:uid="{8EC0473C-0ACA-4D5F-8FDC-C6E8D06CF04F}"/>
    <cellStyle name="Cálculo 12 2 7 3" xfId="10280" xr:uid="{CE61767A-F8EE-427C-BE4C-9CD2FD48A27C}"/>
    <cellStyle name="Cálculo 12 2 7 3 2" xfId="25388" xr:uid="{3DCB42B1-5574-4803-A86B-22FD7A7975B8}"/>
    <cellStyle name="Cálculo 12 2 7 4" xfId="8469" xr:uid="{F0C9EEB8-BAAA-4DA5-8E70-0E4D11BA1E9C}"/>
    <cellStyle name="Cálculo 12 2 7 4 2" xfId="23577" xr:uid="{D658D783-4A48-4F32-9D5E-299B236BD434}"/>
    <cellStyle name="Cálculo 12 2 7 5" xfId="19006" xr:uid="{D3B2B04C-696B-4E23-9DE3-4FD252F53C37}"/>
    <cellStyle name="Cálculo 12 2 8" xfId="4262" xr:uid="{E0EEC22A-8726-4F67-825F-B9838402F349}"/>
    <cellStyle name="Cálculo 12 2 8 2" xfId="6899" xr:uid="{CA59624C-04E3-41CC-B4CF-BA09D5FC4001}"/>
    <cellStyle name="Cálculo 12 2 8 2 2" xfId="13210" xr:uid="{13E9B46F-4C62-4A99-AFF4-813176A25094}"/>
    <cellStyle name="Cálculo 12 2 8 2 2 2" xfId="28318" xr:uid="{89ABFA12-B8EA-4D4E-88CC-A128919DFEA3}"/>
    <cellStyle name="Cálculo 12 2 8 2 3" xfId="16874" xr:uid="{2C0868F8-8A2B-4A96-A99B-CDB12F2382E0}"/>
    <cellStyle name="Cálculo 12 2 8 2 3 2" xfId="31982" xr:uid="{A261CC7E-8074-4DDC-B67C-E0023E298403}"/>
    <cellStyle name="Cálculo 12 2 8 2 4" xfId="22007" xr:uid="{3D50D54E-4FA3-46C5-BC11-8C40F9CE4494}"/>
    <cellStyle name="Cálculo 12 2 8 3" xfId="10644" xr:uid="{2101389F-EA37-43B1-98D5-72EDA46DA029}"/>
    <cellStyle name="Cálculo 12 2 8 3 2" xfId="25752" xr:uid="{36CF24F9-3F7A-44A5-884C-9866CC4789E3}"/>
    <cellStyle name="Cálculo 12 2 8 4" xfId="15659" xr:uid="{AFED4E09-3873-4578-9A03-09AD908CA26A}"/>
    <cellStyle name="Cálculo 12 2 8 4 2" xfId="30767" xr:uid="{C07D1590-5B90-4EE4-B5B8-C0BCC9A9DF12}"/>
    <cellStyle name="Cálculo 12 2 8 5" xfId="19370" xr:uid="{0D05F68D-18A8-47A0-9815-3C509FBB8FAF}"/>
    <cellStyle name="Cálculo 12 2 9" xfId="4463" xr:uid="{2BA8F45C-B81E-4CC0-A6B1-A83D771B8650}"/>
    <cellStyle name="Cálculo 12 2 9 2" xfId="10845" xr:uid="{3CA43489-636E-44C6-939A-73A320211E37}"/>
    <cellStyle name="Cálculo 12 2 9 2 2" xfId="25953" xr:uid="{D45D518A-A31C-41BB-B937-AE6916CEBAE2}"/>
    <cellStyle name="Cálculo 12 2 9 3" xfId="14522" xr:uid="{2E491DDC-CDB0-401C-BD01-57D146429B3E}"/>
    <cellStyle name="Cálculo 12 2 9 3 2" xfId="29630" xr:uid="{AC6FBF09-AD47-4DC1-900E-6D72E8B1FE8B}"/>
    <cellStyle name="Cálculo 12 2 9 4" xfId="19571" xr:uid="{991FFE70-A406-49AB-830E-D59FF581DB07}"/>
    <cellStyle name="Cálculo 12 3" xfId="1809" xr:uid="{51A69A9D-A358-494F-A8DE-9A1FC387529A}"/>
    <cellStyle name="Cálculo 12 3 10" xfId="14381" xr:uid="{77426B8A-6437-4751-9704-F49EC329ADDC}"/>
    <cellStyle name="Cálculo 12 3 10 2" xfId="29489" xr:uid="{6948738D-EDFD-4081-AEF1-0DFA862A15EA}"/>
    <cellStyle name="Cálculo 12 3 11" xfId="13478" xr:uid="{A45A7B4A-D50F-4706-BEAB-C4B0AC5C94CF}"/>
    <cellStyle name="Cálculo 12 3 11 2" xfId="28586" xr:uid="{43B7C9C2-0F40-4E71-83BA-041BE41F62F1}"/>
    <cellStyle name="Cálculo 12 3 12" xfId="17034" xr:uid="{439FF0D1-2854-4C96-BED8-0211914BFF03}"/>
    <cellStyle name="Cálculo 12 3 2" xfId="2369" xr:uid="{D190E718-C6CF-4EAC-A770-6F6D61BEE108}"/>
    <cellStyle name="Cálculo 12 3 2 2" xfId="5006" xr:uid="{6DFC9CDF-895C-4F8B-ADE4-64CA08994C7A}"/>
    <cellStyle name="Cálculo 12 3 2 2 2" xfId="11370" xr:uid="{889854A9-16D5-41F2-9EDA-39D588730AE3}"/>
    <cellStyle name="Cálculo 12 3 2 2 2 2" xfId="26478" xr:uid="{77DAB2C0-2E05-441E-988D-DC3B1B9204CE}"/>
    <cellStyle name="Cálculo 12 3 2 2 3" xfId="15605" xr:uid="{207ADE9B-1298-4779-84AA-230804ADB54B}"/>
    <cellStyle name="Cálculo 12 3 2 2 3 2" xfId="30713" xr:uid="{D19E999D-B132-4A22-BD16-80F294579E8D}"/>
    <cellStyle name="Cálculo 12 3 2 2 4" xfId="20114" xr:uid="{6F3FC4DC-9007-4618-A0D6-51D752B342BA}"/>
    <cellStyle name="Cálculo 12 3 2 3" xfId="8836" xr:uid="{56D25E23-A163-443C-B2C8-FA5BE58BD1B1}"/>
    <cellStyle name="Cálculo 12 3 2 3 2" xfId="23944" xr:uid="{9A61ED91-3732-4ED6-B86A-0D7C1C065022}"/>
    <cellStyle name="Cálculo 12 3 2 4" xfId="15117" xr:uid="{59E7DE2C-B9F0-47B1-800D-763B9D4EF92E}"/>
    <cellStyle name="Cálculo 12 3 2 4 2" xfId="30225" xr:uid="{CBDAFF6F-0BFE-41DB-862C-9C8C8ED76C7B}"/>
    <cellStyle name="Cálculo 12 3 2 5" xfId="13783" xr:uid="{1680F746-182E-4E20-AA10-B9EB7CE07D20}"/>
    <cellStyle name="Cálculo 12 3 2 5 2" xfId="28891" xr:uid="{E263E1B0-4966-4B5A-9372-95648BB1356C}"/>
    <cellStyle name="Cálculo 12 3 2 6" xfId="17577" xr:uid="{5DF678B1-4328-4C40-8E54-E4E06ACDA32A}"/>
    <cellStyle name="Cálculo 12 3 3" xfId="2251" xr:uid="{A011D725-3505-428B-A2AB-52B66C5E95F0}"/>
    <cellStyle name="Cálculo 12 3 3 2" xfId="4888" xr:uid="{650F3550-C2BB-414D-9727-9C631F9BFA0A}"/>
    <cellStyle name="Cálculo 12 3 3 2 2" xfId="9276" xr:uid="{1B4B2854-BAFF-4A6E-B0A1-F2FFA26B884C}"/>
    <cellStyle name="Cálculo 12 3 3 2 2 2" xfId="24384" xr:uid="{AEF06003-064F-43BA-B032-A08C6050E49F}"/>
    <cellStyle name="Cálculo 12 3 3 2 3" xfId="19996" xr:uid="{AD186883-21AD-426D-8440-7FBC489A013B}"/>
    <cellStyle name="Cálculo 12 3 3 3" xfId="14532" xr:uid="{3A293894-4B25-4270-83EE-5663151E9818}"/>
    <cellStyle name="Cálculo 12 3 3 3 2" xfId="29640" xr:uid="{F6E6C14A-B3CE-40BD-B40D-78FD7CB592E9}"/>
    <cellStyle name="Cálculo 12 3 3 4" xfId="17476" xr:uid="{AA426A1C-2242-4013-97A8-65A33D35B86C}"/>
    <cellStyle name="Cálculo 12 3 4" xfId="2646" xr:uid="{7BE6DA09-A9C4-4140-BA12-FFB6FA5FAE4D}"/>
    <cellStyle name="Cálculo 12 3 4 2" xfId="5283" xr:uid="{60DD63B1-D62A-4EC9-AA67-9B169506A961}"/>
    <cellStyle name="Cálculo 12 3 4 2 2" xfId="11647" xr:uid="{E98B397A-D374-4049-9EE9-3F6FD47F1CA3}"/>
    <cellStyle name="Cálculo 12 3 4 2 2 2" xfId="26755" xr:uid="{08543A57-B738-4733-92E5-A973F5D3694E}"/>
    <cellStyle name="Cálculo 12 3 4 2 3" xfId="7321" xr:uid="{77AA8B40-BECC-41AF-8BB5-1F7AD7C7E1E0}"/>
    <cellStyle name="Cálculo 12 3 4 2 3 2" xfId="22429" xr:uid="{F9BA9C94-57F0-432F-BF56-69D2A133F0A0}"/>
    <cellStyle name="Cálculo 12 3 4 2 4" xfId="20391" xr:uid="{83E2A48B-99B2-4165-B3D2-5C1683F4C963}"/>
    <cellStyle name="Cálculo 12 3 4 3" xfId="9113" xr:uid="{D30D7EBE-5EFD-475F-A6D1-98E35C192E8D}"/>
    <cellStyle name="Cálculo 12 3 4 3 2" xfId="24221" xr:uid="{0E8F342C-29EB-44B3-9958-8861E36A574D}"/>
    <cellStyle name="Cálculo 12 3 4 4" xfId="13377" xr:uid="{F572B318-2AF5-463A-8B49-0E98642DB364}"/>
    <cellStyle name="Cálculo 12 3 4 4 2" xfId="28485" xr:uid="{D6AEE4E9-C187-45C6-836B-2F024AA1CD7E}"/>
    <cellStyle name="Cálculo 12 3 4 5" xfId="17754" xr:uid="{CD40AA4C-1986-49FA-A944-BD3EB491499C}"/>
    <cellStyle name="Cálculo 12 3 5" xfId="3229" xr:uid="{ECD4DA95-DC82-43CC-A753-14C2519984D6}"/>
    <cellStyle name="Cálculo 12 3 5 2" xfId="5866" xr:uid="{24F799E8-1505-49C7-801F-DF2CBDC47B6C}"/>
    <cellStyle name="Cálculo 12 3 5 2 2" xfId="12177" xr:uid="{DADA5F59-BDE6-49E0-83EA-5F4EEA616ECE}"/>
    <cellStyle name="Cálculo 12 3 5 2 2 2" xfId="27285" xr:uid="{777A4541-DB46-476F-A354-8CC1AA03FA4D}"/>
    <cellStyle name="Cálculo 12 3 5 2 3" xfId="8199" xr:uid="{41308B8C-42A9-47D0-8044-F4813C251FC3}"/>
    <cellStyle name="Cálculo 12 3 5 2 3 2" xfId="23307" xr:uid="{854C8575-87BB-4917-8BD4-F5B2BF7E4589}"/>
    <cellStyle name="Cálculo 12 3 5 2 4" xfId="20974" xr:uid="{A3554F08-C2FA-48B3-9F11-65CBF33C99C1}"/>
    <cellStyle name="Cálculo 12 3 5 3" xfId="9611" xr:uid="{891F6D7B-04FC-41FD-94A2-77836561F3ED}"/>
    <cellStyle name="Cálculo 12 3 5 3 2" xfId="24719" xr:uid="{33089C28-BDBE-46FD-AE97-57570193E8BF}"/>
    <cellStyle name="Cálculo 12 3 5 4" xfId="7435" xr:uid="{1943E09A-2137-4255-BDFC-2CE364254ACD}"/>
    <cellStyle name="Cálculo 12 3 5 4 2" xfId="22543" xr:uid="{18058367-E215-499B-BBA4-A2E267B346D9}"/>
    <cellStyle name="Cálculo 12 3 5 5" xfId="18337" xr:uid="{BF9D1842-E557-4FC1-A3DA-7C87A56DEBAA}"/>
    <cellStyle name="Cálculo 12 3 6" xfId="2311" xr:uid="{81DA2C8D-06B7-4B3C-AC1F-033FE98BEB67}"/>
    <cellStyle name="Cálculo 12 3 6 2" xfId="4948" xr:uid="{99C0E592-4ABB-4EFA-8CF7-A263FDE5D193}"/>
    <cellStyle name="Cálculo 12 3 6 2 2" xfId="11312" xr:uid="{1A9C6FF0-F72F-4BAB-92FD-D018EE0EB0F1}"/>
    <cellStyle name="Cálculo 12 3 6 2 2 2" xfId="26420" xr:uid="{C07843FA-264D-4695-81CC-7BD3386D3C45}"/>
    <cellStyle name="Cálculo 12 3 6 2 3" xfId="9285" xr:uid="{CA46AEA3-EF5E-4E85-8A05-96EA44DB1FA9}"/>
    <cellStyle name="Cálculo 12 3 6 2 3 2" xfId="24393" xr:uid="{B56935AE-7BE3-414C-A55A-741011572189}"/>
    <cellStyle name="Cálculo 12 3 6 2 4" xfId="20056" xr:uid="{51CC2087-E90F-4550-8A20-1ED973002E9C}"/>
    <cellStyle name="Cálculo 12 3 6 3" xfId="8778" xr:uid="{1128F9F3-9916-4123-979B-F6BE490E90E2}"/>
    <cellStyle name="Cálculo 12 3 6 3 2" xfId="23886" xr:uid="{C4DFEB07-9053-458E-85ED-FA3EA3FC1DA9}"/>
    <cellStyle name="Cálculo 12 3 6 4" xfId="7551" xr:uid="{96F5643D-5835-449B-AEDC-5738097229CD}"/>
    <cellStyle name="Cálculo 12 3 6 4 2" xfId="22659" xr:uid="{81224DC6-6010-4026-926A-BDF1219535A5}"/>
    <cellStyle name="Cálculo 12 3 6 5" xfId="17536" xr:uid="{C1E87938-6C7C-4459-BA46-1640161F3067}"/>
    <cellStyle name="Cálculo 12 3 7" xfId="3881" xr:uid="{386BAEEA-C6FD-4A01-93A8-0EB85A8B4632}"/>
    <cellStyle name="Cálculo 12 3 7 2" xfId="6518" xr:uid="{5E2B6CBD-1D77-4DFA-9BC4-59C22C9219E5}"/>
    <cellStyle name="Cálculo 12 3 7 2 2" xfId="12829" xr:uid="{8941213E-41FD-411C-888C-81E48E05492C}"/>
    <cellStyle name="Cálculo 12 3 7 2 2 2" xfId="27937" xr:uid="{3D96D33F-9EC1-4408-8C66-79E24011670A}"/>
    <cellStyle name="Cálculo 12 3 7 2 3" xfId="13737" xr:uid="{1029F0B1-8AF2-42EF-9C52-D60B4390A8BE}"/>
    <cellStyle name="Cálculo 12 3 7 2 3 2" xfId="28845" xr:uid="{CFA1DC25-98FC-494B-9EB2-355C5FB55FC2}"/>
    <cellStyle name="Cálculo 12 3 7 2 4" xfId="21626" xr:uid="{A5AD3D8E-D879-483B-8125-56FBCCAA4E03}"/>
    <cellStyle name="Cálculo 12 3 7 3" xfId="10263" xr:uid="{954D6130-958B-4A81-BDE9-D97DA01906C8}"/>
    <cellStyle name="Cálculo 12 3 7 3 2" xfId="25371" xr:uid="{F0A1F95B-E074-43B2-85EC-CE21261B5E57}"/>
    <cellStyle name="Cálculo 12 3 7 4" xfId="15538" xr:uid="{D2B9ADFD-8232-4A40-92C7-943C88344178}"/>
    <cellStyle name="Cálculo 12 3 7 4 2" xfId="30646" xr:uid="{79A43819-A613-4BB8-94EC-89E3698F8603}"/>
    <cellStyle name="Cálculo 12 3 7 5" xfId="18989" xr:uid="{19B1F3C8-69B0-47D4-957C-2500A2A47124}"/>
    <cellStyle name="Cálculo 12 3 8" xfId="4446" xr:uid="{EDF0090A-7AFA-4159-B3F5-9191F72548C5}"/>
    <cellStyle name="Cálculo 12 3 8 2" xfId="10828" xr:uid="{6BBFED11-5118-4E81-B895-9057536F877D}"/>
    <cellStyle name="Cálculo 12 3 8 2 2" xfId="25936" xr:uid="{CA854B9D-8E56-4057-AE94-04D364CFB0E2}"/>
    <cellStyle name="Cálculo 12 3 8 3" xfId="8186" xr:uid="{F8DABF0D-4DDC-468D-BFAE-67F679F977F2}"/>
    <cellStyle name="Cálculo 12 3 8 3 2" xfId="23294" xr:uid="{E7AE05FB-406B-45BC-9C66-A0628567C2EE}"/>
    <cellStyle name="Cálculo 12 3 8 4" xfId="19554" xr:uid="{56C76719-D25A-48CC-B5B9-1360456925EE}"/>
    <cellStyle name="Cálculo 12 3 9" xfId="8310" xr:uid="{03EA9E4F-EC90-47D7-9546-A6C0ED56D88D}"/>
    <cellStyle name="Cálculo 12 3 9 2" xfId="23418" xr:uid="{4C06A4CB-2D29-4C7B-BD90-E5426B7E4FD8}"/>
    <cellStyle name="Cálculo 12 4" xfId="2046" xr:uid="{4E53AF99-5BAF-445A-965D-EB02852BFCEC}"/>
    <cellStyle name="Cálculo 12 4 10" xfId="14291" xr:uid="{B589EBEA-656D-4F2D-8055-865CDDE549E5}"/>
    <cellStyle name="Cálculo 12 4 10 2" xfId="29399" xr:uid="{060120D7-21B9-43FB-9241-320B44E5D834}"/>
    <cellStyle name="Cálculo 12 4 11" xfId="16309" xr:uid="{26DCCF3C-BA54-4A87-B656-638C462E80F8}"/>
    <cellStyle name="Cálculo 12 4 11 2" xfId="31417" xr:uid="{A2B9551E-E384-4D30-8577-E1965BFF2088}"/>
    <cellStyle name="Cálculo 12 4 12" xfId="17271" xr:uid="{2E9BA9B8-0336-412D-A6AF-DC81BB77F293}"/>
    <cellStyle name="Cálculo 12 4 2" xfId="2553" xr:uid="{8873FF9A-4419-4411-87E0-AC476F2317F7}"/>
    <cellStyle name="Cálculo 12 4 2 2" xfId="5190" xr:uid="{DB804E41-17C4-4E2A-9788-351D8B640163}"/>
    <cellStyle name="Cálculo 12 4 2 2 2" xfId="11554" xr:uid="{E85B26D8-4EA4-40B8-8E47-AA518C6BD5B0}"/>
    <cellStyle name="Cálculo 12 4 2 2 2 2" xfId="26662" xr:uid="{68BF9D13-86AE-4375-9FE2-38C99A8FE3D8}"/>
    <cellStyle name="Cálculo 12 4 2 2 3" xfId="15854" xr:uid="{BE0C6471-ABD7-46E4-8186-F23C93250118}"/>
    <cellStyle name="Cálculo 12 4 2 2 3 2" xfId="30962" xr:uid="{F51894CA-E811-4FB1-984A-0CC1227B6F06}"/>
    <cellStyle name="Cálculo 12 4 2 2 4" xfId="20298" xr:uid="{154317EC-27F5-4F4A-9F79-C8F3C42953DE}"/>
    <cellStyle name="Cálculo 12 4 2 3" xfId="9020" xr:uid="{35CB5CA2-9AF6-46D2-9E03-8260D82B7696}"/>
    <cellStyle name="Cálculo 12 4 2 3 2" xfId="24128" xr:uid="{95DCF5FB-5995-4E6B-841F-2509CFDC2BF5}"/>
    <cellStyle name="Cálculo 12 4 2 4" xfId="14193" xr:uid="{3766626D-F1EA-4461-8E9E-7FF27D158396}"/>
    <cellStyle name="Cálculo 12 4 2 4 2" xfId="29301" xr:uid="{1581FEC8-1009-470E-8A62-C173B541D30C}"/>
    <cellStyle name="Cálculo 12 4 2 5" xfId="7756" xr:uid="{F02AC354-8592-4CEB-A3E4-15C6505C2C8F}"/>
    <cellStyle name="Cálculo 12 4 2 5 2" xfId="22864" xr:uid="{629E4671-543A-4209-B17F-EF11E3AF44E6}"/>
    <cellStyle name="Cálculo 12 4 2 6" xfId="17661" xr:uid="{8A7AD78D-BE76-4823-A646-9B8435767ADF}"/>
    <cellStyle name="Cálculo 12 4 3" xfId="2806" xr:uid="{5F28B6CF-3949-4369-8140-C4AA5A460CA3}"/>
    <cellStyle name="Cálculo 12 4 3 2" xfId="5443" xr:uid="{A49D8990-F6E7-4702-9BED-D3C8DA7CD4F2}"/>
    <cellStyle name="Cálculo 12 4 3 2 2" xfId="14801" xr:uid="{49DA21E0-1C28-43F6-8043-F294FCBA9A1F}"/>
    <cellStyle name="Cálculo 12 4 3 2 2 2" xfId="29909" xr:uid="{1F5F38B5-56D7-4EFC-88D6-14201A08C46D}"/>
    <cellStyle name="Cálculo 12 4 3 2 3" xfId="20551" xr:uid="{73AA12E4-F21D-40B3-8A2B-10118F9B84EC}"/>
    <cellStyle name="Cálculo 12 4 3 3" xfId="7560" xr:uid="{75F90B26-D68B-4DD2-B166-6E72DE4688E5}"/>
    <cellStyle name="Cálculo 12 4 3 3 2" xfId="22668" xr:uid="{E6B7F8EB-363C-4923-87CF-FF3BA1CADD87}"/>
    <cellStyle name="Cálculo 12 4 3 4" xfId="17914" xr:uid="{C587FBFE-6D48-40A4-BEA9-8114BFE39E2D}"/>
    <cellStyle name="Cálculo 12 4 4" xfId="3109" xr:uid="{7BA20B1E-8C5E-47A9-A31F-15DE6254EC73}"/>
    <cellStyle name="Cálculo 12 4 4 2" xfId="5746" xr:uid="{CCDE9E9C-FFF3-4D87-A3D3-E83DDAB24AEB}"/>
    <cellStyle name="Cálculo 12 4 4 2 2" xfId="12057" xr:uid="{C592ACF8-46AF-4E1A-B721-7A0A0A868E47}"/>
    <cellStyle name="Cálculo 12 4 4 2 2 2" xfId="27165" xr:uid="{BDA471E5-1770-4507-BA6C-AC6A15FAF04D}"/>
    <cellStyle name="Cálculo 12 4 4 2 3" xfId="7360" xr:uid="{37328FF1-D667-41A1-BB10-E2ADC72BF292}"/>
    <cellStyle name="Cálculo 12 4 4 2 3 2" xfId="22468" xr:uid="{35B84AB1-3CF8-4829-9FCD-6030D8C77991}"/>
    <cellStyle name="Cálculo 12 4 4 2 4" xfId="20854" xr:uid="{C07C4999-9B88-4EDE-BE4C-431FDB7C9102}"/>
    <cellStyle name="Cálculo 12 4 4 3" xfId="9491" xr:uid="{EED015FE-D34B-4608-860F-12F2B7312BAC}"/>
    <cellStyle name="Cálculo 12 4 4 3 2" xfId="24599" xr:uid="{2877F4AD-56B0-423A-9D94-0E095CBE1652}"/>
    <cellStyle name="Cálculo 12 4 4 4" xfId="9196" xr:uid="{003B4C2A-5FA4-4488-9F7B-164AC488131A}"/>
    <cellStyle name="Cálculo 12 4 4 4 2" xfId="24304" xr:uid="{86434547-9FD2-4783-9B98-ACA977AEE9D2}"/>
    <cellStyle name="Cálculo 12 4 4 5" xfId="18217" xr:uid="{77B9EB8C-AF15-4CA6-8157-11504AAE26D9}"/>
    <cellStyle name="Cálculo 12 4 5" xfId="3435" xr:uid="{8E165FFA-1316-458B-9B57-2AECFB083234}"/>
    <cellStyle name="Cálculo 12 4 5 2" xfId="6072" xr:uid="{F8344C87-6A41-4EE8-A2F1-6EF32C7C663A}"/>
    <cellStyle name="Cálculo 12 4 5 2 2" xfId="12383" xr:uid="{D47226B1-B9B2-41F7-926B-628BFC0345BB}"/>
    <cellStyle name="Cálculo 12 4 5 2 2 2" xfId="27491" xr:uid="{336FE5C9-D93D-4A14-B6DD-43F872CA248F}"/>
    <cellStyle name="Cálculo 12 4 5 2 3" xfId="14764" xr:uid="{3C7CD477-3F16-4C74-8450-AF07B93B5132}"/>
    <cellStyle name="Cálculo 12 4 5 2 3 2" xfId="29872" xr:uid="{9D9E3C07-C1E3-43C3-8453-0E8099B12DE6}"/>
    <cellStyle name="Cálculo 12 4 5 2 4" xfId="21180" xr:uid="{20FADEDF-4B45-4CF8-A7B7-7B3A161EF978}"/>
    <cellStyle name="Cálculo 12 4 5 3" xfId="9817" xr:uid="{794F7709-2DE3-46BC-A683-728E65489E03}"/>
    <cellStyle name="Cálculo 12 4 5 3 2" xfId="24925" xr:uid="{6E26238F-7562-48A1-A7C0-7A2E9FE574E4}"/>
    <cellStyle name="Cálculo 12 4 5 4" xfId="7797" xr:uid="{57E643BC-B372-4DC4-837C-A40848421E86}"/>
    <cellStyle name="Cálculo 12 4 5 4 2" xfId="22905" xr:uid="{5B2D2DDC-C2AE-4801-8F3F-620DE301757C}"/>
    <cellStyle name="Cálculo 12 4 5 5" xfId="18543" xr:uid="{0DA077B9-5258-47CC-B7AA-A50AD524EECD}"/>
    <cellStyle name="Cálculo 12 4 6" xfId="3741" xr:uid="{9FA78073-82B2-4B79-B964-5B31F267F521}"/>
    <cellStyle name="Cálculo 12 4 6 2" xfId="6378" xr:uid="{5D54D17B-2264-4DDC-B20E-4A812FA1B353}"/>
    <cellStyle name="Cálculo 12 4 6 2 2" xfId="12689" xr:uid="{A3692E3C-0E5F-4672-923C-7D9B9845E088}"/>
    <cellStyle name="Cálculo 12 4 6 2 2 2" xfId="27797" xr:uid="{6D87B42F-9F37-4CF0-8C47-06A6D80A31E0}"/>
    <cellStyle name="Cálculo 12 4 6 2 3" xfId="16212" xr:uid="{7DE52564-95AF-4465-8E7A-894E8F303FEB}"/>
    <cellStyle name="Cálculo 12 4 6 2 3 2" xfId="31320" xr:uid="{1B3B443D-28F5-4AD8-A39A-F8FFAC9D3068}"/>
    <cellStyle name="Cálculo 12 4 6 2 4" xfId="21486" xr:uid="{DDCB5156-7BCF-493C-BCD2-F3D63A927C2C}"/>
    <cellStyle name="Cálculo 12 4 6 3" xfId="10123" xr:uid="{32A35F9B-B10E-4F2D-A831-6CE74A4521B9}"/>
    <cellStyle name="Cálculo 12 4 6 3 2" xfId="25231" xr:uid="{2E9B2EAE-BF12-40C6-B47C-DE4B0D3851AE}"/>
    <cellStyle name="Cálculo 12 4 6 4" xfId="15383" xr:uid="{746C9213-6BDB-4AE4-AEC8-25E965B6258E}"/>
    <cellStyle name="Cálculo 12 4 6 4 2" xfId="30491" xr:uid="{83DF9956-90B9-480B-BB6B-185319557A80}"/>
    <cellStyle name="Cálculo 12 4 6 5" xfId="18849" xr:uid="{E2CA8220-59CE-414D-9868-B30206F3DDC8}"/>
    <cellStyle name="Cálculo 12 4 7" xfId="4118" xr:uid="{31B46EDB-272D-4452-8176-289E2E6882DE}"/>
    <cellStyle name="Cálculo 12 4 7 2" xfId="6755" xr:uid="{C1F55547-5847-466D-9255-6F4C811F940A}"/>
    <cellStyle name="Cálculo 12 4 7 2 2" xfId="13066" xr:uid="{F951EE49-C7B6-4816-A7FB-C3D571CF900B}"/>
    <cellStyle name="Cálculo 12 4 7 2 2 2" xfId="28174" xr:uid="{122E98D6-1F52-4E36-BFE7-78987EBB4B5C}"/>
    <cellStyle name="Cálculo 12 4 7 2 3" xfId="16740" xr:uid="{9238CBA0-B77E-4D4D-B6F4-A0B45FB56D21}"/>
    <cellStyle name="Cálculo 12 4 7 2 3 2" xfId="31848" xr:uid="{0326B45B-815D-4ECB-BCE8-EF7F6EFB26E1}"/>
    <cellStyle name="Cálculo 12 4 7 2 4" xfId="21863" xr:uid="{FAA54788-FB0A-4149-992C-81F07869E6E4}"/>
    <cellStyle name="Cálculo 12 4 7 3" xfId="10500" xr:uid="{4D0CBD1A-B438-4632-9C69-A7145ADE08F0}"/>
    <cellStyle name="Cálculo 12 4 7 3 2" xfId="25608" xr:uid="{AEE087F7-1F01-449C-972E-4FCA5AA3E19D}"/>
    <cellStyle name="Cálculo 12 4 7 4" xfId="7850" xr:uid="{8ACAAF8D-6AA6-40E2-9AA3-DEE747436E34}"/>
    <cellStyle name="Cálculo 12 4 7 4 2" xfId="22958" xr:uid="{0E633492-7E88-4AF3-A063-CC5A77EF024A}"/>
    <cellStyle name="Cálculo 12 4 7 5" xfId="19226" xr:uid="{6F5BF9F3-217A-4977-988E-EE3A8E901833}"/>
    <cellStyle name="Cálculo 12 4 8" xfId="4683" xr:uid="{FB9168AA-BD46-4726-85B1-57DEFA5343A8}"/>
    <cellStyle name="Cálculo 12 4 8 2" xfId="11065" xr:uid="{E4BB12BC-3F26-44C7-A5DD-28B888908067}"/>
    <cellStyle name="Cálculo 12 4 8 2 2" xfId="26173" xr:uid="{B6A13521-7F42-449B-878F-9C4DB09F7196}"/>
    <cellStyle name="Cálculo 12 4 8 3" xfId="13526" xr:uid="{1B4C60BA-B503-4472-9E75-9BE8B89A2551}"/>
    <cellStyle name="Cálculo 12 4 8 3 2" xfId="28634" xr:uid="{E5BD0C98-1E68-4689-B59E-DEFA1BAA4A42}"/>
    <cellStyle name="Cálculo 12 4 8 4" xfId="19791" xr:uid="{0D53C7C7-65D1-4382-A525-EE2291FB12D6}"/>
    <cellStyle name="Cálculo 12 4 9" xfId="8544" xr:uid="{4255C1D7-55F5-4BB1-A4B4-5CB0C1CE80E2}"/>
    <cellStyle name="Cálculo 12 4 9 2" xfId="23652" xr:uid="{51DDCE9A-6642-49A1-BA0F-EA464C203074}"/>
    <cellStyle name="Cálculo 12 5" xfId="2075" xr:uid="{E5DE0628-EB05-4DA5-A456-F5787F86C288}"/>
    <cellStyle name="Cálculo 12 5 10" xfId="7176" xr:uid="{53A4DFEA-A8C1-472B-8F68-02AE9153E2FB}"/>
    <cellStyle name="Cálculo 12 5 10 2" xfId="22284" xr:uid="{098DACED-3A14-4263-BE94-4A97A28C4F3B}"/>
    <cellStyle name="Cálculo 12 5 11" xfId="17300" xr:uid="{CA939C02-2EE7-4343-A9B0-77C1AA6364B8}"/>
    <cellStyle name="Cálculo 12 5 2" xfId="2835" xr:uid="{E4588F00-5E00-41A2-A0B1-908084DDA7DC}"/>
    <cellStyle name="Cálculo 12 5 2 2" xfId="5472" xr:uid="{ABBD74C9-5002-4173-BC13-BE4C74087C75}"/>
    <cellStyle name="Cálculo 12 5 2 2 2" xfId="7934" xr:uid="{4C9F37AF-C009-4531-BECD-76E8CEEFC5A1}"/>
    <cellStyle name="Cálculo 12 5 2 2 2 2" xfId="23042" xr:uid="{20CA036C-6F85-46CF-8143-3D48024CAB92}"/>
    <cellStyle name="Cálculo 12 5 2 2 3" xfId="20580" xr:uid="{A1D7B0ED-CD94-40DD-9D66-885E6F6504DA}"/>
    <cellStyle name="Cálculo 12 5 2 3" xfId="16233" xr:uid="{90626B33-397B-44AD-A5EB-707C0832D0FE}"/>
    <cellStyle name="Cálculo 12 5 2 3 2" xfId="31341" xr:uid="{90300187-D4E2-4D1D-8F87-4EBD79CF635A}"/>
    <cellStyle name="Cálculo 12 5 2 4" xfId="17943" xr:uid="{53A51748-A96C-4694-A1D5-8896B559622C}"/>
    <cellStyle name="Cálculo 12 5 3" xfId="3138" xr:uid="{B5044891-B69E-46DF-B4E3-807358801ED9}"/>
    <cellStyle name="Cálculo 12 5 3 2" xfId="5775" xr:uid="{F4F40E32-C533-474C-85CF-3DA746719DFC}"/>
    <cellStyle name="Cálculo 12 5 3 2 2" xfId="12086" xr:uid="{AE39A24D-C1BC-4362-930D-419A0655129D}"/>
    <cellStyle name="Cálculo 12 5 3 2 2 2" xfId="27194" xr:uid="{75C9B0EF-A66E-4F4C-8A1F-DD94B1E9D257}"/>
    <cellStyle name="Cálculo 12 5 3 2 3" xfId="13567" xr:uid="{768D98DA-7B70-4596-8B04-FF00568C5169}"/>
    <cellStyle name="Cálculo 12 5 3 2 3 2" xfId="28675" xr:uid="{A77A5B1F-703A-488E-B145-4BBE8D5FE596}"/>
    <cellStyle name="Cálculo 12 5 3 2 4" xfId="20883" xr:uid="{04EB1B1D-8024-43FE-BF8F-18635C937044}"/>
    <cellStyle name="Cálculo 12 5 3 3" xfId="9520" xr:uid="{080A5454-47DB-4413-BDFC-7CB2C85A4B89}"/>
    <cellStyle name="Cálculo 12 5 3 3 2" xfId="24628" xr:uid="{BD0277F3-09F8-4374-A560-09CC9DA224DE}"/>
    <cellStyle name="Cálculo 12 5 3 4" xfId="7393" xr:uid="{E68037A9-C2D1-408F-96E9-F02330925F59}"/>
    <cellStyle name="Cálculo 12 5 3 4 2" xfId="22501" xr:uid="{C3C2E190-F180-4C0B-B940-3571A2CED732}"/>
    <cellStyle name="Cálculo 12 5 3 5" xfId="18246" xr:uid="{F52BBA5B-6296-4E30-AB82-E894272B57C7}"/>
    <cellStyle name="Cálculo 12 5 4" xfId="3464" xr:uid="{FA9E0775-1943-40E0-9011-F46F16413BB8}"/>
    <cellStyle name="Cálculo 12 5 4 2" xfId="6101" xr:uid="{4CD66665-09DA-4118-AD4D-130C31202489}"/>
    <cellStyle name="Cálculo 12 5 4 2 2" xfId="12412" xr:uid="{554A570E-602B-4266-A299-E6056025CDE0}"/>
    <cellStyle name="Cálculo 12 5 4 2 2 2" xfId="27520" xr:uid="{33687C70-F0B4-4513-B764-A26F4C2A3413}"/>
    <cellStyle name="Cálculo 12 5 4 2 3" xfId="16132" xr:uid="{66C26698-C53F-4F4B-8EFC-38AB5E90DD47}"/>
    <cellStyle name="Cálculo 12 5 4 2 3 2" xfId="31240" xr:uid="{873D337A-3588-4824-8669-3FBC1B0FA083}"/>
    <cellStyle name="Cálculo 12 5 4 2 4" xfId="21209" xr:uid="{332D339A-1331-4946-9A26-31D02FA2326C}"/>
    <cellStyle name="Cálculo 12 5 4 3" xfId="9846" xr:uid="{9A0016A4-B5A9-4147-A85F-F9C7A9D78D24}"/>
    <cellStyle name="Cálculo 12 5 4 3 2" xfId="24954" xr:uid="{8A655FED-9D3C-41E0-9AFE-73325719E2BC}"/>
    <cellStyle name="Cálculo 12 5 4 4" xfId="16440" xr:uid="{2AA7A448-49B1-49A1-813E-D7ADFA509352}"/>
    <cellStyle name="Cálculo 12 5 4 4 2" xfId="31548" xr:uid="{A483C057-5F22-4843-BA7A-B04464694FB7}"/>
    <cellStyle name="Cálculo 12 5 4 5" xfId="18572" xr:uid="{F09D59A0-7E05-443F-A74A-9BBDF29A1D93}"/>
    <cellStyle name="Cálculo 12 5 5" xfId="3770" xr:uid="{EB8E9485-810F-4C4A-BC1A-FAB2BD7C9095}"/>
    <cellStyle name="Cálculo 12 5 5 2" xfId="6407" xr:uid="{3B7AC6DE-8B55-429D-8216-EA54155AB7EC}"/>
    <cellStyle name="Cálculo 12 5 5 2 2" xfId="12718" xr:uid="{824BE0E3-F885-4DF3-9102-BB9479FB30CA}"/>
    <cellStyle name="Cálculo 12 5 5 2 2 2" xfId="27826" xr:uid="{473BA86D-EB49-41FA-B50E-103E691788C0}"/>
    <cellStyle name="Cálculo 12 5 5 2 3" xfId="16384" xr:uid="{30DED655-55F6-4608-8058-08E0C994CB44}"/>
    <cellStyle name="Cálculo 12 5 5 2 3 2" xfId="31492" xr:uid="{E2B85B07-41A8-45F2-8111-868002BAE9EB}"/>
    <cellStyle name="Cálculo 12 5 5 2 4" xfId="21515" xr:uid="{ED3F54AA-50F5-44E6-BE63-322B3827CA0F}"/>
    <cellStyle name="Cálculo 12 5 5 3" xfId="10152" xr:uid="{BD29173F-A031-4968-B75E-84CE80B39A08}"/>
    <cellStyle name="Cálculo 12 5 5 3 2" xfId="25260" xr:uid="{E8377A18-5FCE-412A-8BE9-01D810493ADC}"/>
    <cellStyle name="Cálculo 12 5 5 4" xfId="14426" xr:uid="{D7A844B2-0431-4336-B69B-52C4A32143E2}"/>
    <cellStyle name="Cálculo 12 5 5 4 2" xfId="29534" xr:uid="{14689355-3DFC-457B-A2A7-BB46353042FD}"/>
    <cellStyle name="Cálculo 12 5 5 5" xfId="18878" xr:uid="{BAAAA8CC-AF75-4135-9355-3D535B008418}"/>
    <cellStyle name="Cálculo 12 5 6" xfId="4147" xr:uid="{41B7247D-D5B0-45C3-952E-82BF21CB4F66}"/>
    <cellStyle name="Cálculo 12 5 6 2" xfId="6784" xr:uid="{863167D1-23F4-4A1F-BF65-9C14F8F6D388}"/>
    <cellStyle name="Cálculo 12 5 6 2 2" xfId="13095" xr:uid="{0DA336BD-5179-4360-81F0-BF64A0255110}"/>
    <cellStyle name="Cálculo 12 5 6 2 2 2" xfId="28203" xr:uid="{BAC9577B-98DD-446B-8E7E-5E112476E898}"/>
    <cellStyle name="Cálculo 12 5 6 2 3" xfId="16769" xr:uid="{200F1903-7932-4C3F-82BF-6EC97034B657}"/>
    <cellStyle name="Cálculo 12 5 6 2 3 2" xfId="31877" xr:uid="{675A824F-1A44-40A9-863E-1EF40A9E54B0}"/>
    <cellStyle name="Cálculo 12 5 6 2 4" xfId="21892" xr:uid="{23BF1D54-4D76-45D5-9EC9-87935C9FA528}"/>
    <cellStyle name="Cálculo 12 5 6 3" xfId="10529" xr:uid="{1374030E-927B-4732-9D52-ED453DD12C1F}"/>
    <cellStyle name="Cálculo 12 5 6 3 2" xfId="25637" xr:uid="{936F278A-1786-482E-86B0-90951B32F4D6}"/>
    <cellStyle name="Cálculo 12 5 6 4" xfId="16531" xr:uid="{D6B09ED9-94FD-44F0-80DD-ED2029AC14C2}"/>
    <cellStyle name="Cálculo 12 5 6 4 2" xfId="31639" xr:uid="{FE7EEBA4-1C49-4124-A8B8-8305F2CC7521}"/>
    <cellStyle name="Cálculo 12 5 6 5" xfId="19255" xr:uid="{E554E992-D56B-4C7C-80ED-5067E1791824}"/>
    <cellStyle name="Cálculo 12 5 7" xfId="4712" xr:uid="{15484CE6-CAEF-4ABE-9AF2-37A7E77DB0C6}"/>
    <cellStyle name="Cálculo 12 5 7 2" xfId="11094" xr:uid="{ED9DB642-E7CA-4E45-85D7-C0AB7CA7D3B3}"/>
    <cellStyle name="Cálculo 12 5 7 2 2" xfId="26202" xr:uid="{FA0F6F21-D8D7-4BF2-8398-27D6FFF119D8}"/>
    <cellStyle name="Cálculo 12 5 7 3" xfId="8070" xr:uid="{A0F1A661-BE41-44E9-B6C2-49CAB5B5A8FE}"/>
    <cellStyle name="Cálculo 12 5 7 3 2" xfId="23178" xr:uid="{F6B88F3D-C008-421D-9BA2-26D35BC851B9}"/>
    <cellStyle name="Cálculo 12 5 7 4" xfId="19820" xr:uid="{F1BF319D-155D-4441-B696-3DA3BEF9B1B8}"/>
    <cellStyle name="Cálculo 12 5 8" xfId="8573" xr:uid="{7745ED9B-9A94-4879-BE00-A2D249EF481F}"/>
    <cellStyle name="Cálculo 12 5 8 2" xfId="23681" xr:uid="{6C16E134-4757-4055-A8BB-8601F98284B7}"/>
    <cellStyle name="Cálculo 12 5 9" xfId="13719" xr:uid="{0169D672-19BF-4F49-9C7B-35830EEB44F8}"/>
    <cellStyle name="Cálculo 12 5 9 2" xfId="28827" xr:uid="{33823712-6BFD-4149-876F-0F6350C862F7}"/>
    <cellStyle name="Cálculo 13" xfId="753" xr:uid="{00000000-0005-0000-0000-0000F1020000}"/>
    <cellStyle name="Cálculo 13 2" xfId="1827" xr:uid="{9AAFE6A5-34EA-45E0-B969-D4A3D5873BE8}"/>
    <cellStyle name="Cálculo 13 2 10" xfId="8328" xr:uid="{73A740AF-2CE5-48B0-857D-9BF6B428DB21}"/>
    <cellStyle name="Cálculo 13 2 10 2" xfId="23436" xr:uid="{ECBE2C5C-3F10-4975-BC27-0F0ABE32BE86}"/>
    <cellStyle name="Cálculo 13 2 11" xfId="7811" xr:uid="{A2AD022B-97C5-4D70-9649-AC88C6970CBC}"/>
    <cellStyle name="Cálculo 13 2 11 2" xfId="22919" xr:uid="{C89F9046-F06B-41DC-8F33-067C217A267A}"/>
    <cellStyle name="Cálculo 13 2 12" xfId="14848" xr:uid="{F2716E3B-011E-4EC3-AE90-A5319B135468}"/>
    <cellStyle name="Cálculo 13 2 12 2" xfId="29956" xr:uid="{B2C51C8C-E72F-45CD-83D4-95655D7C7F58}"/>
    <cellStyle name="Cálculo 13 2 13" xfId="17052" xr:uid="{E20EC17A-0B6A-4275-88B6-078B7B2454D7}"/>
    <cellStyle name="Cálculo 13 2 2" xfId="2387" xr:uid="{77F06897-028A-4CF9-B6EF-13A0C50D551F}"/>
    <cellStyle name="Cálculo 13 2 2 2" xfId="5024" xr:uid="{E0677055-8E07-4834-A67F-E4158F99D4C9}"/>
    <cellStyle name="Cálculo 13 2 2 2 2" xfId="11388" xr:uid="{AC31B019-E80B-4505-90EE-AFAA9AC8E81D}"/>
    <cellStyle name="Cálculo 13 2 2 2 2 2" xfId="26496" xr:uid="{A508B5F7-2624-4700-B4BB-0490ABBDEC1D}"/>
    <cellStyle name="Cálculo 13 2 2 2 3" xfId="15065" xr:uid="{C7442A2A-FC33-4591-841B-1F59741CF02A}"/>
    <cellStyle name="Cálculo 13 2 2 2 3 2" xfId="30173" xr:uid="{549089A1-BAF9-4871-AF8A-D636A3FBD27B}"/>
    <cellStyle name="Cálculo 13 2 2 2 4" xfId="20132" xr:uid="{3C890406-881F-4967-91B3-E082855F8FBE}"/>
    <cellStyle name="Cálculo 13 2 2 3" xfId="8854" xr:uid="{8BD60A32-4D87-49E5-AB7D-E9E56A5DB580}"/>
    <cellStyle name="Cálculo 13 2 2 3 2" xfId="23962" xr:uid="{A95E7C06-3F81-4082-8DF1-FB7ECB92B473}"/>
    <cellStyle name="Cálculo 13 2 3" xfId="2233" xr:uid="{E46FEE8F-81E8-44FC-B918-96AECD2F323C}"/>
    <cellStyle name="Cálculo 13 2 3 2" xfId="4870" xr:uid="{1EF7D383-645C-4EA8-919F-06DBE06198CA}"/>
    <cellStyle name="Cálculo 13 2 3 2 2" xfId="14700" xr:uid="{0C8E2F12-8BB7-4AF1-B3C2-493750D7ECAD}"/>
    <cellStyle name="Cálculo 13 2 3 2 2 2" xfId="29808" xr:uid="{1A909528-BA84-4DAA-83B9-853AD95EAAEA}"/>
    <cellStyle name="Cálculo 13 2 3 2 3" xfId="19978" xr:uid="{41364946-9F5E-44BD-AC0A-1108541DB18F}"/>
    <cellStyle name="Cálculo 13 2 3 3" xfId="14391" xr:uid="{FD9E8537-9801-4135-AD62-0395545FB6C7}"/>
    <cellStyle name="Cálculo 13 2 3 3 2" xfId="29499" xr:uid="{A8C6C115-5468-4FAC-A856-DAF387ABEE6E}"/>
    <cellStyle name="Cálculo 13 2 3 4" xfId="17458" xr:uid="{C409F547-2348-4EC5-A7C1-34E314606010}"/>
    <cellStyle name="Cálculo 13 2 4" xfId="2921" xr:uid="{354DEBBC-EA7C-4E75-90AD-86A8985CC104}"/>
    <cellStyle name="Cálculo 13 2 4 2" xfId="5558" xr:uid="{CD004694-FDFF-4F28-BEB6-AB07B3CED514}"/>
    <cellStyle name="Cálculo 13 2 4 2 2" xfId="11869" xr:uid="{09C89EC1-37AB-4E9E-BDF2-7DC08F74862C}"/>
    <cellStyle name="Cálculo 13 2 4 2 2 2" xfId="26977" xr:uid="{62B36D3D-3D26-4FE2-AA06-8E79A196B6CB}"/>
    <cellStyle name="Cálculo 13 2 4 2 3" xfId="15486" xr:uid="{C1F91F18-27E6-4A0F-A2E4-706086D5E54D}"/>
    <cellStyle name="Cálculo 13 2 4 2 3 2" xfId="30594" xr:uid="{E9A07FBB-558A-410E-813A-EE3D59EC3F9A}"/>
    <cellStyle name="Cálculo 13 2 4 2 4" xfId="20666" xr:uid="{97197D13-96D4-468D-8B09-2FB4BDBC234F}"/>
    <cellStyle name="Cálculo 13 2 4 3" xfId="9303" xr:uid="{4484CB2D-FDB8-42F7-B173-72527DF79034}"/>
    <cellStyle name="Cálculo 13 2 4 3 2" xfId="24411" xr:uid="{E6BA17EE-DFFE-46CF-B9BF-0CD8B87A6D02}"/>
    <cellStyle name="Cálculo 13 2 4 4" xfId="13910" xr:uid="{D633897D-397E-4A3F-8B8B-998C64E04458}"/>
    <cellStyle name="Cálculo 13 2 4 4 2" xfId="29018" xr:uid="{2FB5F937-F25B-4EAB-A142-8D8E493DC383}"/>
    <cellStyle name="Cálculo 13 2 4 5" xfId="18029" xr:uid="{1FB94955-3126-4CB9-8D39-047EBDCC1858}"/>
    <cellStyle name="Cálculo 13 2 5" xfId="3247" xr:uid="{359A2590-3AAF-4273-BBA7-1C5CC14AC339}"/>
    <cellStyle name="Cálculo 13 2 5 2" xfId="5884" xr:uid="{D622477E-76B7-40FF-8099-0CF484D46E5C}"/>
    <cellStyle name="Cálculo 13 2 5 2 2" xfId="12195" xr:uid="{4A976D8A-B808-4796-9470-D9CB550F6FF6}"/>
    <cellStyle name="Cálculo 13 2 5 2 2 2" xfId="27303" xr:uid="{FFEB70C3-7D54-44AA-B5CC-70372CAF1142}"/>
    <cellStyle name="Cálculo 13 2 5 2 3" xfId="7149" xr:uid="{B9BF068B-3752-4520-8943-E487FC846BDB}"/>
    <cellStyle name="Cálculo 13 2 5 2 3 2" xfId="22257" xr:uid="{142CCA75-2E8F-4FC4-8715-4E5FC5DDA3B0}"/>
    <cellStyle name="Cálculo 13 2 5 2 4" xfId="20992" xr:uid="{84A961B6-7282-4453-87B7-997C0F320113}"/>
    <cellStyle name="Cálculo 13 2 5 3" xfId="9629" xr:uid="{9C680DA4-6C4B-446F-ACC3-5773F759CAD0}"/>
    <cellStyle name="Cálculo 13 2 5 3 2" xfId="24737" xr:uid="{883994D7-A8BE-4C5F-8448-6A3A96C95EE3}"/>
    <cellStyle name="Cálculo 13 2 5 4" xfId="16118" xr:uid="{7BA5B107-D251-44CA-9970-E128FE3FE64F}"/>
    <cellStyle name="Cálculo 13 2 5 4 2" xfId="31226" xr:uid="{9D9391B5-A3D7-4BC4-A41A-03A95444F518}"/>
    <cellStyle name="Cálculo 13 2 5 5" xfId="18355" xr:uid="{2ED2815C-9B12-4680-A739-3D598E05D650}"/>
    <cellStyle name="Cálculo 13 2 6" xfId="3553" xr:uid="{8C59C6C4-D81A-4D91-92BD-2BD6F5FDA79A}"/>
    <cellStyle name="Cálculo 13 2 6 2" xfId="6190" xr:uid="{0AACD7AA-4A34-4399-B39B-CA3060E09390}"/>
    <cellStyle name="Cálculo 13 2 6 2 2" xfId="12501" xr:uid="{D06481AD-FDBF-4220-BF6B-17B34551B2FE}"/>
    <cellStyle name="Cálculo 13 2 6 2 2 2" xfId="27609" xr:uid="{F9868598-6A1A-4E7A-9251-BB35B773B82F}"/>
    <cellStyle name="Cálculo 13 2 6 2 3" xfId="7669" xr:uid="{639C6A25-E18B-40AD-A271-8C79BCBC50A2}"/>
    <cellStyle name="Cálculo 13 2 6 2 3 2" xfId="22777" xr:uid="{5029B6D3-0799-49BA-BD3C-E33A1FE78D09}"/>
    <cellStyle name="Cálculo 13 2 6 2 4" xfId="21298" xr:uid="{05DE904A-C5B1-4522-AC40-FC3BB2E2F448}"/>
    <cellStyle name="Cálculo 13 2 6 3" xfId="9935" xr:uid="{906CFF71-A2B8-45D8-9C4C-52314DFFC8FC}"/>
    <cellStyle name="Cálculo 13 2 6 3 2" xfId="25043" xr:uid="{EF3A8E96-52B8-4DAD-B1E7-B25AFC97AF22}"/>
    <cellStyle name="Cálculo 13 2 6 4" xfId="11772" xr:uid="{4F8B5C82-2B62-4E0A-B487-E71E667A6CF3}"/>
    <cellStyle name="Cálculo 13 2 6 4 2" xfId="26880" xr:uid="{E7592191-2A1D-463A-9A57-93C18ADA43BA}"/>
    <cellStyle name="Cálculo 13 2 6 5" xfId="18661" xr:uid="{8253157B-6EF3-4088-AEE5-D7630B3AB020}"/>
    <cellStyle name="Cálculo 13 2 7" xfId="3899" xr:uid="{3362ED9D-EC72-4D51-8867-10C63AAA2081}"/>
    <cellStyle name="Cálculo 13 2 7 2" xfId="6536" xr:uid="{E2C23679-46A7-4472-A702-EA562C677A9F}"/>
    <cellStyle name="Cálculo 13 2 7 2 2" xfId="12847" xr:uid="{9BD5276B-4E86-4BEF-A9C8-76F5F01D7603}"/>
    <cellStyle name="Cálculo 13 2 7 2 2 2" xfId="27955" xr:uid="{56163150-94EF-422F-B610-2AEF1D7FD218}"/>
    <cellStyle name="Cálculo 13 2 7 2 3" xfId="14263" xr:uid="{48EAA253-61C4-45D5-8483-15D4EBC34790}"/>
    <cellStyle name="Cálculo 13 2 7 2 3 2" xfId="29371" xr:uid="{48E14B56-5461-4127-AFD5-971074A3D615}"/>
    <cellStyle name="Cálculo 13 2 7 2 4" xfId="21644" xr:uid="{C53EC0C0-074E-47F0-95F7-FE70C7943F86}"/>
    <cellStyle name="Cálculo 13 2 7 3" xfId="10281" xr:uid="{2F8095E5-BBEE-4131-9A9E-93EB5940437A}"/>
    <cellStyle name="Cálculo 13 2 7 3 2" xfId="25389" xr:uid="{8D5CE573-62FB-4D77-A433-F41D4DDC9BDD}"/>
    <cellStyle name="Cálculo 13 2 7 4" xfId="15234" xr:uid="{8BA1CAD4-C75F-4463-921F-1E09CD91B5D9}"/>
    <cellStyle name="Cálculo 13 2 7 4 2" xfId="30342" xr:uid="{0682B7A2-946A-4016-AE32-F8361A1FFB92}"/>
    <cellStyle name="Cálculo 13 2 7 5" xfId="19007" xr:uid="{5BF3D164-996C-4001-AA44-A89A21634BA0}"/>
    <cellStyle name="Cálculo 13 2 8" xfId="4263" xr:uid="{3179321B-AF8A-4D13-AE51-2B454D97488B}"/>
    <cellStyle name="Cálculo 13 2 8 2" xfId="6900" xr:uid="{D1B3AE63-445C-4E9E-891C-348B8C551B41}"/>
    <cellStyle name="Cálculo 13 2 8 2 2" xfId="13211" xr:uid="{14408784-0343-4D99-9D26-B51E687B0C1F}"/>
    <cellStyle name="Cálculo 13 2 8 2 2 2" xfId="28319" xr:uid="{BD30A57F-ECE1-40E1-BF79-FD260144862D}"/>
    <cellStyle name="Cálculo 13 2 8 2 3" xfId="16875" xr:uid="{4F5A8732-0965-465D-83E8-81E415575E6E}"/>
    <cellStyle name="Cálculo 13 2 8 2 3 2" xfId="31983" xr:uid="{2EF7B3E3-5902-4858-8856-9A831376E970}"/>
    <cellStyle name="Cálculo 13 2 8 2 4" xfId="22008" xr:uid="{4E377D2F-A2BA-461D-A590-56CAD6F01AD2}"/>
    <cellStyle name="Cálculo 13 2 8 3" xfId="10645" xr:uid="{343AF283-D8A3-4E9F-9E7C-546753B58E4F}"/>
    <cellStyle name="Cálculo 13 2 8 3 2" xfId="25753" xr:uid="{01869DC9-CBB9-469E-96EA-8351F0053EE0}"/>
    <cellStyle name="Cálculo 13 2 8 4" xfId="15045" xr:uid="{4E6804AC-F3ED-410A-BFF6-A99C3ED88624}"/>
    <cellStyle name="Cálculo 13 2 8 4 2" xfId="30153" xr:uid="{1DDC406C-4A6C-4C77-9D17-818B65DAAE30}"/>
    <cellStyle name="Cálculo 13 2 8 5" xfId="19371" xr:uid="{EFC806CE-8BA5-4555-B9B6-8E35DCF319A5}"/>
    <cellStyle name="Cálculo 13 2 9" xfId="4464" xr:uid="{C98D2038-32AD-435B-B573-92D73E3F05AB}"/>
    <cellStyle name="Cálculo 13 2 9 2" xfId="10846" xr:uid="{F367F8B6-8835-4296-819C-F6C0BCD18445}"/>
    <cellStyle name="Cálculo 13 2 9 2 2" xfId="25954" xr:uid="{0EF0FE83-9D58-4DE9-A917-8E8382B896C2}"/>
    <cellStyle name="Cálculo 13 2 9 3" xfId="14236" xr:uid="{0E1B020D-D714-4838-AE4B-AF61FB48A4C8}"/>
    <cellStyle name="Cálculo 13 2 9 3 2" xfId="29344" xr:uid="{7395170A-04AB-4F3B-9FD1-4CFD0480FCCD}"/>
    <cellStyle name="Cálculo 13 2 9 4" xfId="19572" xr:uid="{D42DBBBC-324F-4B8D-84A5-8B76DB2991D2}"/>
    <cellStyle name="Cálculo 13 3" xfId="1810" xr:uid="{EE9FFC88-901C-43A2-815F-B5C638AFC70D}"/>
    <cellStyle name="Cálculo 13 3 10" xfId="16492" xr:uid="{0932422F-F760-47ED-B70A-2992A988EF0C}"/>
    <cellStyle name="Cálculo 13 3 10 2" xfId="31600" xr:uid="{31AC6236-793F-4004-827E-E03EF581B38C}"/>
    <cellStyle name="Cálculo 13 3 11" xfId="14274" xr:uid="{4DB24E7F-0EF3-4CE5-8788-CC2FDAE59522}"/>
    <cellStyle name="Cálculo 13 3 11 2" xfId="29382" xr:uid="{ECB70C0D-0EE0-4875-9F88-770A11BD5097}"/>
    <cellStyle name="Cálculo 13 3 12" xfId="17035" xr:uid="{1EF5F93B-7E5B-4CA9-84F1-5BB802191DCB}"/>
    <cellStyle name="Cálculo 13 3 2" xfId="2370" xr:uid="{1F6A57A6-5338-4848-8567-A7DEE57058D7}"/>
    <cellStyle name="Cálculo 13 3 2 2" xfId="5007" xr:uid="{7D4F4D14-CF3F-4AC7-9D8F-0D9F5CD9EBEE}"/>
    <cellStyle name="Cálculo 13 3 2 2 2" xfId="11371" xr:uid="{EBFB71A5-470E-4B2D-B8C4-77A2694F50E2}"/>
    <cellStyle name="Cálculo 13 3 2 2 2 2" xfId="26479" xr:uid="{50BE4ECC-58A2-4DFC-866C-0FB0CCCAE293}"/>
    <cellStyle name="Cálculo 13 3 2 2 3" xfId="16247" xr:uid="{832B9EE7-179A-48D1-B251-86813DB47FE4}"/>
    <cellStyle name="Cálculo 13 3 2 2 3 2" xfId="31355" xr:uid="{2494CF32-4140-43BB-9C79-FBD2510ABF2E}"/>
    <cellStyle name="Cálculo 13 3 2 2 4" xfId="20115" xr:uid="{DC30AF77-8FE8-40BC-9753-06DAC67A32BF}"/>
    <cellStyle name="Cálculo 13 3 2 3" xfId="8837" xr:uid="{7D1C14E6-BE39-442D-9C6F-A7C9616E06D7}"/>
    <cellStyle name="Cálculo 13 3 2 3 2" xfId="23945" xr:uid="{72843628-0DF7-4DC1-A40C-4B2863DD54FC}"/>
    <cellStyle name="Cálculo 13 3 2 4" xfId="15663" xr:uid="{DC0220D1-A453-43DB-8C88-7A9FCB1DCB20}"/>
    <cellStyle name="Cálculo 13 3 2 4 2" xfId="30771" xr:uid="{F421C393-7B40-408E-9371-029A411B83E4}"/>
    <cellStyle name="Cálculo 13 3 2 5" xfId="13925" xr:uid="{058109EA-4884-4ECC-8641-5A30E98C359F}"/>
    <cellStyle name="Cálculo 13 3 2 5 2" xfId="29033" xr:uid="{0E655D2A-F491-4446-B5C9-20F61E77352E}"/>
    <cellStyle name="Cálculo 13 3 2 6" xfId="17578" xr:uid="{AD12151F-349A-4587-AFFD-A8041B69602E}"/>
    <cellStyle name="Cálculo 13 3 3" xfId="2250" xr:uid="{EDE81E5D-1AB5-4927-929B-66ACE80E692D}"/>
    <cellStyle name="Cálculo 13 3 3 2" xfId="4887" xr:uid="{7FEF13E8-7B49-4816-9809-BA6BCD482B4E}"/>
    <cellStyle name="Cálculo 13 3 3 2 2" xfId="14977" xr:uid="{B5135006-FDED-47CD-938C-C7D1EAC1EC50}"/>
    <cellStyle name="Cálculo 13 3 3 2 2 2" xfId="30085" xr:uid="{127AD2D5-89A2-426F-A087-ADE034A1DE0A}"/>
    <cellStyle name="Cálculo 13 3 3 2 3" xfId="19995" xr:uid="{CEF072A2-E25D-43C3-87C8-787C6965304B}"/>
    <cellStyle name="Cálculo 13 3 3 3" xfId="15420" xr:uid="{22DBA7BD-BB63-445B-A7B9-1DC6EDFFF493}"/>
    <cellStyle name="Cálculo 13 3 3 3 2" xfId="30528" xr:uid="{0CCE6D26-552D-4AC3-8BE1-D68FE4CE0FD8}"/>
    <cellStyle name="Cálculo 13 3 3 4" xfId="17475" xr:uid="{7839CF94-840B-4C31-AF1E-EFD5BB54A2D5}"/>
    <cellStyle name="Cálculo 13 3 4" xfId="2340" xr:uid="{7D041F35-C46B-4042-A98E-5DD597E0E47A}"/>
    <cellStyle name="Cálculo 13 3 4 2" xfId="4977" xr:uid="{91A03972-0A4A-4905-A05D-7B41F5339B24}"/>
    <cellStyle name="Cálculo 13 3 4 2 2" xfId="11341" xr:uid="{D2C9C3C7-3323-40CD-A6FD-8C9924EED1A5}"/>
    <cellStyle name="Cálculo 13 3 4 2 2 2" xfId="26449" xr:uid="{DCD13FB9-4637-456D-9B02-3B1B13092E1A}"/>
    <cellStyle name="Cálculo 13 3 4 2 3" xfId="13469" xr:uid="{3CC1A1A1-943C-4543-ADDD-83F9E1CB41C1}"/>
    <cellStyle name="Cálculo 13 3 4 2 3 2" xfId="28577" xr:uid="{E43C2220-4BA7-460A-9373-78AED2D8E1F9}"/>
    <cellStyle name="Cálculo 13 3 4 2 4" xfId="20085" xr:uid="{188156C1-D312-44E2-ACB6-45A84837A102}"/>
    <cellStyle name="Cálculo 13 3 4 3" xfId="8807" xr:uid="{6B32DC6C-7DD2-4EA6-9C73-9824F1ADE84A}"/>
    <cellStyle name="Cálculo 13 3 4 3 2" xfId="23915" xr:uid="{0F97D4D1-4C3A-477F-BDDA-2FC8EAB54CA0}"/>
    <cellStyle name="Cálculo 13 3 4 4" xfId="7966" xr:uid="{DFB6131C-8F81-49A0-99AB-3721ABB5763E}"/>
    <cellStyle name="Cálculo 13 3 4 4 2" xfId="23074" xr:uid="{A4692A1A-6F7E-44A1-ADE4-A1F5F474A427}"/>
    <cellStyle name="Cálculo 13 3 4 5" xfId="17565" xr:uid="{B5F367DE-2D98-41A5-AF1A-DEC1A7AD7D3E}"/>
    <cellStyle name="Cálculo 13 3 5" xfId="3230" xr:uid="{B59E9240-A520-465D-A2E8-46B766FAADD1}"/>
    <cellStyle name="Cálculo 13 3 5 2" xfId="5867" xr:uid="{70BDC689-3C70-40FE-9B68-9224F2370B80}"/>
    <cellStyle name="Cálculo 13 3 5 2 2" xfId="12178" xr:uid="{6FC5ABB9-9239-4BAE-A9F2-C227377D77BF}"/>
    <cellStyle name="Cálculo 13 3 5 2 2 2" xfId="27286" xr:uid="{E5EEB33C-8576-4F0F-89B3-DB357443692F}"/>
    <cellStyle name="Cálculo 13 3 5 2 3" xfId="13491" xr:uid="{8089EB5A-720E-44BC-8101-C0478EF1B6F7}"/>
    <cellStyle name="Cálculo 13 3 5 2 3 2" xfId="28599" xr:uid="{AED8D853-0845-482D-9077-BF30E355CAA0}"/>
    <cellStyle name="Cálculo 13 3 5 2 4" xfId="20975" xr:uid="{04A8747D-5DB6-4DFC-AF76-E39D4DC8797D}"/>
    <cellStyle name="Cálculo 13 3 5 3" xfId="9612" xr:uid="{73612970-D9ED-4419-80F1-53D5C2F8E110}"/>
    <cellStyle name="Cálculo 13 3 5 3 2" xfId="24720" xr:uid="{C0B770A3-3357-4D9B-9B92-D77534DE5618}"/>
    <cellStyle name="Cálculo 13 3 5 4" xfId="15533" xr:uid="{07399104-4160-4D59-A4AB-92350344623A}"/>
    <cellStyle name="Cálculo 13 3 5 4 2" xfId="30641" xr:uid="{7BB56711-7BFD-450F-8C2C-37703B2ED866}"/>
    <cellStyle name="Cálculo 13 3 5 5" xfId="18338" xr:uid="{9498F5E9-1C05-4995-9054-C645460B9F55}"/>
    <cellStyle name="Cálculo 13 3 6" xfId="2312" xr:uid="{FD05E4F4-6C7E-4C56-ABBF-38A3E6962472}"/>
    <cellStyle name="Cálculo 13 3 6 2" xfId="4949" xr:uid="{6E268ECB-63F2-42B4-A9EF-C2751657A220}"/>
    <cellStyle name="Cálculo 13 3 6 2 2" xfId="11313" xr:uid="{9FF09974-467E-453C-985C-325329C8F2FA}"/>
    <cellStyle name="Cálculo 13 3 6 2 2 2" xfId="26421" xr:uid="{483ACBF2-82A3-4804-9D27-BEDC67C17F8A}"/>
    <cellStyle name="Cálculo 13 3 6 2 3" xfId="15989" xr:uid="{63570332-5AE7-4021-8426-29A72D1A9AB1}"/>
    <cellStyle name="Cálculo 13 3 6 2 3 2" xfId="31097" xr:uid="{B919E5A9-2411-423E-AC8B-11DDDAC8E3D0}"/>
    <cellStyle name="Cálculo 13 3 6 2 4" xfId="20057" xr:uid="{BA20042D-CE9F-4F7A-8665-3D1F284E72CA}"/>
    <cellStyle name="Cálculo 13 3 6 3" xfId="8779" xr:uid="{D30FB481-6FF6-4D61-AB90-2DA283072CC8}"/>
    <cellStyle name="Cálculo 13 3 6 3 2" xfId="23887" xr:uid="{13B6DB2E-EC75-45E9-91C8-9CCDE1BE97D9}"/>
    <cellStyle name="Cálculo 13 3 6 4" xfId="8182" xr:uid="{675191D5-1E23-4D19-9222-EF4E277C274E}"/>
    <cellStyle name="Cálculo 13 3 6 4 2" xfId="23290" xr:uid="{BB9A7093-8DC8-4D3A-8EAF-B42DEC26A78B}"/>
    <cellStyle name="Cálculo 13 3 6 5" xfId="17537" xr:uid="{98B6D83D-487D-4C3A-A519-354864FF9197}"/>
    <cellStyle name="Cálculo 13 3 7" xfId="3882" xr:uid="{F2093876-BB58-47E5-8C60-5B3C7E224CCD}"/>
    <cellStyle name="Cálculo 13 3 7 2" xfId="6519" xr:uid="{B15521E6-4C2B-4D6C-954B-11E5AD3EC829}"/>
    <cellStyle name="Cálculo 13 3 7 2 2" xfId="12830" xr:uid="{6CF65DC7-82F3-462E-852D-65A9319A3FC0}"/>
    <cellStyle name="Cálculo 13 3 7 2 2 2" xfId="27938" xr:uid="{37C43BF4-AC45-4100-83C2-50E213DE74F6}"/>
    <cellStyle name="Cálculo 13 3 7 2 3" xfId="14101" xr:uid="{7E67AB7E-C570-46CB-A745-C32615067AE1}"/>
    <cellStyle name="Cálculo 13 3 7 2 3 2" xfId="29209" xr:uid="{8E735D58-DA5E-4389-9317-757A3EB7675A}"/>
    <cellStyle name="Cálculo 13 3 7 2 4" xfId="21627" xr:uid="{D03D7763-C819-4A3E-AD97-93DB9435AE1D}"/>
    <cellStyle name="Cálculo 13 3 7 3" xfId="10264" xr:uid="{4D6E27BF-A6B1-42D2-A245-7C5E3E33481B}"/>
    <cellStyle name="Cálculo 13 3 7 3 2" xfId="25372" xr:uid="{7BA32531-1B13-470B-A39C-D7EA53B04A7E}"/>
    <cellStyle name="Cálculo 13 3 7 4" xfId="15837" xr:uid="{D04F27CD-C7DD-44A2-B41B-49F4B37575C1}"/>
    <cellStyle name="Cálculo 13 3 7 4 2" xfId="30945" xr:uid="{BED69C21-D17E-4B84-8722-64B3823905AE}"/>
    <cellStyle name="Cálculo 13 3 7 5" xfId="18990" xr:uid="{787ECECB-1F0E-4EAC-90AF-76C0CE7BC340}"/>
    <cellStyle name="Cálculo 13 3 8" xfId="4447" xr:uid="{920C5263-7886-4937-B6D2-7105236E27F5}"/>
    <cellStyle name="Cálculo 13 3 8 2" xfId="10829" xr:uid="{BE62EF53-3038-4B1D-83A7-45DE59192B6A}"/>
    <cellStyle name="Cálculo 13 3 8 2 2" xfId="25937" xr:uid="{7E85DFC4-9A6E-4D30-A472-EA6461081621}"/>
    <cellStyle name="Cálculo 13 3 8 3" xfId="15446" xr:uid="{C61FABD3-402E-46C9-9244-D58968319158}"/>
    <cellStyle name="Cálculo 13 3 8 3 2" xfId="30554" xr:uid="{693329E4-8614-4B47-ADE7-FF685BAC3AE3}"/>
    <cellStyle name="Cálculo 13 3 8 4" xfId="19555" xr:uid="{520D0A1C-14EF-47B6-936B-2A4ED030041E}"/>
    <cellStyle name="Cálculo 13 3 9" xfId="8311" xr:uid="{03564541-953D-4B2A-AC99-E9352AD9C9C0}"/>
    <cellStyle name="Cálculo 13 3 9 2" xfId="23419" xr:uid="{DCB12191-CB91-4A6A-8D56-DD2C975CD9A1}"/>
    <cellStyle name="Cálculo 13 4" xfId="2047" xr:uid="{1DC0D2FB-03CF-451B-8770-C0B0967C3E6A}"/>
    <cellStyle name="Cálculo 13 4 10" xfId="13729" xr:uid="{316D7865-D96B-4295-95A5-2AD8EC858EAB}"/>
    <cellStyle name="Cálculo 13 4 10 2" xfId="28837" xr:uid="{5578E7F9-80F7-457B-BDD8-8980DFA34F21}"/>
    <cellStyle name="Cálculo 13 4 11" xfId="16473" xr:uid="{44866DD3-526F-4DA7-9463-0CCA064F9998}"/>
    <cellStyle name="Cálculo 13 4 11 2" xfId="31581" xr:uid="{E8D967C1-81BC-421C-B8BB-7299E93D68D3}"/>
    <cellStyle name="Cálculo 13 4 12" xfId="17272" xr:uid="{C60D73B3-C9DF-4E60-9108-2782A8623F41}"/>
    <cellStyle name="Cálculo 13 4 2" xfId="2554" xr:uid="{87EC08F9-04CD-4C07-96F7-054AE9D49F90}"/>
    <cellStyle name="Cálculo 13 4 2 2" xfId="5191" xr:uid="{13A12B0A-687F-4DA4-B91E-5ADD2AE97915}"/>
    <cellStyle name="Cálculo 13 4 2 2 2" xfId="11555" xr:uid="{E60CEA1C-4402-4836-9021-F5B6AADBD99D}"/>
    <cellStyle name="Cálculo 13 4 2 2 2 2" xfId="26663" xr:uid="{62348112-1E91-4A33-A8E3-05B9C36BCA8A}"/>
    <cellStyle name="Cálculo 13 4 2 2 3" xfId="14868" xr:uid="{60792761-3DAB-460D-AAE5-B25D8DC10827}"/>
    <cellStyle name="Cálculo 13 4 2 2 3 2" xfId="29976" xr:uid="{7F088950-EA89-4688-821E-5481CACB256A}"/>
    <cellStyle name="Cálculo 13 4 2 2 4" xfId="20299" xr:uid="{B1FC5753-EF1B-4B94-AD5C-7C453782C6BC}"/>
    <cellStyle name="Cálculo 13 4 2 3" xfId="9021" xr:uid="{D0CE93E0-7C01-479D-A505-767675C22214}"/>
    <cellStyle name="Cálculo 13 4 2 3 2" xfId="24129" xr:uid="{7880E8BE-9BB4-4022-B3DD-EE026AFB8CA2}"/>
    <cellStyle name="Cálculo 13 4 2 4" xfId="15462" xr:uid="{8B320AB0-CD63-490D-A2C3-D230DDC57715}"/>
    <cellStyle name="Cálculo 13 4 2 4 2" xfId="30570" xr:uid="{C19F6D71-CF1D-49BA-B8CA-9E103F9E90CD}"/>
    <cellStyle name="Cálculo 13 4 2 5" xfId="15865" xr:uid="{92686EEB-2E58-460D-83B4-3AAE779CCF67}"/>
    <cellStyle name="Cálculo 13 4 2 5 2" xfId="30973" xr:uid="{0CC5CB45-D7B6-4F96-AFB1-4EDC96A28E40}"/>
    <cellStyle name="Cálculo 13 4 2 6" xfId="17662" xr:uid="{4C51427C-043D-4764-AD2F-983B9C866FF2}"/>
    <cellStyle name="Cálculo 13 4 3" xfId="2807" xr:uid="{5BFA566C-4FC2-445C-B78E-62685D6ECF2A}"/>
    <cellStyle name="Cálculo 13 4 3 2" xfId="5444" xr:uid="{B4215B5B-7777-462E-A7BC-51C0E4FC3184}"/>
    <cellStyle name="Cálculo 13 4 3 2 2" xfId="15280" xr:uid="{9174BCBA-7BDE-47B4-A829-924ECA597CDA}"/>
    <cellStyle name="Cálculo 13 4 3 2 2 2" xfId="30388" xr:uid="{10D7AB41-5C58-4699-BC11-9A730EBC5182}"/>
    <cellStyle name="Cálculo 13 4 3 2 3" xfId="20552" xr:uid="{A0FD53C6-1F53-48F0-97B5-2BFA0D6C64A0}"/>
    <cellStyle name="Cálculo 13 4 3 3" xfId="13947" xr:uid="{B8EDCB27-EA04-4C33-8FFD-241CB4DF9F99}"/>
    <cellStyle name="Cálculo 13 4 3 3 2" xfId="29055" xr:uid="{EED425BE-E1E4-470B-8A67-749C51A6B29A}"/>
    <cellStyle name="Cálculo 13 4 3 4" xfId="17915" xr:uid="{AB12E676-5A54-4DB7-9B5C-3146F5A6CB23}"/>
    <cellStyle name="Cálculo 13 4 4" xfId="3110" xr:uid="{045100F3-CD4C-483A-ADC0-6D7201406464}"/>
    <cellStyle name="Cálculo 13 4 4 2" xfId="5747" xr:uid="{F9DDDA4F-7B5A-4F59-A155-6DF5FBADAB72}"/>
    <cellStyle name="Cálculo 13 4 4 2 2" xfId="12058" xr:uid="{9C7B836F-8249-4F46-9899-CE239C36C8BF}"/>
    <cellStyle name="Cálculo 13 4 4 2 2 2" xfId="27166" xr:uid="{9F7756D8-3DC1-47B2-8CFD-F4300A9DBB4E}"/>
    <cellStyle name="Cálculo 13 4 4 2 3" xfId="14324" xr:uid="{A6AADF44-6750-48AE-80E3-70D555DED77E}"/>
    <cellStyle name="Cálculo 13 4 4 2 3 2" xfId="29432" xr:uid="{D53654AB-F637-4EEF-A592-0E1A1AB33ECD}"/>
    <cellStyle name="Cálculo 13 4 4 2 4" xfId="20855" xr:uid="{0B780710-18BC-4D27-BFBD-31C36F8D597D}"/>
    <cellStyle name="Cálculo 13 4 4 3" xfId="9492" xr:uid="{DBAD6A53-CE69-4F8F-BA15-0F54ECF1D137}"/>
    <cellStyle name="Cálculo 13 4 4 3 2" xfId="24600" xr:uid="{512BE67E-CC49-4B91-9B4C-5FE2A7BC4010}"/>
    <cellStyle name="Cálculo 13 4 4 4" xfId="14884" xr:uid="{C141DC02-8128-49F9-BE9B-11E7230B106C}"/>
    <cellStyle name="Cálculo 13 4 4 4 2" xfId="29992" xr:uid="{169B53B7-1552-4F12-A5C2-E557FC6A7850}"/>
    <cellStyle name="Cálculo 13 4 4 5" xfId="18218" xr:uid="{F1694EEE-1977-4E32-9F1D-7F900D774C89}"/>
    <cellStyle name="Cálculo 13 4 5" xfId="3436" xr:uid="{CECD265F-267E-4E48-84FA-551AC65DF1AC}"/>
    <cellStyle name="Cálculo 13 4 5 2" xfId="6073" xr:uid="{060BAF71-7421-489D-AD00-7F49978AD64B}"/>
    <cellStyle name="Cálculo 13 4 5 2 2" xfId="12384" xr:uid="{F55422BB-01A8-472E-A80D-4D9739C38415}"/>
    <cellStyle name="Cálculo 13 4 5 2 2 2" xfId="27492" xr:uid="{BDC75ED9-0523-4182-9983-FACFEC6AA737}"/>
    <cellStyle name="Cálculo 13 4 5 2 3" xfId="7885" xr:uid="{6FA3256A-7945-4105-8FD0-11B3F517B380}"/>
    <cellStyle name="Cálculo 13 4 5 2 3 2" xfId="22993" xr:uid="{200B76F4-ABE3-400F-8B94-6694002868E6}"/>
    <cellStyle name="Cálculo 13 4 5 2 4" xfId="21181" xr:uid="{0EEF6582-1F92-4028-ADA4-8AD981A4FC7F}"/>
    <cellStyle name="Cálculo 13 4 5 3" xfId="9818" xr:uid="{02878426-38F9-4902-8D64-58F8139FA349}"/>
    <cellStyle name="Cálculo 13 4 5 3 2" xfId="24926" xr:uid="{7A4C3B1B-0F50-4227-9D2D-B25FF7558784}"/>
    <cellStyle name="Cálculo 13 4 5 4" xfId="14538" xr:uid="{6771591A-6FEA-4BC8-BDE3-2207444F76BF}"/>
    <cellStyle name="Cálculo 13 4 5 4 2" xfId="29646" xr:uid="{81499794-61AC-4ACB-AF1A-281374472EB0}"/>
    <cellStyle name="Cálculo 13 4 5 5" xfId="18544" xr:uid="{2E3CBD7F-179B-4F0E-8DA7-CFA4C7CD63CA}"/>
    <cellStyle name="Cálculo 13 4 6" xfId="3742" xr:uid="{31F28C5E-2949-452E-A730-A820F54D282C}"/>
    <cellStyle name="Cálculo 13 4 6 2" xfId="6379" xr:uid="{834172C1-B30D-4239-8D28-71CE56C2BB48}"/>
    <cellStyle name="Cálculo 13 4 6 2 2" xfId="12690" xr:uid="{23EE96C3-99EB-4D02-AEB5-2D7CAF72225A}"/>
    <cellStyle name="Cálculo 13 4 6 2 2 2" xfId="27798" xr:uid="{FC4DE61C-149F-4D9C-9576-3FDCAB347FCB}"/>
    <cellStyle name="Cálculo 13 4 6 2 3" xfId="15231" xr:uid="{AD28907E-80B2-41F5-ABB9-0CA933BADF0E}"/>
    <cellStyle name="Cálculo 13 4 6 2 3 2" xfId="30339" xr:uid="{BECAB3E1-8746-4EE6-8193-FD251CCB8DC4}"/>
    <cellStyle name="Cálculo 13 4 6 2 4" xfId="21487" xr:uid="{2435CE8B-44BF-453E-AAD3-2AD4205AF6FC}"/>
    <cellStyle name="Cálculo 13 4 6 3" xfId="10124" xr:uid="{66655DDD-D559-4C61-8E5D-9EB8AB9CF3A5}"/>
    <cellStyle name="Cálculo 13 4 6 3 2" xfId="25232" xr:uid="{B191826C-9E05-42B8-94CA-FFD58FB6FEE9}"/>
    <cellStyle name="Cálculo 13 4 6 4" xfId="15427" xr:uid="{91F7948A-2458-4BEA-802F-97415773DC65}"/>
    <cellStyle name="Cálculo 13 4 6 4 2" xfId="30535" xr:uid="{619E1B8C-B464-4605-9E91-720B2B52FBC8}"/>
    <cellStyle name="Cálculo 13 4 6 5" xfId="18850" xr:uid="{4F9ADE31-AAFA-4647-9E8D-15AC3E875F99}"/>
    <cellStyle name="Cálculo 13 4 7" xfId="4119" xr:uid="{BBA41B96-937D-49F5-82E0-9BDBCB220D94}"/>
    <cellStyle name="Cálculo 13 4 7 2" xfId="6756" xr:uid="{C887BCB2-9EAE-4995-8737-8D34978E63BF}"/>
    <cellStyle name="Cálculo 13 4 7 2 2" xfId="13067" xr:uid="{154A40DD-7F99-4E12-BE67-CC0EC6BA7678}"/>
    <cellStyle name="Cálculo 13 4 7 2 2 2" xfId="28175" xr:uid="{F50932B3-603D-471C-BA3C-6F90572FF296}"/>
    <cellStyle name="Cálculo 13 4 7 2 3" xfId="16741" xr:uid="{A7B86EBA-5D3C-4917-8701-A1684933E733}"/>
    <cellStyle name="Cálculo 13 4 7 2 3 2" xfId="31849" xr:uid="{1ED2B5A1-E710-46D4-A55B-32CD0D7D009A}"/>
    <cellStyle name="Cálculo 13 4 7 2 4" xfId="21864" xr:uid="{EFEB2F99-4058-4CDA-B940-D6E7CFDBABF9}"/>
    <cellStyle name="Cálculo 13 4 7 3" xfId="10501" xr:uid="{A3E27898-745E-4702-83F7-783743C8CB07}"/>
    <cellStyle name="Cálculo 13 4 7 3 2" xfId="25609" xr:uid="{11AB5F05-439C-472A-8EA0-6B49DBE482DC}"/>
    <cellStyle name="Cálculo 13 4 7 4" xfId="16420" xr:uid="{7BA452C0-AEC0-4522-AFFA-5C36E3B807EC}"/>
    <cellStyle name="Cálculo 13 4 7 4 2" xfId="31528" xr:uid="{F1480D27-9397-4DA9-86E6-8FBFC20BF466}"/>
    <cellStyle name="Cálculo 13 4 7 5" xfId="19227" xr:uid="{12924990-EDAE-4CF5-A124-03B13B6D11D9}"/>
    <cellStyle name="Cálculo 13 4 8" xfId="4684" xr:uid="{4E6DC177-B7D0-419B-8134-CD34902AD0D7}"/>
    <cellStyle name="Cálculo 13 4 8 2" xfId="11066" xr:uid="{2D13558B-C091-4468-B0CC-29426479E9F5}"/>
    <cellStyle name="Cálculo 13 4 8 2 2" xfId="26174" xr:uid="{F5FA9935-A1D4-4305-8057-C5F50E5B7760}"/>
    <cellStyle name="Cálculo 13 4 8 3" xfId="15159" xr:uid="{2CCDCDEA-5C4A-4AD4-9407-D6A2A651A2AE}"/>
    <cellStyle name="Cálculo 13 4 8 3 2" xfId="30267" xr:uid="{63EE2703-E532-4F0D-9CCB-BD042CE00338}"/>
    <cellStyle name="Cálculo 13 4 8 4" xfId="19792" xr:uid="{2E51FE0D-B549-4464-8397-4077C507CAA8}"/>
    <cellStyle name="Cálculo 13 4 9" xfId="8545" xr:uid="{1CCFD89A-B4BD-44DE-B20F-0BB63C05F77F}"/>
    <cellStyle name="Cálculo 13 4 9 2" xfId="23653" xr:uid="{0D0BB413-00AB-4A1C-8CEA-873300683A87}"/>
    <cellStyle name="Cálculo 13 5" xfId="2074" xr:uid="{512776C6-3A45-4E8F-86EA-188B4C0C4AFC}"/>
    <cellStyle name="Cálculo 13 5 10" xfId="13606" xr:uid="{D1C953CB-A017-472F-967D-44DEB1DF63AD}"/>
    <cellStyle name="Cálculo 13 5 10 2" xfId="28714" xr:uid="{31D60843-223A-484B-8CB4-4BC32BB7CB0F}"/>
    <cellStyle name="Cálculo 13 5 11" xfId="17299" xr:uid="{45D513EB-38D4-4D23-8999-11FB4D9200C1}"/>
    <cellStyle name="Cálculo 13 5 2" xfId="2834" xr:uid="{E15414A3-FDBE-4754-B99C-4852B2F5E9C9}"/>
    <cellStyle name="Cálculo 13 5 2 2" xfId="5471" xr:uid="{D7265FBB-9834-4792-A317-6FC947115F3B}"/>
    <cellStyle name="Cálculo 13 5 2 2 2" xfId="16167" xr:uid="{E200BC27-C162-4A4E-AA4C-D80232B7342A}"/>
    <cellStyle name="Cálculo 13 5 2 2 2 2" xfId="31275" xr:uid="{FD952AB9-04AE-4A88-8252-5BB2225F44AF}"/>
    <cellStyle name="Cálculo 13 5 2 2 3" xfId="20579" xr:uid="{9E777403-99A8-489B-B207-1A2483B7F108}"/>
    <cellStyle name="Cálculo 13 5 2 3" xfId="14537" xr:uid="{DF95E614-32CA-49C9-8967-7A9F149AEEA4}"/>
    <cellStyle name="Cálculo 13 5 2 3 2" xfId="29645" xr:uid="{17175798-CCE4-4DF1-8BBF-118350142028}"/>
    <cellStyle name="Cálculo 13 5 2 4" xfId="17942" xr:uid="{E7B49C12-3F26-4E7D-93CE-EADAD960C27C}"/>
    <cellStyle name="Cálculo 13 5 3" xfId="3137" xr:uid="{57E29342-7DBB-4262-866C-D04A9957884C}"/>
    <cellStyle name="Cálculo 13 5 3 2" xfId="5774" xr:uid="{16595161-0B92-4065-AAAD-1E87E441582E}"/>
    <cellStyle name="Cálculo 13 5 3 2 2" xfId="12085" xr:uid="{CD21B7E5-BFAA-4CA8-8EF4-5648A13BF769}"/>
    <cellStyle name="Cálculo 13 5 3 2 2 2" xfId="27193" xr:uid="{A046DF40-6030-4653-9D8A-2B2120D3B3A1}"/>
    <cellStyle name="Cálculo 13 5 3 2 3" xfId="7046" xr:uid="{79814CA7-2AD8-41F2-9E98-A16861084476}"/>
    <cellStyle name="Cálculo 13 5 3 2 3 2" xfId="22154" xr:uid="{013F6255-2FEE-4346-A117-B69AEB7E91C6}"/>
    <cellStyle name="Cálculo 13 5 3 2 4" xfId="20882" xr:uid="{72BF6B91-E3E9-4970-9E24-7CCC4A1E6837}"/>
    <cellStyle name="Cálculo 13 5 3 3" xfId="9519" xr:uid="{9D1D5A9F-37AF-490C-9633-E7A94413523A}"/>
    <cellStyle name="Cálculo 13 5 3 3 2" xfId="24627" xr:uid="{4D8DD340-33D0-4B55-BF58-EB83C6700738}"/>
    <cellStyle name="Cálculo 13 5 3 4" xfId="9155" xr:uid="{997B6B33-16FF-4B04-86CE-8CC8080421FC}"/>
    <cellStyle name="Cálculo 13 5 3 4 2" xfId="24263" xr:uid="{FFB29717-A53E-41D4-9925-805ED949C3F6}"/>
    <cellStyle name="Cálculo 13 5 3 5" xfId="18245" xr:uid="{2D561DF1-CE82-4FD2-A930-38C535BA05C4}"/>
    <cellStyle name="Cálculo 13 5 4" xfId="3463" xr:uid="{8F1C28DA-B437-4D68-A777-03FF07F52F63}"/>
    <cellStyle name="Cálculo 13 5 4 2" xfId="6100" xr:uid="{1E3AC939-9993-44BA-9B77-F1FB857838F3}"/>
    <cellStyle name="Cálculo 13 5 4 2 2" xfId="12411" xr:uid="{96AC769A-C41C-4B3C-A3DC-03E7E0FCA1B3}"/>
    <cellStyle name="Cálculo 13 5 4 2 2 2" xfId="27519" xr:uid="{B3C961C6-97B2-4793-AFB0-05DA9A260D6A}"/>
    <cellStyle name="Cálculo 13 5 4 2 3" xfId="15147" xr:uid="{729E5BED-586B-4E11-A206-8C49889130A0}"/>
    <cellStyle name="Cálculo 13 5 4 2 3 2" xfId="30255" xr:uid="{9486ABDF-BBEC-4D56-A268-321D2AE911AE}"/>
    <cellStyle name="Cálculo 13 5 4 2 4" xfId="21208" xr:uid="{5201DBF6-E2F4-424C-9EF0-BD1E17072CD0}"/>
    <cellStyle name="Cálculo 13 5 4 3" xfId="9845" xr:uid="{FCF39D00-945E-40B4-9FA9-0474BEEA3B64}"/>
    <cellStyle name="Cálculo 13 5 4 3 2" xfId="24953" xr:uid="{9E2AE9FB-6AE3-4976-83B7-A72085D062A1}"/>
    <cellStyle name="Cálculo 13 5 4 4" xfId="15520" xr:uid="{1084CF41-074E-4328-93EB-089CA630EE53}"/>
    <cellStyle name="Cálculo 13 5 4 4 2" xfId="30628" xr:uid="{07DEC907-B441-4BBD-90B5-2D9CF6853F41}"/>
    <cellStyle name="Cálculo 13 5 4 5" xfId="18571" xr:uid="{B988CD43-6748-4723-B635-977E638D3012}"/>
    <cellStyle name="Cálculo 13 5 5" xfId="3769" xr:uid="{02D1DD18-F241-4321-8C0E-F922594688B6}"/>
    <cellStyle name="Cálculo 13 5 5 2" xfId="6406" xr:uid="{EF6D3B9C-5BB6-4492-9F79-45115EC55BB0}"/>
    <cellStyle name="Cálculo 13 5 5 2 2" xfId="12717" xr:uid="{5EA93DCF-7BB5-4A30-87DC-690A03A0968B}"/>
    <cellStyle name="Cálculo 13 5 5 2 2 2" xfId="27825" xr:uid="{93FF0554-3B10-4FA1-ACB0-52BD59852971}"/>
    <cellStyle name="Cálculo 13 5 5 2 3" xfId="7454" xr:uid="{2AEABB1B-545B-4702-8315-1E9DCC384510}"/>
    <cellStyle name="Cálculo 13 5 5 2 3 2" xfId="22562" xr:uid="{AA1C0365-B4B1-4003-9733-581A9290E60B}"/>
    <cellStyle name="Cálculo 13 5 5 2 4" xfId="21514" xr:uid="{CF677F2C-BBA6-4CDE-B1AE-C44A13F34A0D}"/>
    <cellStyle name="Cálculo 13 5 5 3" xfId="10151" xr:uid="{144A023C-49B0-42D5-9EF8-298C975A7C50}"/>
    <cellStyle name="Cálculo 13 5 5 3 2" xfId="25259" xr:uid="{33CD2B65-BE6D-4966-A4CD-02F277390E10}"/>
    <cellStyle name="Cálculo 13 5 5 4" xfId="15782" xr:uid="{A26DB31C-6B26-4E49-BB4E-4D485D438674}"/>
    <cellStyle name="Cálculo 13 5 5 4 2" xfId="30890" xr:uid="{D0B9E2E5-724F-4500-B850-EE528BAA6766}"/>
    <cellStyle name="Cálculo 13 5 5 5" xfId="18877" xr:uid="{DAF5B52C-4A98-42D3-B7E3-0FEF7F0828B6}"/>
    <cellStyle name="Cálculo 13 5 6" xfId="4146" xr:uid="{ABA00976-B317-48BC-8430-BB7155E317BD}"/>
    <cellStyle name="Cálculo 13 5 6 2" xfId="6783" xr:uid="{EB564CCF-54BD-49EC-98C5-6F5BAA6C7142}"/>
    <cellStyle name="Cálculo 13 5 6 2 2" xfId="13094" xr:uid="{7F29371D-B2B7-4A58-908B-928190A736DB}"/>
    <cellStyle name="Cálculo 13 5 6 2 2 2" xfId="28202" xr:uid="{0D3B6F17-3A35-4816-8554-083A196E06A4}"/>
    <cellStyle name="Cálculo 13 5 6 2 3" xfId="16768" xr:uid="{273F93D7-002B-4E1A-B1D1-3B11A77EB040}"/>
    <cellStyle name="Cálculo 13 5 6 2 3 2" xfId="31876" xr:uid="{5EB1E5AC-B8AA-4E54-8C3E-EBEBBF94B7BE}"/>
    <cellStyle name="Cálculo 13 5 6 2 4" xfId="21891" xr:uid="{ACBE21D5-97A1-41C5-AB69-09C83CDB127E}"/>
    <cellStyle name="Cálculo 13 5 6 3" xfId="10528" xr:uid="{8A80B1B1-A7C7-4E43-A1AF-AB23D7210292}"/>
    <cellStyle name="Cálculo 13 5 6 3 2" xfId="25636" xr:uid="{3FED6F6A-895B-4F8D-A8F3-04EFBC4E5E51}"/>
    <cellStyle name="Cálculo 13 5 6 4" xfId="14392" xr:uid="{F61A46AA-5AEA-4AF9-8705-B01CA98736AC}"/>
    <cellStyle name="Cálculo 13 5 6 4 2" xfId="29500" xr:uid="{0835E596-FB44-47DC-A4DB-ACCBF18DEA57}"/>
    <cellStyle name="Cálculo 13 5 6 5" xfId="19254" xr:uid="{930660AA-4D66-45DA-AED7-DBE9CD15E52D}"/>
    <cellStyle name="Cálculo 13 5 7" xfId="4711" xr:uid="{B994E307-A0AE-4197-813D-79EE3C31BECA}"/>
    <cellStyle name="Cálculo 13 5 7 2" xfId="11093" xr:uid="{0A7C3EA1-AEF9-4CA0-89FF-7A8032BB8326}"/>
    <cellStyle name="Cálculo 13 5 7 2 2" xfId="26201" xr:uid="{AC7DC18E-38E1-43C6-A4C1-3A5ABF48CDBE}"/>
    <cellStyle name="Cálculo 13 5 7 3" xfId="13661" xr:uid="{CE4B7F5B-E4C0-44CB-B0DE-6E15E48EB8E8}"/>
    <cellStyle name="Cálculo 13 5 7 3 2" xfId="28769" xr:uid="{B269FD36-269B-43A4-8A6F-D5C164D028DA}"/>
    <cellStyle name="Cálculo 13 5 7 4" xfId="19819" xr:uid="{CC4604A3-1A11-4E41-97DD-ADD196B93605}"/>
    <cellStyle name="Cálculo 13 5 8" xfId="8572" xr:uid="{785EE629-6129-43B1-88D7-9B9375FC8899}"/>
    <cellStyle name="Cálculo 13 5 8 2" xfId="23680" xr:uid="{1CFA1530-0F72-41C5-A874-60C4129A76F7}"/>
    <cellStyle name="Cálculo 13 5 9" xfId="13514" xr:uid="{E9367CB0-C3AD-469B-BC7E-94A12E863A98}"/>
    <cellStyle name="Cálculo 13 5 9 2" xfId="28622" xr:uid="{B941B89A-3F54-4043-A398-019FA62AC62C}"/>
    <cellStyle name="Cálculo 14" xfId="754" xr:uid="{00000000-0005-0000-0000-0000F2020000}"/>
    <cellStyle name="Cálculo 14 2" xfId="1828" xr:uid="{BB0B9F26-3E2E-42EC-B417-E319AA7C336A}"/>
    <cellStyle name="Cálculo 14 2 10" xfId="8329" xr:uid="{83F08738-DE4B-4DEA-BE98-B9F4B6BB5EC1}"/>
    <cellStyle name="Cálculo 14 2 10 2" xfId="23437" xr:uid="{591E3DE3-FF03-4897-BD34-D04616F005E6}"/>
    <cellStyle name="Cálculo 14 2 11" xfId="14757" xr:uid="{838FF48D-A913-48CD-B4D6-6EF2BE9D6373}"/>
    <cellStyle name="Cálculo 14 2 11 2" xfId="29865" xr:uid="{884C6FED-E62E-4CDF-A0CD-36CCE7178063}"/>
    <cellStyle name="Cálculo 14 2 12" xfId="7550" xr:uid="{D9D775DC-5903-439A-BFC3-3CC0B60AC66F}"/>
    <cellStyle name="Cálculo 14 2 12 2" xfId="22658" xr:uid="{DA61ABF8-6AFF-43C9-AEE1-C231CF10329D}"/>
    <cellStyle name="Cálculo 14 2 13" xfId="17053" xr:uid="{AB0430FD-237E-488E-9A43-700724AFA9B9}"/>
    <cellStyle name="Cálculo 14 2 2" xfId="2388" xr:uid="{87BA81E1-5D99-4A56-8E0A-2ADB564C3760}"/>
    <cellStyle name="Cálculo 14 2 2 2" xfId="5025" xr:uid="{D219DEC8-3BAA-48DF-AEBA-B80B63F6FAE9}"/>
    <cellStyle name="Cálculo 14 2 2 2 2" xfId="11389" xr:uid="{BCA7A9FE-FEC1-4F02-8A37-EC219EAE11A0}"/>
    <cellStyle name="Cálculo 14 2 2 2 2 2" xfId="26497" xr:uid="{51AF9358-0878-4EB7-A0E0-C1AD8F61223D}"/>
    <cellStyle name="Cálculo 14 2 2 2 3" xfId="16394" xr:uid="{7E092741-4FA4-4AB5-973B-ECA09F1F0099}"/>
    <cellStyle name="Cálculo 14 2 2 2 3 2" xfId="31502" xr:uid="{C42BD59E-930E-4491-92C5-27526A224DB5}"/>
    <cellStyle name="Cálculo 14 2 2 2 4" xfId="20133" xr:uid="{31E1FB34-8563-4055-8DDD-C6F8791BF40F}"/>
    <cellStyle name="Cálculo 14 2 2 3" xfId="8855" xr:uid="{576B36CA-917C-4E50-B4B5-AD87B78DC6B2}"/>
    <cellStyle name="Cálculo 14 2 2 3 2" xfId="23963" xr:uid="{22802AD5-0CAD-477F-ABFD-F5AA75645BC5}"/>
    <cellStyle name="Cálculo 14 2 3" xfId="2232" xr:uid="{F3BED53C-1885-4357-A5B0-F16C8C18A933}"/>
    <cellStyle name="Cálculo 14 2 3 2" xfId="4869" xr:uid="{53A8444E-7CC5-42A9-813D-DCDAF0DE255E}"/>
    <cellStyle name="Cálculo 14 2 3 2 2" xfId="8471" xr:uid="{BEFC7535-A209-434F-9D99-97BFBE08CDED}"/>
    <cellStyle name="Cálculo 14 2 3 2 2 2" xfId="23579" xr:uid="{F3D33686-B0A7-4692-9EE0-63E927425F79}"/>
    <cellStyle name="Cálculo 14 2 3 2 3" xfId="19977" xr:uid="{DCC1ADE8-0B04-4AAA-8A56-82F11167B98E}"/>
    <cellStyle name="Cálculo 14 2 3 3" xfId="15722" xr:uid="{2B58ABB9-AD8B-4BC4-953C-CF8D05B0C339}"/>
    <cellStyle name="Cálculo 14 2 3 3 2" xfId="30830" xr:uid="{0DD10434-F74C-44DA-BBAF-D8623BBD3CA5}"/>
    <cellStyle name="Cálculo 14 2 3 4" xfId="17457" xr:uid="{E97EB8B9-1069-4865-81E4-1413DD94E05B}"/>
    <cellStyle name="Cálculo 14 2 4" xfId="2922" xr:uid="{C800217E-753D-4992-A633-195311D33079}"/>
    <cellStyle name="Cálculo 14 2 4 2" xfId="5559" xr:uid="{B8E8F62C-4A32-4ADE-B5B4-C7A0AEA7851B}"/>
    <cellStyle name="Cálculo 14 2 4 2 2" xfId="11870" xr:uid="{4AB49525-F5CC-47E0-B62C-13A9150DDCB9}"/>
    <cellStyle name="Cálculo 14 2 4 2 2 2" xfId="26978" xr:uid="{0EA2C183-522E-4D53-99C9-99F208B342D9}"/>
    <cellStyle name="Cálculo 14 2 4 2 3" xfId="14880" xr:uid="{8E85CA4B-6F58-4D61-B8FF-2107AE4153DF}"/>
    <cellStyle name="Cálculo 14 2 4 2 3 2" xfId="29988" xr:uid="{F5A64B18-6EC2-4927-88F7-E002F30144FC}"/>
    <cellStyle name="Cálculo 14 2 4 2 4" xfId="20667" xr:uid="{ECDED0A5-2401-494E-B720-256AC4383FE9}"/>
    <cellStyle name="Cálculo 14 2 4 3" xfId="9304" xr:uid="{7D075AE5-1F16-4287-BAAD-3B05C738FBCA}"/>
    <cellStyle name="Cálculo 14 2 4 3 2" xfId="24412" xr:uid="{020AC388-15BE-4A68-83DD-64CEA92F21C4}"/>
    <cellStyle name="Cálculo 14 2 4 4" xfId="14949" xr:uid="{4B1AED39-7FAA-467A-BD58-09A16B9CAD63}"/>
    <cellStyle name="Cálculo 14 2 4 4 2" xfId="30057" xr:uid="{9DA7519D-A446-48C2-843A-EF961863D96A}"/>
    <cellStyle name="Cálculo 14 2 4 5" xfId="18030" xr:uid="{13F90318-FF4C-4F1B-8800-A6A498768DA0}"/>
    <cellStyle name="Cálculo 14 2 5" xfId="3248" xr:uid="{D85D4E09-F5CB-4102-942E-B7210D0829D5}"/>
    <cellStyle name="Cálculo 14 2 5 2" xfId="5885" xr:uid="{DE79EA58-B39D-43AC-B907-829759800127}"/>
    <cellStyle name="Cálculo 14 2 5 2 2" xfId="12196" xr:uid="{3FC9D4D1-1D24-4814-9083-EED36D137FBC}"/>
    <cellStyle name="Cálculo 14 2 5 2 2 2" xfId="27304" xr:uid="{F7B079AE-DD84-4D5F-974B-42D87CA99352}"/>
    <cellStyle name="Cálculo 14 2 5 2 3" xfId="14384" xr:uid="{9A2817A7-CF3E-4BFD-A11C-85BA77AF60DF}"/>
    <cellStyle name="Cálculo 14 2 5 2 3 2" xfId="29492" xr:uid="{3FB0B399-56C9-4756-9B62-3525D49A09CF}"/>
    <cellStyle name="Cálculo 14 2 5 2 4" xfId="20993" xr:uid="{B4DDC6F6-5A9C-49DF-8EB2-EDAE762BC00A}"/>
    <cellStyle name="Cálculo 14 2 5 3" xfId="9630" xr:uid="{3EFF2C9A-D008-4208-AB14-1A8CAF0A9746}"/>
    <cellStyle name="Cálculo 14 2 5 3 2" xfId="24738" xr:uid="{EF607D12-8E3D-42C4-B17B-F0CEF59565BD}"/>
    <cellStyle name="Cálculo 14 2 5 4" xfId="8164" xr:uid="{228A2635-117F-4F4D-A653-60A9C4046D21}"/>
    <cellStyle name="Cálculo 14 2 5 4 2" xfId="23272" xr:uid="{F47C10F9-A39B-4C60-A9BA-27BB4906E648}"/>
    <cellStyle name="Cálculo 14 2 5 5" xfId="18356" xr:uid="{B84DBE11-B0DD-4BDE-877B-4D2B34D79EA5}"/>
    <cellStyle name="Cálculo 14 2 6" xfId="3554" xr:uid="{95712C53-8497-4D1C-BCD7-00A917337A60}"/>
    <cellStyle name="Cálculo 14 2 6 2" xfId="6191" xr:uid="{DAE130B8-6BCA-4DD7-AD1C-58FB922EE598}"/>
    <cellStyle name="Cálculo 14 2 6 2 2" xfId="12502" xr:uid="{E097C923-9BD8-4A68-983A-F53441B6FA94}"/>
    <cellStyle name="Cálculo 14 2 6 2 2 2" xfId="27610" xr:uid="{E130B1D4-1502-406D-8EF9-2D38BA55C274}"/>
    <cellStyle name="Cálculo 14 2 6 2 3" xfId="15157" xr:uid="{7EF359E0-7D0E-4056-9F9E-9629E4CD1793}"/>
    <cellStyle name="Cálculo 14 2 6 2 3 2" xfId="30265" xr:uid="{01739E73-62BE-42FA-8813-D1FF7AB65BA2}"/>
    <cellStyle name="Cálculo 14 2 6 2 4" xfId="21299" xr:uid="{20E9BC98-0D48-4FF0-A821-E44690C4507D}"/>
    <cellStyle name="Cálculo 14 2 6 3" xfId="9936" xr:uid="{EE337CFF-502D-4BD0-AFA9-D073A37C3A80}"/>
    <cellStyle name="Cálculo 14 2 6 3 2" xfId="25044" xr:uid="{90BA3A6D-9D37-4F51-9C44-E134287E423E}"/>
    <cellStyle name="Cálculo 14 2 6 4" xfId="15703" xr:uid="{2E4AA524-C07D-4BF4-B33C-89805E89B2D2}"/>
    <cellStyle name="Cálculo 14 2 6 4 2" xfId="30811" xr:uid="{D8B30344-826C-4CBF-8B47-6074F5202E5B}"/>
    <cellStyle name="Cálculo 14 2 6 5" xfId="18662" xr:uid="{A6B0BFB7-D343-4CA1-A33E-0BB12EB68413}"/>
    <cellStyle name="Cálculo 14 2 7" xfId="3900" xr:uid="{1840D81D-2D92-40D1-BBC9-4087D28942A6}"/>
    <cellStyle name="Cálculo 14 2 7 2" xfId="6537" xr:uid="{22AB2273-0D8D-4838-8D2D-37511FC13DFF}"/>
    <cellStyle name="Cálculo 14 2 7 2 2" xfId="12848" xr:uid="{7958DD64-42AF-4CEB-9DD1-47E747D4F7B6}"/>
    <cellStyle name="Cálculo 14 2 7 2 2 2" xfId="27956" xr:uid="{3D628F87-BCBD-4DEA-B01C-1AFFB37A2570}"/>
    <cellStyle name="Cálculo 14 2 7 2 3" xfId="14604" xr:uid="{E6562705-BEAC-4842-86B4-A55AB84D4639}"/>
    <cellStyle name="Cálculo 14 2 7 2 3 2" xfId="29712" xr:uid="{878C4519-A817-4C4A-A9A6-4E2334A99F43}"/>
    <cellStyle name="Cálculo 14 2 7 2 4" xfId="21645" xr:uid="{2636BFE1-E1CB-431A-A2FF-E1C00FE782C0}"/>
    <cellStyle name="Cálculo 14 2 7 3" xfId="10282" xr:uid="{52E98761-A4FC-4AD9-A293-64B622C45F65}"/>
    <cellStyle name="Cálculo 14 2 7 3 2" xfId="25390" xr:uid="{1DF4BA26-86FE-4274-87FE-90FF32A1D5E0}"/>
    <cellStyle name="Cálculo 14 2 7 4" xfId="16230" xr:uid="{B379DE23-DEBB-4A1D-93D5-91F958821D11}"/>
    <cellStyle name="Cálculo 14 2 7 4 2" xfId="31338" xr:uid="{FC1CD72D-5CFA-4B4D-A3BE-38AC2C538E3C}"/>
    <cellStyle name="Cálculo 14 2 7 5" xfId="19008" xr:uid="{06ABE923-2995-4EEF-940D-CCFC63B0E618}"/>
    <cellStyle name="Cálculo 14 2 8" xfId="4264" xr:uid="{E9E9F1E4-BD66-4616-8921-085445D972E4}"/>
    <cellStyle name="Cálculo 14 2 8 2" xfId="6901" xr:uid="{197A1F8B-72DD-4258-999E-17ACE29C7FCC}"/>
    <cellStyle name="Cálculo 14 2 8 2 2" xfId="13212" xr:uid="{9E52D25D-C5EE-4A03-B495-17A5638575BD}"/>
    <cellStyle name="Cálculo 14 2 8 2 2 2" xfId="28320" xr:uid="{E00CF143-CA89-4833-A60C-3486FFD24256}"/>
    <cellStyle name="Cálculo 14 2 8 2 3" xfId="16876" xr:uid="{5C175C75-D2E5-46B5-A8AC-E713FE903EE4}"/>
    <cellStyle name="Cálculo 14 2 8 2 3 2" xfId="31984" xr:uid="{1A267BF9-1245-4EB9-A026-AC17E3F32EF3}"/>
    <cellStyle name="Cálculo 14 2 8 2 4" xfId="22009" xr:uid="{831D73CA-B610-47B4-BA99-35BA1CE23453}"/>
    <cellStyle name="Cálculo 14 2 8 3" xfId="10646" xr:uid="{9B18081B-BD00-4E69-9832-18C518A46E7A}"/>
    <cellStyle name="Cálculo 14 2 8 3 2" xfId="25754" xr:uid="{9636C9A3-E98E-4118-837B-4CC1C197BD12}"/>
    <cellStyle name="Cálculo 14 2 8 4" xfId="16419" xr:uid="{12B08102-2152-4852-8647-22DDAB32394B}"/>
    <cellStyle name="Cálculo 14 2 8 4 2" xfId="31527" xr:uid="{26BE8D4A-5AE3-4D3D-A8E4-ACFB6E174A90}"/>
    <cellStyle name="Cálculo 14 2 8 5" xfId="19372" xr:uid="{E010150B-6439-443E-A761-C0991E2DAE11}"/>
    <cellStyle name="Cálculo 14 2 9" xfId="4465" xr:uid="{9A824BA6-20B7-4E2B-99C9-EFC75680084C}"/>
    <cellStyle name="Cálculo 14 2 9 2" xfId="10847" xr:uid="{7764725E-62B4-4C97-9AB6-BB881A4D41FB}"/>
    <cellStyle name="Cálculo 14 2 9 2 2" xfId="25955" xr:uid="{01748E69-C8B9-4266-92D2-46FE68B7560C}"/>
    <cellStyle name="Cálculo 14 2 9 3" xfId="9290" xr:uid="{ADCDCB55-B35B-4044-9723-B76C75B185D1}"/>
    <cellStyle name="Cálculo 14 2 9 3 2" xfId="24398" xr:uid="{81138C4B-A260-4EB9-94DB-BE40F84B8174}"/>
    <cellStyle name="Cálculo 14 2 9 4" xfId="19573" xr:uid="{58D25518-AACB-48A6-BEF9-FF5EE9E76DAB}"/>
    <cellStyle name="Cálculo 14 3" xfId="1811" xr:uid="{C7791715-FFB0-41EA-B00F-1512505C1417}"/>
    <cellStyle name="Cálculo 14 3 10" xfId="11784" xr:uid="{79A12093-1D19-4B97-B5C5-629544C9855B}"/>
    <cellStyle name="Cálculo 14 3 10 2" xfId="26892" xr:uid="{D43F38C3-B6C7-4C55-9C3E-AEFD28D4C163}"/>
    <cellStyle name="Cálculo 14 3 11" xfId="15959" xr:uid="{B42407EF-65A3-47E7-8F23-0FC623E2127C}"/>
    <cellStyle name="Cálculo 14 3 11 2" xfId="31067" xr:uid="{70920159-219A-4069-8667-32B0A2DF6B76}"/>
    <cellStyle name="Cálculo 14 3 12" xfId="17036" xr:uid="{6E56681C-D753-48A2-9D9B-D14639D90646}"/>
    <cellStyle name="Cálculo 14 3 2" xfId="2371" xr:uid="{82AF0147-A94A-4260-A191-9F79C7E1680C}"/>
    <cellStyle name="Cálculo 14 3 2 2" xfId="5008" xr:uid="{AB1BA606-C4B4-4EF0-8BD1-58CA58DEB384}"/>
    <cellStyle name="Cálculo 14 3 2 2 2" xfId="11372" xr:uid="{64F00A30-2D3D-4C86-9C0B-C22D184941BF}"/>
    <cellStyle name="Cálculo 14 3 2 2 2 2" xfId="26480" xr:uid="{CB973CE1-6A35-4587-A318-564A65ECAD5C}"/>
    <cellStyle name="Cálculo 14 3 2 2 3" xfId="14143" xr:uid="{EBD34292-D9D4-4D13-B03D-933313FAE1DB}"/>
    <cellStyle name="Cálculo 14 3 2 2 3 2" xfId="29251" xr:uid="{BBF2668E-EED5-42A0-A2CD-7B410A492D61}"/>
    <cellStyle name="Cálculo 14 3 2 2 4" xfId="20116" xr:uid="{B6FAEB27-DEE9-4F8D-88FF-EB82AC6E19AC}"/>
    <cellStyle name="Cálculo 14 3 2 3" xfId="8838" xr:uid="{B2969F06-9993-499B-8050-54DDF414F5DA}"/>
    <cellStyle name="Cálculo 14 3 2 3 2" xfId="23946" xr:uid="{DC4AB7AC-69C5-489B-857A-7C24EF0DCB0D}"/>
    <cellStyle name="Cálculo 14 3 2 4" xfId="15062" xr:uid="{C99545E6-DFB3-40DB-8664-34991C5028A7}"/>
    <cellStyle name="Cálculo 14 3 2 4 2" xfId="30170" xr:uid="{9341EB03-BC77-4CAF-B716-157D18D70B73}"/>
    <cellStyle name="Cálculo 14 3 2 5" xfId="7651" xr:uid="{39C874F2-483C-43BB-BD38-3851216BFDDB}"/>
    <cellStyle name="Cálculo 14 3 2 5 2" xfId="22759" xr:uid="{78B865C2-4FE2-476A-8EAB-F21B9A02B2D7}"/>
    <cellStyle name="Cálculo 14 3 2 6" xfId="17579" xr:uid="{2FA99612-F9DB-4FB2-949A-A58CE56D0808}"/>
    <cellStyle name="Cálculo 14 3 3" xfId="2249" xr:uid="{108E1F15-2F9B-4C3A-A3A8-765560288A51}"/>
    <cellStyle name="Cálculo 14 3 3 2" xfId="4886" xr:uid="{B1E6A6D1-557C-46CA-85B8-5BECD3736156}"/>
    <cellStyle name="Cálculo 14 3 3 2 2" xfId="15760" xr:uid="{C94C870B-EC63-4A90-B935-566E635C6547}"/>
    <cellStyle name="Cálculo 14 3 3 2 2 2" xfId="30868" xr:uid="{4A24AAA2-5CC8-441C-AB92-BF6FB7A0350D}"/>
    <cellStyle name="Cálculo 14 3 3 2 3" xfId="19994" xr:uid="{155CD39D-E664-49AB-A27B-B8C624CD4D7B}"/>
    <cellStyle name="Cálculo 14 3 3 3" xfId="15376" xr:uid="{70B664EC-4241-4D21-AC52-1D32278E9D90}"/>
    <cellStyle name="Cálculo 14 3 3 3 2" xfId="30484" xr:uid="{E2FD8A08-F7CA-4B4F-88A6-546E0C8C6292}"/>
    <cellStyle name="Cálculo 14 3 3 4" xfId="17474" xr:uid="{18462C2A-03A4-419F-9E75-10DC2D385B21}"/>
    <cellStyle name="Cálculo 14 3 4" xfId="2647" xr:uid="{EA494880-1FFB-48B4-81A6-F18181A55237}"/>
    <cellStyle name="Cálculo 14 3 4 2" xfId="5284" xr:uid="{D43FC797-2799-45E7-B11F-BF489368DF4D}"/>
    <cellStyle name="Cálculo 14 3 4 2 2" xfId="11648" xr:uid="{9B7455A6-3A36-41E0-A2E3-CDE182CA8CE6}"/>
    <cellStyle name="Cálculo 14 3 4 2 2 2" xfId="26756" xr:uid="{4C639304-71E9-460C-B607-145DC84FFDA3}"/>
    <cellStyle name="Cálculo 14 3 4 2 3" xfId="13627" xr:uid="{02DED2F8-6C4E-4226-9B9F-F51FA5E53892}"/>
    <cellStyle name="Cálculo 14 3 4 2 3 2" xfId="28735" xr:uid="{FAA5E05F-ED18-4F43-AA76-517F0C077D2B}"/>
    <cellStyle name="Cálculo 14 3 4 2 4" xfId="20392" xr:uid="{52B2C528-1564-4411-8CB8-749665D2106C}"/>
    <cellStyle name="Cálculo 14 3 4 3" xfId="9114" xr:uid="{62BC25A1-0591-42D6-A641-8FD9E6F84A43}"/>
    <cellStyle name="Cálculo 14 3 4 3 2" xfId="24222" xr:uid="{FE1D939C-DD08-499B-868D-A9A22507E5B3}"/>
    <cellStyle name="Cálculo 14 3 4 4" xfId="16493" xr:uid="{E472AFC6-EDF6-4561-8220-2CCF25D8ACE5}"/>
    <cellStyle name="Cálculo 14 3 4 4 2" xfId="31601" xr:uid="{293A819C-58D0-4E47-9321-46E01A1EFFA8}"/>
    <cellStyle name="Cálculo 14 3 4 5" xfId="17755" xr:uid="{3C1AA575-1AE7-4151-815A-D7C0A295552D}"/>
    <cellStyle name="Cálculo 14 3 5" xfId="3231" xr:uid="{E221F0C1-0E6C-4058-9A70-6FC713E1B225}"/>
    <cellStyle name="Cálculo 14 3 5 2" xfId="5868" xr:uid="{8C800270-75E8-4A2D-8FF4-2EE7CBA36EEA}"/>
    <cellStyle name="Cálculo 14 3 5 2 2" xfId="12179" xr:uid="{D064A583-B318-40F7-9B02-71057FDBCF55}"/>
    <cellStyle name="Cálculo 14 3 5 2 2 2" xfId="27287" xr:uid="{1C52EFD5-DA45-4068-869D-CF7CC909F288}"/>
    <cellStyle name="Cálculo 14 3 5 2 3" xfId="14042" xr:uid="{0E9A0426-DA8C-4C58-9E1B-902F81735A4A}"/>
    <cellStyle name="Cálculo 14 3 5 2 3 2" xfId="29150" xr:uid="{68DF5D2E-414C-44CF-8887-9072F363F41E}"/>
    <cellStyle name="Cálculo 14 3 5 2 4" xfId="20976" xr:uid="{E34F25BE-45FE-43E6-937C-8EC4E5EEBDA3}"/>
    <cellStyle name="Cálculo 14 3 5 3" xfId="9613" xr:uid="{869018D4-50DA-4F66-BFAB-5AD736AD26FA}"/>
    <cellStyle name="Cálculo 14 3 5 3 2" xfId="24721" xr:uid="{38B8884A-83CD-4DEE-9F94-BEE949D55C87}"/>
    <cellStyle name="Cálculo 14 3 5 4" xfId="14007" xr:uid="{3AF37093-8C62-4CDC-9E7C-19B78D721FCD}"/>
    <cellStyle name="Cálculo 14 3 5 4 2" xfId="29115" xr:uid="{0C9A5F96-060B-42DD-A34D-69A959A47070}"/>
    <cellStyle name="Cálculo 14 3 5 5" xfId="18339" xr:uid="{5166868B-E25E-4F74-8901-59310171F2DC}"/>
    <cellStyle name="Cálculo 14 3 6" xfId="2313" xr:uid="{0B182E2E-05F8-4707-B190-5585D89092E6}"/>
    <cellStyle name="Cálculo 14 3 6 2" xfId="4950" xr:uid="{5A5F7FC6-6C2E-4A7F-8C31-708BA25A31C5}"/>
    <cellStyle name="Cálculo 14 3 6 2 2" xfId="11314" xr:uid="{0D6903B2-2544-4DE5-BDE2-84E04AE7C1F1}"/>
    <cellStyle name="Cálculo 14 3 6 2 2 2" xfId="26422" xr:uid="{FF744516-9E4C-444C-AD37-93B9F7F8B1A7}"/>
    <cellStyle name="Cálculo 14 3 6 2 3" xfId="7094" xr:uid="{2B9A1FF3-2596-4A20-832C-CEFDE932F021}"/>
    <cellStyle name="Cálculo 14 3 6 2 3 2" xfId="22202" xr:uid="{F5F1B05F-0EF8-4589-8B32-92A2CE01E669}"/>
    <cellStyle name="Cálculo 14 3 6 2 4" xfId="20058" xr:uid="{F2DD6446-B054-4FEE-AB45-2A0ED035DB50}"/>
    <cellStyle name="Cálculo 14 3 6 3" xfId="8780" xr:uid="{3E1BE181-D462-4D08-A758-1642639AD63C}"/>
    <cellStyle name="Cálculo 14 3 6 3 2" xfId="23888" xr:uid="{9C7969D6-070E-44F6-B02C-6A4E41FD3CCB}"/>
    <cellStyle name="Cálculo 14 3 6 4" xfId="15983" xr:uid="{F6413574-D1A7-43A7-98BD-4E8B8D638F78}"/>
    <cellStyle name="Cálculo 14 3 6 4 2" xfId="31091" xr:uid="{DF5234D7-630B-4B22-9FCB-7DA6FA55D702}"/>
    <cellStyle name="Cálculo 14 3 6 5" xfId="17538" xr:uid="{5424F98C-6B87-492A-8EFC-D25374077FA4}"/>
    <cellStyle name="Cálculo 14 3 7" xfId="3883" xr:uid="{4935C6FB-553E-48D2-91DB-71A6573C06B4}"/>
    <cellStyle name="Cálculo 14 3 7 2" xfId="6520" xr:uid="{602A279A-2397-4099-A3DC-487780824268}"/>
    <cellStyle name="Cálculo 14 3 7 2 2" xfId="12831" xr:uid="{184D0906-25F8-420D-B7F2-52D8E9DA59F3}"/>
    <cellStyle name="Cálculo 14 3 7 2 2 2" xfId="27939" xr:uid="{0B461182-2C51-4690-9B27-0F94AEF11642}"/>
    <cellStyle name="Cálculo 14 3 7 2 3" xfId="14388" xr:uid="{53080044-72B5-4513-835E-6ABDFF749688}"/>
    <cellStyle name="Cálculo 14 3 7 2 3 2" xfId="29496" xr:uid="{258B433E-01F7-4A6B-A79F-E41BA0839A78}"/>
    <cellStyle name="Cálculo 14 3 7 2 4" xfId="21628" xr:uid="{72210C64-3DAD-4439-9FA3-303C880AA9F0}"/>
    <cellStyle name="Cálculo 14 3 7 3" xfId="10265" xr:uid="{A8534B6A-C68F-43C5-9FE5-67D6EF5E243A}"/>
    <cellStyle name="Cálculo 14 3 7 3 2" xfId="25373" xr:uid="{C1A735CD-016B-4E8D-B705-A557395A6F74}"/>
    <cellStyle name="Cálculo 14 3 7 4" xfId="13853" xr:uid="{5CB3F8DB-CE12-4844-A972-23B86E40B8C1}"/>
    <cellStyle name="Cálculo 14 3 7 4 2" xfId="28961" xr:uid="{20EB522A-B9FD-4B55-9CE6-157087E53B54}"/>
    <cellStyle name="Cálculo 14 3 7 5" xfId="18991" xr:uid="{694BB0EC-64F0-49CF-A567-FE699991EA8B}"/>
    <cellStyle name="Cálculo 14 3 8" xfId="4448" xr:uid="{7A094BB0-5860-45E1-A26F-E92680206402}"/>
    <cellStyle name="Cálculo 14 3 8 2" xfId="10830" xr:uid="{232F8271-54A8-499F-9160-31696BD8BAF2}"/>
    <cellStyle name="Cálculo 14 3 8 2 2" xfId="25938" xr:uid="{35A6E185-D8DA-4FD1-BE24-6FE5BC128274}"/>
    <cellStyle name="Cálculo 14 3 8 3" xfId="14465" xr:uid="{CB1BA45F-17E7-4FCC-B626-B2B671215080}"/>
    <cellStyle name="Cálculo 14 3 8 3 2" xfId="29573" xr:uid="{F0CEB33E-1371-4D05-943E-92AB33594CB4}"/>
    <cellStyle name="Cálculo 14 3 8 4" xfId="19556" xr:uid="{CC5FA481-A554-47A1-8FD2-1E98FAC29CAD}"/>
    <cellStyle name="Cálculo 14 3 9" xfId="8312" xr:uid="{99FB3158-A884-4614-A3D2-04C638CEF41F}"/>
    <cellStyle name="Cálculo 14 3 9 2" xfId="23420" xr:uid="{91F5DBCB-6964-4FC0-8BBA-8A488D5DD132}"/>
    <cellStyle name="Cálculo 14 4" xfId="2048" xr:uid="{BBAF146C-FB5B-42C1-BA1B-A9600425CCF5}"/>
    <cellStyle name="Cálculo 14 4 10" xfId="14335" xr:uid="{05D8DCA9-5753-4B21-B831-A5B6A28F4EDC}"/>
    <cellStyle name="Cálculo 14 4 10 2" xfId="29443" xr:uid="{498838E2-CB95-4834-95C5-F04204EE5E46}"/>
    <cellStyle name="Cálculo 14 4 11" xfId="14962" xr:uid="{9895BB45-17D9-4ABF-80A1-FCDB55EF1D96}"/>
    <cellStyle name="Cálculo 14 4 11 2" xfId="30070" xr:uid="{497CBBD8-2B63-4E7F-A273-227A8ED61101}"/>
    <cellStyle name="Cálculo 14 4 12" xfId="17273" xr:uid="{25D90483-B8D9-446A-A950-54A8B2C491BB}"/>
    <cellStyle name="Cálculo 14 4 2" xfId="2555" xr:uid="{D65F4083-0A94-4B40-8B15-8DEF5DA3C06D}"/>
    <cellStyle name="Cálculo 14 4 2 2" xfId="5192" xr:uid="{E4FFA2FA-99EF-4217-9226-7E3AD07CA15B}"/>
    <cellStyle name="Cálculo 14 4 2 2 2" xfId="11556" xr:uid="{38250CE3-9B2C-45A5-8EA0-67AD5656DFEE}"/>
    <cellStyle name="Cálculo 14 4 2 2 2 2" xfId="26664" xr:uid="{3F3B4EFB-C65D-418F-BBFA-1735331A289B}"/>
    <cellStyle name="Cálculo 14 4 2 2 3" xfId="15238" xr:uid="{64DDEE16-26D3-444E-890B-6B00028CABCC}"/>
    <cellStyle name="Cálculo 14 4 2 2 3 2" xfId="30346" xr:uid="{7B4A4820-278E-43C3-9AA5-313C584096E7}"/>
    <cellStyle name="Cálculo 14 4 2 2 4" xfId="20300" xr:uid="{47D6BF13-6868-4D28-8BA1-FEE50210E1D1}"/>
    <cellStyle name="Cálculo 14 4 2 3" xfId="9022" xr:uid="{E4753FF5-4673-432F-BBBE-D8261FAD05F8}"/>
    <cellStyle name="Cálculo 14 4 2 3 2" xfId="24130" xr:uid="{A0F0AAF9-460E-4616-86D9-4D8F16D655ED}"/>
    <cellStyle name="Cálculo 14 4 2 4" xfId="8121" xr:uid="{D45A86B5-A3EA-4AA6-B912-FA533BCDCEAE}"/>
    <cellStyle name="Cálculo 14 4 2 4 2" xfId="23229" xr:uid="{4D0544F4-45D2-4FF2-B534-4EB20F3506AC}"/>
    <cellStyle name="Cálculo 14 4 2 5" xfId="7831" xr:uid="{7FC5EE90-23E1-4432-9B80-CABD7D99D16D}"/>
    <cellStyle name="Cálculo 14 4 2 5 2" xfId="22939" xr:uid="{18BB2C7E-9277-4841-8F46-EE961B018042}"/>
    <cellStyle name="Cálculo 14 4 2 6" xfId="17663" xr:uid="{9898B6F7-74D0-41F2-8A7A-B24C8F3C0C83}"/>
    <cellStyle name="Cálculo 14 4 3" xfId="2808" xr:uid="{E8FFCA94-2790-40D8-8123-FA4267FD9CD0}"/>
    <cellStyle name="Cálculo 14 4 3 2" xfId="5445" xr:uid="{84712AEA-CD5E-4D85-AE86-9C51EFDE1649}"/>
    <cellStyle name="Cálculo 14 4 3 2 2" xfId="14703" xr:uid="{AC551679-6039-4EA7-9EF6-069834809BC6}"/>
    <cellStyle name="Cálculo 14 4 3 2 2 2" xfId="29811" xr:uid="{A08F7363-6EFF-4D99-8AE6-B81AFC951E26}"/>
    <cellStyle name="Cálculo 14 4 3 2 3" xfId="20553" xr:uid="{3F8422A6-B968-4FE8-B139-776806ED1130}"/>
    <cellStyle name="Cálculo 14 4 3 3" xfId="16032" xr:uid="{850BEA18-B710-463E-BC33-E71D265F7FB7}"/>
    <cellStyle name="Cálculo 14 4 3 3 2" xfId="31140" xr:uid="{E51B8C93-17D3-4FA3-A8F9-1C16F4B30F65}"/>
    <cellStyle name="Cálculo 14 4 3 4" xfId="17916" xr:uid="{4F87C357-2714-4EBE-977F-C498CB7BC401}"/>
    <cellStyle name="Cálculo 14 4 4" xfId="3111" xr:uid="{9E45789E-52B8-4FCC-B657-61E493C6484F}"/>
    <cellStyle name="Cálculo 14 4 4 2" xfId="5748" xr:uid="{643A4B1E-6C94-455F-BA2D-3D178D4998C5}"/>
    <cellStyle name="Cálculo 14 4 4 2 2" xfId="12059" xr:uid="{2CEFB07D-DBDE-4051-A83A-6CAC1A7F76F7}"/>
    <cellStyle name="Cálculo 14 4 4 2 2 2" xfId="27167" xr:uid="{30678B08-2203-4462-B522-A782EC3067E2}"/>
    <cellStyle name="Cálculo 14 4 4 2 3" xfId="14100" xr:uid="{1928E3BE-9C00-41AF-80A0-7ED3E77052AA}"/>
    <cellStyle name="Cálculo 14 4 4 2 3 2" xfId="29208" xr:uid="{3B78812F-E894-4235-88AF-8CA15EE826FA}"/>
    <cellStyle name="Cálculo 14 4 4 2 4" xfId="20856" xr:uid="{EBFD9F1E-310F-4570-8FD4-ACF41ED42172}"/>
    <cellStyle name="Cálculo 14 4 4 3" xfId="9493" xr:uid="{988FAD37-7280-4956-84AF-1BFEC2B8C243}"/>
    <cellStyle name="Cálculo 14 4 4 3 2" xfId="24601" xr:uid="{41DAA1A6-F8C7-4621-8377-D4AC3A447D7F}"/>
    <cellStyle name="Cálculo 14 4 4 4" xfId="16510" xr:uid="{EBA10049-543E-4489-B4EC-3E7D1A8B4EFC}"/>
    <cellStyle name="Cálculo 14 4 4 4 2" xfId="31618" xr:uid="{379A1D84-2A9A-4C18-B4DD-A513FFFFEC1C}"/>
    <cellStyle name="Cálculo 14 4 4 5" xfId="18219" xr:uid="{CBDB8B6A-3620-47E7-B40E-A06345B7E545}"/>
    <cellStyle name="Cálculo 14 4 5" xfId="3437" xr:uid="{C69140DF-5A01-4552-92A5-0E16D537C91C}"/>
    <cellStyle name="Cálculo 14 4 5 2" xfId="6074" xr:uid="{7488F291-5353-45DE-9F9B-70F5662BD8F5}"/>
    <cellStyle name="Cálculo 14 4 5 2 2" xfId="12385" xr:uid="{70F0E75A-DC3B-406D-8EE5-9D8965245A18}"/>
    <cellStyle name="Cálculo 14 4 5 2 2 2" xfId="27493" xr:uid="{A52AD6A6-2BF5-4408-8C68-F8B7301624B7}"/>
    <cellStyle name="Cálculo 14 4 5 2 3" xfId="15477" xr:uid="{148D9E0A-B3D5-4C0A-9A7A-6AA9DC95A5C1}"/>
    <cellStyle name="Cálculo 14 4 5 2 3 2" xfId="30585" xr:uid="{6BA0E0E2-D334-4965-9AF5-B576D99F87E7}"/>
    <cellStyle name="Cálculo 14 4 5 2 4" xfId="21182" xr:uid="{AC0901B5-B234-4443-A5BE-4BFFAFE1E084}"/>
    <cellStyle name="Cálculo 14 4 5 3" xfId="9819" xr:uid="{17D2F8BF-3FD0-47FE-B82D-40E6F3F7A401}"/>
    <cellStyle name="Cálculo 14 4 5 3 2" xfId="24927" xr:uid="{B28B71D3-EB53-4328-8E39-946D991F5A41}"/>
    <cellStyle name="Cálculo 14 4 5 4" xfId="7509" xr:uid="{6CC448B0-24B1-434E-A6C3-304DE85C6663}"/>
    <cellStyle name="Cálculo 14 4 5 4 2" xfId="22617" xr:uid="{C0A81896-79AC-4E26-82F7-4F9E9DA8D55D}"/>
    <cellStyle name="Cálculo 14 4 5 5" xfId="18545" xr:uid="{E39A1D66-C822-42B7-B4D5-3F6B0C47C269}"/>
    <cellStyle name="Cálculo 14 4 6" xfId="3743" xr:uid="{57C42CAC-9EEF-443D-A41D-8608354B1867}"/>
    <cellStyle name="Cálculo 14 4 6 2" xfId="6380" xr:uid="{9DB8E3B5-4F6B-4B33-89FD-7695C3A08C39}"/>
    <cellStyle name="Cálculo 14 4 6 2 2" xfId="12691" xr:uid="{E7B2FA84-6A01-4653-93F6-705DD81749AB}"/>
    <cellStyle name="Cálculo 14 4 6 2 2 2" xfId="27799" xr:uid="{C0F0A471-4CD1-4584-A0E7-4E705C3D9CB8}"/>
    <cellStyle name="Cálculo 14 4 6 2 3" xfId="11689" xr:uid="{35DE2DEF-AB8B-4F17-8E50-F53329C2819D}"/>
    <cellStyle name="Cálculo 14 4 6 2 3 2" xfId="26797" xr:uid="{08E962D4-6324-4B81-A198-CAC376AE0DB8}"/>
    <cellStyle name="Cálculo 14 4 6 2 4" xfId="21488" xr:uid="{05CD085A-7B76-4A70-8B8C-36DB4E042ED6}"/>
    <cellStyle name="Cálculo 14 4 6 3" xfId="10125" xr:uid="{CC8CC751-0EE1-4531-A03C-E1E00C2BCA06}"/>
    <cellStyle name="Cálculo 14 4 6 3 2" xfId="25233" xr:uid="{C2E6D8EB-1D80-45B3-9D37-3128D67ABB1D}"/>
    <cellStyle name="Cálculo 14 4 6 4" xfId="7057" xr:uid="{13B52981-5615-408C-800F-4B93A0B16723}"/>
    <cellStyle name="Cálculo 14 4 6 4 2" xfId="22165" xr:uid="{A8650D02-3181-487D-8453-E281479D877C}"/>
    <cellStyle name="Cálculo 14 4 6 5" xfId="18851" xr:uid="{75C88874-1CC9-4A98-9DC9-F3E878EA8D71}"/>
    <cellStyle name="Cálculo 14 4 7" xfId="4120" xr:uid="{0EA3387A-A7F4-4AA5-A258-6B84CA765F57}"/>
    <cellStyle name="Cálculo 14 4 7 2" xfId="6757" xr:uid="{D7A91A78-18B3-40E5-8D8E-EBF364D2B9F2}"/>
    <cellStyle name="Cálculo 14 4 7 2 2" xfId="13068" xr:uid="{6221A4FF-530F-4542-B903-E214500A7B0F}"/>
    <cellStyle name="Cálculo 14 4 7 2 2 2" xfId="28176" xr:uid="{7DA08B2F-7637-498B-AB9A-A47CC74CBA88}"/>
    <cellStyle name="Cálculo 14 4 7 2 3" xfId="16742" xr:uid="{37A4C378-F8E3-42BB-981B-6C6C8DF4BBEB}"/>
    <cellStyle name="Cálculo 14 4 7 2 3 2" xfId="31850" xr:uid="{EE95EC44-62FC-4F46-A91A-EAA3ED250AD0}"/>
    <cellStyle name="Cálculo 14 4 7 2 4" xfId="21865" xr:uid="{6B152071-1946-4079-8E5B-52BD1B00EAF0}"/>
    <cellStyle name="Cálculo 14 4 7 3" xfId="10502" xr:uid="{DA23EC71-852C-49DB-B2D2-DD07E85C6E96}"/>
    <cellStyle name="Cálculo 14 4 7 3 2" xfId="25610" xr:uid="{E027870A-5A4F-44C0-B5A5-21FE4831C092}"/>
    <cellStyle name="Cálculo 14 4 7 4" xfId="15507" xr:uid="{F36647BB-560C-41D7-80A3-3197FC96178A}"/>
    <cellStyle name="Cálculo 14 4 7 4 2" xfId="30615" xr:uid="{5C03AE0B-5E2F-4351-95C4-A738EBC41478}"/>
    <cellStyle name="Cálculo 14 4 7 5" xfId="19228" xr:uid="{D0C531D3-E336-4632-9046-2A1BD553EE1D}"/>
    <cellStyle name="Cálculo 14 4 8" xfId="4685" xr:uid="{52FAE2AB-D80D-4DED-B29F-AE82102844A1}"/>
    <cellStyle name="Cálculo 14 4 8 2" xfId="11067" xr:uid="{ED4F579A-8033-4C97-96EF-CF692794D2D2}"/>
    <cellStyle name="Cálculo 14 4 8 2 2" xfId="26175" xr:uid="{371BE0A1-B644-4B26-ADBE-D542DA5B81DF}"/>
    <cellStyle name="Cálculo 14 4 8 3" xfId="15028" xr:uid="{5377B856-BB99-4043-A573-558604DDEABB}"/>
    <cellStyle name="Cálculo 14 4 8 3 2" xfId="30136" xr:uid="{F736FAF7-678E-40E0-AB99-F41B4D2937E4}"/>
    <cellStyle name="Cálculo 14 4 8 4" xfId="19793" xr:uid="{91A44371-EBFA-4E96-BAD3-6AB84DE6E224}"/>
    <cellStyle name="Cálculo 14 4 9" xfId="8546" xr:uid="{D6738F90-D168-4E43-B6C3-CD643FBB0591}"/>
    <cellStyle name="Cálculo 14 4 9 2" xfId="23654" xr:uid="{7752E667-B66A-4F54-883C-F22663D07AD4}"/>
    <cellStyle name="Cálculo 14 5" xfId="2073" xr:uid="{171FF83D-B995-4A87-9FDF-913042E002CC}"/>
    <cellStyle name="Cálculo 14 5 10" xfId="8063" xr:uid="{11850DEA-61F2-43EA-9DB5-F9ED7E1EBB78}"/>
    <cellStyle name="Cálculo 14 5 10 2" xfId="23171" xr:uid="{C474FC1A-34A2-44B3-A903-9689EBF04F10}"/>
    <cellStyle name="Cálculo 14 5 11" xfId="17298" xr:uid="{732D004E-518A-4CC3-86C6-12D07EE72EBD}"/>
    <cellStyle name="Cálculo 14 5 2" xfId="2833" xr:uid="{A0392E92-8727-4216-B1C6-521D0667ACC6}"/>
    <cellStyle name="Cálculo 14 5 2 2" xfId="5470" xr:uid="{60255356-8926-408A-90E5-958A0C9715D5}"/>
    <cellStyle name="Cálculo 14 5 2 2 2" xfId="15093" xr:uid="{A3674116-62D0-4E70-84B6-4456BB4743B7}"/>
    <cellStyle name="Cálculo 14 5 2 2 2 2" xfId="30201" xr:uid="{1E8E91BC-2530-4F09-A4B1-43BDB6F5A218}"/>
    <cellStyle name="Cálculo 14 5 2 2 3" xfId="20578" xr:uid="{74713D93-700C-46D1-AE1A-9401874DDC3F}"/>
    <cellStyle name="Cálculo 14 5 2 3" xfId="9186" xr:uid="{6F3ABB62-BBD4-4D10-83DE-432849A66BD3}"/>
    <cellStyle name="Cálculo 14 5 2 3 2" xfId="24294" xr:uid="{6756DA27-5A2C-451A-AB2B-5CCD839C4CE5}"/>
    <cellStyle name="Cálculo 14 5 2 4" xfId="17941" xr:uid="{F1827700-609B-4BCE-BC04-8D9F75903605}"/>
    <cellStyle name="Cálculo 14 5 3" xfId="3136" xr:uid="{465391CF-2EBA-4C5F-99FC-9E6A83C561D8}"/>
    <cellStyle name="Cálculo 14 5 3 2" xfId="5773" xr:uid="{19377ECE-2987-410B-9B30-D5D977A78679}"/>
    <cellStyle name="Cálculo 14 5 3 2 2" xfId="12084" xr:uid="{2673600D-DCA8-4191-AB34-76B681482185}"/>
    <cellStyle name="Cálculo 14 5 3 2 2 2" xfId="27192" xr:uid="{DE4F235A-132A-4EDC-B654-E009258EF2DA}"/>
    <cellStyle name="Cálculo 14 5 3 2 3" xfId="14479" xr:uid="{99FF4A52-6085-41F2-A329-0E7D47CCDF40}"/>
    <cellStyle name="Cálculo 14 5 3 2 3 2" xfId="29587" xr:uid="{42567022-017A-4722-9CEB-081B333E637A}"/>
    <cellStyle name="Cálculo 14 5 3 2 4" xfId="20881" xr:uid="{C0D215DA-B0F5-45CE-A78C-C03DBC6A3A5F}"/>
    <cellStyle name="Cálculo 14 5 3 3" xfId="9518" xr:uid="{0849879D-41C2-4F46-B816-C39A20980825}"/>
    <cellStyle name="Cálculo 14 5 3 3 2" xfId="24626" xr:uid="{2CF308CA-0EB0-43F6-8490-5CADF0841567}"/>
    <cellStyle name="Cálculo 14 5 3 4" xfId="16065" xr:uid="{5F67ADE1-B3E7-4C69-A8E3-105DAADF9132}"/>
    <cellStyle name="Cálculo 14 5 3 4 2" xfId="31173" xr:uid="{C911886F-7CBF-4C01-836F-9FB9ADC22FCB}"/>
    <cellStyle name="Cálculo 14 5 3 5" xfId="18244" xr:uid="{CC54F596-D77A-4243-9662-C78F8D6BDFAD}"/>
    <cellStyle name="Cálculo 14 5 4" xfId="3462" xr:uid="{118A7006-8A80-40F6-A60F-500DAAA0655F}"/>
    <cellStyle name="Cálculo 14 5 4 2" xfId="6099" xr:uid="{2D5E737C-714C-4F44-90C7-A4B8F6F5F409}"/>
    <cellStyle name="Cálculo 14 5 4 2 2" xfId="12410" xr:uid="{29E60C7C-3E2A-4E5F-B5A8-BDCB1112D7A6}"/>
    <cellStyle name="Cálculo 14 5 4 2 2 2" xfId="27518" xr:uid="{3CB91BD3-0584-48BF-85F5-A1AC4D3749AE}"/>
    <cellStyle name="Cálculo 14 5 4 2 3" xfId="7667" xr:uid="{A69774F3-019A-4CB8-8B3A-A45EDDB516F5}"/>
    <cellStyle name="Cálculo 14 5 4 2 3 2" xfId="22775" xr:uid="{9E47A0C5-2C93-4FA9-B462-49A9B6D72479}"/>
    <cellStyle name="Cálculo 14 5 4 2 4" xfId="21207" xr:uid="{17647661-C3B3-4900-9A20-1FA0F745A818}"/>
    <cellStyle name="Cálculo 14 5 4 3" xfId="9844" xr:uid="{69A271CB-FECC-4A15-B866-8D645F9CBFD2}"/>
    <cellStyle name="Cálculo 14 5 4 3 2" xfId="24952" xr:uid="{1B8AD4A6-9091-4FC3-849E-4985548E977D}"/>
    <cellStyle name="Cálculo 14 5 4 4" xfId="16478" xr:uid="{40767FB7-510C-4C77-8204-99F45B650DD1}"/>
    <cellStyle name="Cálculo 14 5 4 4 2" xfId="31586" xr:uid="{EC5DF231-8649-445D-B923-086B030245EC}"/>
    <cellStyle name="Cálculo 14 5 4 5" xfId="18570" xr:uid="{EC9738AE-19E2-4845-B56A-6F805BA88375}"/>
    <cellStyle name="Cálculo 14 5 5" xfId="3768" xr:uid="{09D0AD5D-4C39-4FCA-8B63-94DE90196556}"/>
    <cellStyle name="Cálculo 14 5 5 2" xfId="6405" xr:uid="{CC312E1D-A474-496B-A591-F81DA09BA415}"/>
    <cellStyle name="Cálculo 14 5 5 2 2" xfId="12716" xr:uid="{9C199335-C9FE-4F07-BA7E-23B830B1C344}"/>
    <cellStyle name="Cálculo 14 5 5 2 2 2" xfId="27824" xr:uid="{E2977788-0BC2-4063-8661-2728A7A40350}"/>
    <cellStyle name="Cálculo 14 5 5 2 3" xfId="13893" xr:uid="{08C85CA0-C434-4559-96E1-AC23F3C26264}"/>
    <cellStyle name="Cálculo 14 5 5 2 3 2" xfId="29001" xr:uid="{39ECBA43-0C4D-4DD2-9261-4D4B9E20C131}"/>
    <cellStyle name="Cálculo 14 5 5 2 4" xfId="21513" xr:uid="{E15768E1-C28E-42AB-B186-A4A3619D7607}"/>
    <cellStyle name="Cálculo 14 5 5 3" xfId="10150" xr:uid="{98D667FC-77FC-4D87-8CA3-963BD27B936E}"/>
    <cellStyle name="Cálculo 14 5 5 3 2" xfId="25258" xr:uid="{B1EAAB49-8B85-420A-BF69-7A69BD57D259}"/>
    <cellStyle name="Cálculo 14 5 5 4" xfId="14739" xr:uid="{13B52D02-6182-4F01-927B-03EB6F8D3129}"/>
    <cellStyle name="Cálculo 14 5 5 4 2" xfId="29847" xr:uid="{E9C87D58-C3A6-46B9-B370-070FF143AEA6}"/>
    <cellStyle name="Cálculo 14 5 5 5" xfId="18876" xr:uid="{C5181E5C-A5F7-4C47-A1BF-A7BCB5190709}"/>
    <cellStyle name="Cálculo 14 5 6" xfId="4145" xr:uid="{3DE4DA0F-730F-464D-BCC1-90A033A676F6}"/>
    <cellStyle name="Cálculo 14 5 6 2" xfId="6782" xr:uid="{98045098-C601-472B-8231-88EEFB7AEF94}"/>
    <cellStyle name="Cálculo 14 5 6 2 2" xfId="13093" xr:uid="{36FB1278-6AFB-4AD9-AB81-A5812FE4AB35}"/>
    <cellStyle name="Cálculo 14 5 6 2 2 2" xfId="28201" xr:uid="{5BBFEE37-88C2-4526-AEAE-2769BD4FF3D0}"/>
    <cellStyle name="Cálculo 14 5 6 2 3" xfId="16767" xr:uid="{D1AEC1B9-449B-40D0-BE30-908DB8CCE2C0}"/>
    <cellStyle name="Cálculo 14 5 6 2 3 2" xfId="31875" xr:uid="{32B7584F-49A2-479B-A397-7199597AD691}"/>
    <cellStyle name="Cálculo 14 5 6 2 4" xfId="21890" xr:uid="{8C199E09-BC5B-489C-9731-BA065CDEBB24}"/>
    <cellStyle name="Cálculo 14 5 6 3" xfId="10527" xr:uid="{FCB9A219-8B31-4CFC-804F-41F6090F97E4}"/>
    <cellStyle name="Cálculo 14 5 6 3 2" xfId="25635" xr:uid="{834BB8B8-BB66-414D-A6E8-715203C0045D}"/>
    <cellStyle name="Cálculo 14 5 6 4" xfId="14022" xr:uid="{DE8AF392-C5F1-4F8F-8F3F-5C5B5BBE20DE}"/>
    <cellStyle name="Cálculo 14 5 6 4 2" xfId="29130" xr:uid="{33CBBC4C-E7FA-443D-9974-52CB0AD45D6B}"/>
    <cellStyle name="Cálculo 14 5 6 5" xfId="19253" xr:uid="{9D8A9D4E-5D54-440D-9F05-53F0455CFA85}"/>
    <cellStyle name="Cálculo 14 5 7" xfId="4710" xr:uid="{B464EFA8-1F53-4EF7-A5D1-F310143C393F}"/>
    <cellStyle name="Cálculo 14 5 7 2" xfId="11092" xr:uid="{0B60F6F1-98FD-4CFA-ABA4-0A5F1D1E6A1B}"/>
    <cellStyle name="Cálculo 14 5 7 2 2" xfId="26200" xr:uid="{0EA9AD27-F0F8-4539-ACDD-F03326B039D8}"/>
    <cellStyle name="Cálculo 14 5 7 3" xfId="8253" xr:uid="{A28D6FE0-82C6-43CA-AC22-767A356C76A8}"/>
    <cellStyle name="Cálculo 14 5 7 3 2" xfId="23361" xr:uid="{A337E1FD-2C9B-47A0-9969-81178BECF723}"/>
    <cellStyle name="Cálculo 14 5 7 4" xfId="19818" xr:uid="{4595B983-854E-4DB7-B314-6272D4C147B8}"/>
    <cellStyle name="Cálculo 14 5 8" xfId="8571" xr:uid="{8AF0DD4A-7774-4024-863F-B768F7D3C929}"/>
    <cellStyle name="Cálculo 14 5 8 2" xfId="23679" xr:uid="{F6BC7682-4F12-48D1-A481-A2E4B8185E95}"/>
    <cellStyle name="Cálculo 14 5 9" xfId="14859" xr:uid="{01FCDE43-AC5F-4B68-A644-292356BB95D2}"/>
    <cellStyle name="Cálculo 14 5 9 2" xfId="29967" xr:uid="{F935DC4C-FF36-4352-97A4-FB65BED5BB6F}"/>
    <cellStyle name="Cálculo 15" xfId="755" xr:uid="{00000000-0005-0000-0000-0000F3020000}"/>
    <cellStyle name="Cálculo 15 2" xfId="1829" xr:uid="{107DD418-B796-4E75-B82A-A60C1126C7D4}"/>
    <cellStyle name="Cálculo 15 2 10" xfId="8330" xr:uid="{04D9241D-1899-477E-A3AD-2CE0CC413A84}"/>
    <cellStyle name="Cálculo 15 2 10 2" xfId="23438" xr:uid="{0ECD6B51-4801-4C9B-9551-3F8C25C85555}"/>
    <cellStyle name="Cálculo 15 2 11" xfId="7709" xr:uid="{D3FD2000-6EB6-4692-AC1A-FFC37D1C4CF8}"/>
    <cellStyle name="Cálculo 15 2 11 2" xfId="22817" xr:uid="{72B7528F-B39D-42D9-851B-0DC038E335B8}"/>
    <cellStyle name="Cálculo 15 2 12" xfId="14119" xr:uid="{4C1BBDFA-29DB-42AF-80EE-B17B65F027E5}"/>
    <cellStyle name="Cálculo 15 2 12 2" xfId="29227" xr:uid="{A378BCEF-6AE0-4C20-A7BF-397A8F349732}"/>
    <cellStyle name="Cálculo 15 2 13" xfId="17054" xr:uid="{91E69965-4A65-47E6-98C5-16865E18D6BE}"/>
    <cellStyle name="Cálculo 15 2 2" xfId="2389" xr:uid="{689A00D2-88E9-45BD-8454-164908C915B9}"/>
    <cellStyle name="Cálculo 15 2 2 2" xfId="5026" xr:uid="{1798DD97-D888-4365-A206-2B9D9642143B}"/>
    <cellStyle name="Cálculo 15 2 2 2 2" xfId="11390" xr:uid="{149A100B-9198-4F02-940D-CCEAC38D0D54}"/>
    <cellStyle name="Cálculo 15 2 2 2 2 2" xfId="26498" xr:uid="{AD96ED4E-E130-4320-9B6A-A3A54A60C99E}"/>
    <cellStyle name="Cálculo 15 2 2 2 3" xfId="13601" xr:uid="{1AAD7ECE-77B6-4CD4-BA6E-DD53A40C4849}"/>
    <cellStyle name="Cálculo 15 2 2 2 3 2" xfId="28709" xr:uid="{C8D82E22-27DB-45C3-96AE-3D655D56CA2E}"/>
    <cellStyle name="Cálculo 15 2 2 2 4" xfId="20134" xr:uid="{264303E1-97BD-4B67-AB88-2083B70EE147}"/>
    <cellStyle name="Cálculo 15 2 2 3" xfId="8856" xr:uid="{85B1F06C-B64D-45DD-B557-146AF31F10F3}"/>
    <cellStyle name="Cálculo 15 2 2 3 2" xfId="23964" xr:uid="{25EF8AD8-8317-4DF5-B72B-8766A7D34F24}"/>
    <cellStyle name="Cálculo 15 2 3" xfId="2231" xr:uid="{5D1404D7-74F4-4AC5-A4E0-E00B44CB61F9}"/>
    <cellStyle name="Cálculo 15 2 3 2" xfId="4868" xr:uid="{831D3DD4-163F-4569-807E-DEE96551AFF8}"/>
    <cellStyle name="Cálculo 15 2 3 2 2" xfId="13857" xr:uid="{E9A31604-FDF4-46AC-84C8-B9AB92B60256}"/>
    <cellStyle name="Cálculo 15 2 3 2 2 2" xfId="28965" xr:uid="{041526BF-1C13-4F3D-9C07-F59D91B58D4C}"/>
    <cellStyle name="Cálculo 15 2 3 2 3" xfId="19976" xr:uid="{DEB5B922-23F3-4154-9930-467A01B88A2B}"/>
    <cellStyle name="Cálculo 15 2 3 3" xfId="7386" xr:uid="{941362FB-D686-419F-B036-21DEC8883C2B}"/>
    <cellStyle name="Cálculo 15 2 3 3 2" xfId="22494" xr:uid="{9ABA17ED-9B6E-4A4F-B800-D1B94B43ED6D}"/>
    <cellStyle name="Cálculo 15 2 3 4" xfId="17456" xr:uid="{E235EA27-D0D8-4808-91E0-CC3F722A6FE9}"/>
    <cellStyle name="Cálculo 15 2 4" xfId="2923" xr:uid="{52D57A78-040A-4202-9B69-9724C9824539}"/>
    <cellStyle name="Cálculo 15 2 4 2" xfId="5560" xr:uid="{F4FF46D0-105A-4852-BF64-8C4501BCCD28}"/>
    <cellStyle name="Cálculo 15 2 4 2 2" xfId="11871" xr:uid="{E9EE0DA5-B1D7-4940-9E79-E913E2AE6AA3}"/>
    <cellStyle name="Cálculo 15 2 4 2 2 2" xfId="26979" xr:uid="{27B47FCC-04E5-4578-BE2B-4BFA8B6AC9F8}"/>
    <cellStyle name="Cálculo 15 2 4 2 3" xfId="13385" xr:uid="{20113FE6-97D9-45C3-9677-655840C617ED}"/>
    <cellStyle name="Cálculo 15 2 4 2 3 2" xfId="28493" xr:uid="{9D089D1A-2689-488E-8270-96A4FA408F7C}"/>
    <cellStyle name="Cálculo 15 2 4 2 4" xfId="20668" xr:uid="{46D811B5-BED2-4DCB-B546-58F5648721EB}"/>
    <cellStyle name="Cálculo 15 2 4 3" xfId="9305" xr:uid="{4CDBEF5F-D568-4A56-BB98-BD2DA77F461E}"/>
    <cellStyle name="Cálculo 15 2 4 3 2" xfId="24413" xr:uid="{AE1391D5-D82C-4650-8D6F-F72B41FCA94E}"/>
    <cellStyle name="Cálculo 15 2 4 4" xfId="7931" xr:uid="{5166AF48-2B8C-49FE-A72B-EAE6F458C571}"/>
    <cellStyle name="Cálculo 15 2 4 4 2" xfId="23039" xr:uid="{07EF9E7B-F031-41CD-ADFE-CD2F287E9A0B}"/>
    <cellStyle name="Cálculo 15 2 4 5" xfId="18031" xr:uid="{5D0C154A-4A8F-431C-A69E-A4A49897D99A}"/>
    <cellStyle name="Cálculo 15 2 5" xfId="3249" xr:uid="{05E16446-D8DD-4156-89ED-B5231F2A8FBC}"/>
    <cellStyle name="Cálculo 15 2 5 2" xfId="5886" xr:uid="{8E60139C-3A80-45D4-A16D-5B7ABC04BD7C}"/>
    <cellStyle name="Cálculo 15 2 5 2 2" xfId="12197" xr:uid="{D96DA3CD-BF6D-464F-8C39-97E6A2ABCB59}"/>
    <cellStyle name="Cálculo 15 2 5 2 2 2" xfId="27305" xr:uid="{CCC4EBCF-835E-4230-A22B-1C342B39D44A}"/>
    <cellStyle name="Cálculo 15 2 5 2 3" xfId="7350" xr:uid="{4DEF4B74-69E8-459F-8F72-2AD0D6584B4E}"/>
    <cellStyle name="Cálculo 15 2 5 2 3 2" xfId="22458" xr:uid="{47A377C0-D897-47E8-82ED-01B027BFDEBF}"/>
    <cellStyle name="Cálculo 15 2 5 2 4" xfId="20994" xr:uid="{19D508AF-F5A0-46C1-8158-B4AB3379B7B2}"/>
    <cellStyle name="Cálculo 15 2 5 3" xfId="9631" xr:uid="{A82B8A81-0ED1-48C0-AFD6-41485D495D44}"/>
    <cellStyle name="Cálculo 15 2 5 3 2" xfId="24739" xr:uid="{02DE1FD9-6DD7-4358-A032-882F2BA1BC9B}"/>
    <cellStyle name="Cálculo 15 2 5 4" xfId="14553" xr:uid="{4FB54171-57C0-42EA-99F2-0D8E5D0FE4C5}"/>
    <cellStyle name="Cálculo 15 2 5 4 2" xfId="29661" xr:uid="{1A29056B-78AD-4ED5-B0BD-B98CF26C8A78}"/>
    <cellStyle name="Cálculo 15 2 5 5" xfId="18357" xr:uid="{B86EC01E-9D10-41C5-BE7D-B082AB005D3C}"/>
    <cellStyle name="Cálculo 15 2 6" xfId="3555" xr:uid="{4AAD6F9C-398A-4D01-B2BE-810FA398292D}"/>
    <cellStyle name="Cálculo 15 2 6 2" xfId="6192" xr:uid="{FD8C724A-E0CD-40C8-9737-542D4C412E94}"/>
    <cellStyle name="Cálculo 15 2 6 2 2" xfId="12503" xr:uid="{D1F3BA91-2000-4700-9AE5-0E398E6FB162}"/>
    <cellStyle name="Cálculo 15 2 6 2 2 2" xfId="27611" xr:uid="{43D135D9-7E7F-4C7C-B14B-23AA1075A8BA}"/>
    <cellStyle name="Cálculo 15 2 6 2 3" xfId="14963" xr:uid="{1118BA0B-C16B-460C-A135-4A53117BCAF8}"/>
    <cellStyle name="Cálculo 15 2 6 2 3 2" xfId="30071" xr:uid="{87F2AA55-FA47-4EFF-8A1E-7E7E6270A7EC}"/>
    <cellStyle name="Cálculo 15 2 6 2 4" xfId="21300" xr:uid="{1FB11798-C5BD-4DD6-B76C-81DB76AA9AE4}"/>
    <cellStyle name="Cálculo 15 2 6 3" xfId="9937" xr:uid="{56F9A13D-B0CE-42C9-AA76-054402E1AFC2}"/>
    <cellStyle name="Cálculo 15 2 6 3 2" xfId="25045" xr:uid="{FE7BD623-3C8A-485B-8BBF-286EBC36C261}"/>
    <cellStyle name="Cálculo 15 2 6 4" xfId="8190" xr:uid="{FCFAC400-6C78-457A-B685-7E68A2546A67}"/>
    <cellStyle name="Cálculo 15 2 6 4 2" xfId="23298" xr:uid="{78E6E2BD-4404-4F6B-9172-A913106EBA6D}"/>
    <cellStyle name="Cálculo 15 2 6 5" xfId="18663" xr:uid="{1F1F18AF-5C81-46FD-A38E-28DF4FB2571D}"/>
    <cellStyle name="Cálculo 15 2 7" xfId="3901" xr:uid="{FB627FF3-9788-4658-97D1-A967DA755102}"/>
    <cellStyle name="Cálculo 15 2 7 2" xfId="6538" xr:uid="{9F751C5A-AE7C-4B36-B523-A672572EF187}"/>
    <cellStyle name="Cálculo 15 2 7 2 2" xfId="12849" xr:uid="{1DFD9FA0-614C-4B1A-9515-75F304984020}"/>
    <cellStyle name="Cálculo 15 2 7 2 2 2" xfId="27957" xr:uid="{A256B2DB-C0B2-46AC-B8E2-3CEF4A7805E3}"/>
    <cellStyle name="Cálculo 15 2 7 2 3" xfId="15181" xr:uid="{7878BFBD-DB8F-415B-9FA2-60DD0D22D3C2}"/>
    <cellStyle name="Cálculo 15 2 7 2 3 2" xfId="30289" xr:uid="{D2E23844-0B61-41F1-930F-48B4F3AAD5A4}"/>
    <cellStyle name="Cálculo 15 2 7 2 4" xfId="21646" xr:uid="{194D5A8E-4BB2-4E3E-9D74-21C9D718D6C2}"/>
    <cellStyle name="Cálculo 15 2 7 3" xfId="10283" xr:uid="{25175436-3BBC-4365-B3B2-F0F920C4CB23}"/>
    <cellStyle name="Cálculo 15 2 7 3 2" xfId="25391" xr:uid="{6C7742C3-37CE-4180-9202-3CAE4F30B3ED}"/>
    <cellStyle name="Cálculo 15 2 7 4" xfId="16140" xr:uid="{9A817CF2-7382-4C3E-AC5A-92B2F2C7D24B}"/>
    <cellStyle name="Cálculo 15 2 7 4 2" xfId="31248" xr:uid="{BE42E35C-63F5-4CF6-A879-900B535981D0}"/>
    <cellStyle name="Cálculo 15 2 7 5" xfId="19009" xr:uid="{EB9DBD03-EF19-4B18-89A4-4E24EDCC8D97}"/>
    <cellStyle name="Cálculo 15 2 8" xfId="4265" xr:uid="{D3D66BC2-06F0-4868-A494-442F5D9EACA7}"/>
    <cellStyle name="Cálculo 15 2 8 2" xfId="6902" xr:uid="{A0A532A9-32F0-4123-B5B8-FAE0D3332BF9}"/>
    <cellStyle name="Cálculo 15 2 8 2 2" xfId="13213" xr:uid="{F89120B0-F2C9-44C1-B4D3-59E29F2E220D}"/>
    <cellStyle name="Cálculo 15 2 8 2 2 2" xfId="28321" xr:uid="{40AA418D-C4CC-43C1-87FE-720E544DA567}"/>
    <cellStyle name="Cálculo 15 2 8 2 3" xfId="16877" xr:uid="{3E4049AF-4AD7-457D-A585-F30D9EB44FC4}"/>
    <cellStyle name="Cálculo 15 2 8 2 3 2" xfId="31985" xr:uid="{16DD1AA3-6B37-411F-9D2C-EF892EC44098}"/>
    <cellStyle name="Cálculo 15 2 8 2 4" xfId="22010" xr:uid="{FB8E4583-6795-4CE3-ACBC-7D030CCAD076}"/>
    <cellStyle name="Cálculo 15 2 8 3" xfId="10647" xr:uid="{2EB1DBCC-561B-41A8-B390-F841A291A631}"/>
    <cellStyle name="Cálculo 15 2 8 3 2" xfId="25755" xr:uid="{28FA120D-1A7B-4BC5-9B10-FF2085DDB589}"/>
    <cellStyle name="Cálculo 15 2 8 4" xfId="15266" xr:uid="{5B78690A-E2DF-41CF-9074-3531C7544B10}"/>
    <cellStyle name="Cálculo 15 2 8 4 2" xfId="30374" xr:uid="{ADF4AC84-C194-4496-884C-D51DA5FE02EA}"/>
    <cellStyle name="Cálculo 15 2 8 5" xfId="19373" xr:uid="{DCBE442B-F14F-4340-9FF1-0BA34185B310}"/>
    <cellStyle name="Cálculo 15 2 9" xfId="4466" xr:uid="{35BB783C-F46C-4BBE-800A-B21C2D282326}"/>
    <cellStyle name="Cálculo 15 2 9 2" xfId="10848" xr:uid="{078A608E-EA9E-47C8-8BD8-29DCBE61785D}"/>
    <cellStyle name="Cálculo 15 2 9 2 2" xfId="25956" xr:uid="{8D623362-257B-4681-B7A2-C5A7A59881F7}"/>
    <cellStyle name="Cálculo 15 2 9 3" xfId="14031" xr:uid="{305A018F-1AB2-4C11-B127-AF08FC11C21B}"/>
    <cellStyle name="Cálculo 15 2 9 3 2" xfId="29139" xr:uid="{213B6E23-1942-48C8-98FE-D633B538FAF4}"/>
    <cellStyle name="Cálculo 15 2 9 4" xfId="19574" xr:uid="{2C0F6530-7CB9-4074-8969-1005E244AA1B}"/>
    <cellStyle name="Cálculo 15 3" xfId="1812" xr:uid="{CD663483-0067-41EA-8DCB-843BE38A0431}"/>
    <cellStyle name="Cálculo 15 3 10" xfId="14855" xr:uid="{87CCDB54-AFCD-49E9-A5E3-17354F5B117C}"/>
    <cellStyle name="Cálculo 15 3 10 2" xfId="29963" xr:uid="{3811CFEE-7402-4D86-8432-E41FFD2EE944}"/>
    <cellStyle name="Cálculo 15 3 11" xfId="14778" xr:uid="{5D3F8A74-3534-4A8A-A354-20E9A753DA6B}"/>
    <cellStyle name="Cálculo 15 3 11 2" xfId="29886" xr:uid="{82DC0F78-F1C6-40BD-B7DB-8B70DA76EAB1}"/>
    <cellStyle name="Cálculo 15 3 12" xfId="17037" xr:uid="{B9C6E33F-1C70-4637-84A9-888CFE3C7C12}"/>
    <cellStyle name="Cálculo 15 3 2" xfId="2372" xr:uid="{7018CD52-F6D2-4221-8186-E57249E00337}"/>
    <cellStyle name="Cálculo 15 3 2 2" xfId="5009" xr:uid="{6993238D-2C4B-40B0-A34B-7FC9BF050EE4}"/>
    <cellStyle name="Cálculo 15 3 2 2 2" xfId="11373" xr:uid="{0076693F-FF66-4DFB-A321-C05AD1B20A5E}"/>
    <cellStyle name="Cálculo 15 3 2 2 2 2" xfId="26481" xr:uid="{9DB81FBC-AEE4-41D6-B6A0-8234671A0037}"/>
    <cellStyle name="Cálculo 15 3 2 2 3" xfId="7277" xr:uid="{2328473B-BB1D-4E9F-A911-FE7B086EAE17}"/>
    <cellStyle name="Cálculo 15 3 2 2 3 2" xfId="22385" xr:uid="{68D072DB-3C6D-4636-A60B-F59D7F550DE2}"/>
    <cellStyle name="Cálculo 15 3 2 2 4" xfId="20117" xr:uid="{71F8ABEC-4FCF-4CE3-A767-D398E7949D51}"/>
    <cellStyle name="Cálculo 15 3 2 3" xfId="8839" xr:uid="{04DB52F4-187B-48CB-9A55-8043B597AC73}"/>
    <cellStyle name="Cálculo 15 3 2 3 2" xfId="23947" xr:uid="{71B3E43B-A8DF-40EF-BB9C-71AAD9C00AFE}"/>
    <cellStyle name="Cálculo 15 3 2 4" xfId="15273" xr:uid="{5F30C519-45B1-4B37-BE8E-061A090D8999}"/>
    <cellStyle name="Cálculo 15 3 2 4 2" xfId="30381" xr:uid="{8D385285-AEE7-4135-8CAA-485026ED6F6A}"/>
    <cellStyle name="Cálculo 15 3 2 5" xfId="14337" xr:uid="{71A153B0-5733-4985-A8EE-16CA5AB25D86}"/>
    <cellStyle name="Cálculo 15 3 2 5 2" xfId="29445" xr:uid="{80A008BE-39A3-4649-8529-7F8948CD4D57}"/>
    <cellStyle name="Cálculo 15 3 2 6" xfId="17580" xr:uid="{B605325C-6894-4128-A776-9800E6E4154E}"/>
    <cellStyle name="Cálculo 15 3 3" xfId="2248" xr:uid="{38C0FC6F-F701-4332-BA63-FB7B10BA40DA}"/>
    <cellStyle name="Cálculo 15 3 3 2" xfId="4885" xr:uid="{46788249-6074-444D-BFE3-9883C39BBF4E}"/>
    <cellStyle name="Cálculo 15 3 3 2 2" xfId="15483" xr:uid="{7D6D2D21-C8BD-4974-A32C-D2D6789FD041}"/>
    <cellStyle name="Cálculo 15 3 3 2 2 2" xfId="30591" xr:uid="{B17BB368-B9D3-4E39-91A3-732C85230FA1}"/>
    <cellStyle name="Cálculo 15 3 3 2 3" xfId="19993" xr:uid="{B200A813-9A41-4E00-86AA-CF2900268AA5}"/>
    <cellStyle name="Cálculo 15 3 3 3" xfId="15085" xr:uid="{A45378BF-C779-4052-8548-784129DD1CC3}"/>
    <cellStyle name="Cálculo 15 3 3 3 2" xfId="30193" xr:uid="{9A139F5F-9EBA-43FF-A16B-518AF7834123}"/>
    <cellStyle name="Cálculo 15 3 3 4" xfId="17473" xr:uid="{27E351C0-F2C2-4ED8-B1BC-58BE1D19391A}"/>
    <cellStyle name="Cálculo 15 3 4" xfId="2341" xr:uid="{0B096B1F-11A0-4486-BC5B-C5047F51EA96}"/>
    <cellStyle name="Cálculo 15 3 4 2" xfId="4978" xr:uid="{D1952696-BBC5-45E7-BC1D-0E177DCF4FCD}"/>
    <cellStyle name="Cálculo 15 3 4 2 2" xfId="11342" xr:uid="{2B0D2C7F-A6B6-4AB1-B0E6-3CA9CEB289C1}"/>
    <cellStyle name="Cálculo 15 3 4 2 2 2" xfId="26450" xr:uid="{5B25DC51-5F2E-452A-AE56-7955A821BA4C}"/>
    <cellStyle name="Cálculo 15 3 4 2 3" xfId="16160" xr:uid="{DC9BDA1C-A52F-44CE-8D9D-C65665C3F2B2}"/>
    <cellStyle name="Cálculo 15 3 4 2 3 2" xfId="31268" xr:uid="{5F1C6E66-52A0-4E4A-8F0E-5EE91037CDE9}"/>
    <cellStyle name="Cálculo 15 3 4 2 4" xfId="20086" xr:uid="{FB858D2F-9E6B-4797-BC98-0C85497D5FAF}"/>
    <cellStyle name="Cálculo 15 3 4 3" xfId="8808" xr:uid="{4791B77A-204C-44FA-B7BC-F5EFA7A8E579}"/>
    <cellStyle name="Cálculo 15 3 4 3 2" xfId="23916" xr:uid="{11C1753D-8275-4831-8578-9B059007608D}"/>
    <cellStyle name="Cálculo 15 3 4 4" xfId="14790" xr:uid="{955CC022-0675-40A1-B20B-E21C8A144F75}"/>
    <cellStyle name="Cálculo 15 3 4 4 2" xfId="29898" xr:uid="{664C0158-BA92-41B4-9CEF-40558A0C183E}"/>
    <cellStyle name="Cálculo 15 3 4 5" xfId="17566" xr:uid="{BA6AB7E7-854B-4C47-BA32-5E69AC395366}"/>
    <cellStyle name="Cálculo 15 3 5" xfId="3232" xr:uid="{23D0D7D1-7912-4D06-B8F8-4D5A6087C802}"/>
    <cellStyle name="Cálculo 15 3 5 2" xfId="5869" xr:uid="{D50F647A-5296-441A-A343-D7E3F3D50F15}"/>
    <cellStyle name="Cálculo 15 3 5 2 2" xfId="12180" xr:uid="{B1289739-CAC4-406F-A8E9-27AC0D69065D}"/>
    <cellStyle name="Cálculo 15 3 5 2 2 2" xfId="27288" xr:uid="{025BC54A-34BC-42F1-A847-6FCE5B59CA7D}"/>
    <cellStyle name="Cálculo 15 3 5 2 3" xfId="15873" xr:uid="{C334AC20-CA62-452F-A875-2C90844D08D8}"/>
    <cellStyle name="Cálculo 15 3 5 2 3 2" xfId="30981" xr:uid="{1C9CEC09-B133-4F43-91EA-0B56502221C2}"/>
    <cellStyle name="Cálculo 15 3 5 2 4" xfId="20977" xr:uid="{A35720D4-1526-48C1-98BA-E25032705D49}"/>
    <cellStyle name="Cálculo 15 3 5 3" xfId="9614" xr:uid="{8C4D2DAD-4B98-4DEA-A390-F3FD102D538E}"/>
    <cellStyle name="Cálculo 15 3 5 3 2" xfId="24722" xr:uid="{3A463A1A-D91F-494D-81D1-52CC01B19BC2}"/>
    <cellStyle name="Cálculo 15 3 5 4" xfId="14239" xr:uid="{C400D3BA-6F01-4E97-AA6E-7E8815CC6EEF}"/>
    <cellStyle name="Cálculo 15 3 5 4 2" xfId="29347" xr:uid="{CD40FE7A-39EC-47EC-917D-36FE7AF85A53}"/>
    <cellStyle name="Cálculo 15 3 5 5" xfId="18340" xr:uid="{243873BE-8E18-4DAF-9AE8-D0FBA4BE3843}"/>
    <cellStyle name="Cálculo 15 3 6" xfId="2314" xr:uid="{2C4CFBCB-23E9-4BC1-983F-49FC479A3D7D}"/>
    <cellStyle name="Cálculo 15 3 6 2" xfId="4951" xr:uid="{10A2E988-5FEE-4E5F-8380-F0FE891C9176}"/>
    <cellStyle name="Cálculo 15 3 6 2 2" xfId="11315" xr:uid="{FD69B415-06F3-468D-8FD6-E7FDDA49185A}"/>
    <cellStyle name="Cálculo 15 3 6 2 2 2" xfId="26423" xr:uid="{3269EF62-F097-4C08-A9B6-B140820832FC}"/>
    <cellStyle name="Cálculo 15 3 6 2 3" xfId="7792" xr:uid="{73C29D3A-8D55-4076-AF68-EF282A76A147}"/>
    <cellStyle name="Cálculo 15 3 6 2 3 2" xfId="22900" xr:uid="{C54C41C8-F6E9-4D33-BB7E-AFC2F67E43BC}"/>
    <cellStyle name="Cálculo 15 3 6 2 4" xfId="20059" xr:uid="{3C1CE107-D428-4194-82E1-5E640A85263F}"/>
    <cellStyle name="Cálculo 15 3 6 3" xfId="8781" xr:uid="{A16450D7-113E-4E30-8F81-5BD2BACF5204}"/>
    <cellStyle name="Cálculo 15 3 6 3 2" xfId="23889" xr:uid="{A8F67506-D7B5-4C95-B3B7-49400417D94B}"/>
    <cellStyle name="Cálculo 15 3 6 4" xfId="13816" xr:uid="{1D916B98-0617-4DD2-8B9E-775ABAC948B0}"/>
    <cellStyle name="Cálculo 15 3 6 4 2" xfId="28924" xr:uid="{B7BE3ABE-E067-4738-8FDA-7BE9C592290B}"/>
    <cellStyle name="Cálculo 15 3 6 5" xfId="17539" xr:uid="{083829C6-8B30-4AA0-B300-9E04C2F76CB0}"/>
    <cellStyle name="Cálculo 15 3 7" xfId="3884" xr:uid="{35A28193-E41B-4D58-ADD0-46DB9D806AD4}"/>
    <cellStyle name="Cálculo 15 3 7 2" xfId="6521" xr:uid="{3D9A07A0-8216-42CA-B84D-13E164D85F75}"/>
    <cellStyle name="Cálculo 15 3 7 2 2" xfId="12832" xr:uid="{8F57AFC3-C00A-4FA9-82EF-69A247B9C160}"/>
    <cellStyle name="Cálculo 15 3 7 2 2 2" xfId="27940" xr:uid="{BB5EB4DA-15A9-4CAB-8D40-58CBF03E8950}"/>
    <cellStyle name="Cálculo 15 3 7 2 3" xfId="15458" xr:uid="{9707F83D-5331-43CF-B25B-1703D1287CFB}"/>
    <cellStyle name="Cálculo 15 3 7 2 3 2" xfId="30566" xr:uid="{28A22BBF-62DD-4294-9A07-C7DCDE2B673E}"/>
    <cellStyle name="Cálculo 15 3 7 2 4" xfId="21629" xr:uid="{40B7B357-24CD-4054-9984-DA0E2317125A}"/>
    <cellStyle name="Cálculo 15 3 7 3" xfId="10266" xr:uid="{FD957B74-1C40-41F4-B7C7-E8FB40DB5869}"/>
    <cellStyle name="Cálculo 15 3 7 3 2" xfId="25374" xr:uid="{24AE63E0-9A96-4B03-B14D-276DE8F87388}"/>
    <cellStyle name="Cálculo 15 3 7 4" xfId="14009" xr:uid="{E54F5F18-326D-4DC4-979D-964A68E4F42C}"/>
    <cellStyle name="Cálculo 15 3 7 4 2" xfId="29117" xr:uid="{D1D382CC-EC54-4AAB-BE3D-0A29A3899779}"/>
    <cellStyle name="Cálculo 15 3 7 5" xfId="18992" xr:uid="{703437F5-6F01-42BC-A122-D03F168FB66F}"/>
    <cellStyle name="Cálculo 15 3 8" xfId="4449" xr:uid="{67154FF6-E162-46B8-814C-280674C52249}"/>
    <cellStyle name="Cálculo 15 3 8 2" xfId="10831" xr:uid="{36DA7B8C-0FA6-47FD-A560-12197CE43F07}"/>
    <cellStyle name="Cálculo 15 3 8 2 2" xfId="25939" xr:uid="{CD3B902F-D938-4ECC-99CA-7148046D15B6}"/>
    <cellStyle name="Cálculo 15 3 8 3" xfId="14312" xr:uid="{D52FACA4-26FC-42AF-9AB6-827290E9BAB1}"/>
    <cellStyle name="Cálculo 15 3 8 3 2" xfId="29420" xr:uid="{068CA25B-0F8A-4011-AB0E-673335C6633C}"/>
    <cellStyle name="Cálculo 15 3 8 4" xfId="19557" xr:uid="{96099C33-3928-4659-81E9-B78209D8D443}"/>
    <cellStyle name="Cálculo 15 3 9" xfId="8313" xr:uid="{70F44053-DEC3-4698-9BEE-E3C9CB824478}"/>
    <cellStyle name="Cálculo 15 3 9 2" xfId="23421" xr:uid="{0C1BC36F-027A-4C3D-AE79-2625451CD856}"/>
    <cellStyle name="Cálculo 15 4" xfId="2049" xr:uid="{097E3DED-BA30-40F8-8086-38F60EC87C03}"/>
    <cellStyle name="Cálculo 15 4 10" xfId="7788" xr:uid="{A072F6ED-E715-4223-96EB-912C345FD0E4}"/>
    <cellStyle name="Cálculo 15 4 10 2" xfId="22896" xr:uid="{1179A2A2-5DB5-42EF-951B-F1A66F881232}"/>
    <cellStyle name="Cálculo 15 4 11" xfId="7582" xr:uid="{074C4F3C-CBBB-4096-AA75-78ADB93D5FBA}"/>
    <cellStyle name="Cálculo 15 4 11 2" xfId="22690" xr:uid="{EB8E4B9E-E1FB-4746-874A-4F1B618D4B97}"/>
    <cellStyle name="Cálculo 15 4 12" xfId="17274" xr:uid="{1D8FC264-8022-4B9D-BFDC-9308C0F30337}"/>
    <cellStyle name="Cálculo 15 4 2" xfId="2556" xr:uid="{A24209EA-A5D3-4E0B-988B-A8E099A366BC}"/>
    <cellStyle name="Cálculo 15 4 2 2" xfId="5193" xr:uid="{5B762EE3-6765-4DA0-BBCC-5255B34C8645}"/>
    <cellStyle name="Cálculo 15 4 2 2 2" xfId="11557" xr:uid="{3BAA9DEF-3F17-4909-BACF-6DBB4694CD03}"/>
    <cellStyle name="Cálculo 15 4 2 2 2 2" xfId="26665" xr:uid="{60925BCD-243C-420F-886D-A6E23B4ED54F}"/>
    <cellStyle name="Cálculo 15 4 2 2 3" xfId="8065" xr:uid="{9290E56C-3AB8-4423-8409-CE4D7D6C043C}"/>
    <cellStyle name="Cálculo 15 4 2 2 3 2" xfId="23173" xr:uid="{0AAF5939-14E4-4716-BA76-67A7CCA1E945}"/>
    <cellStyle name="Cálculo 15 4 2 2 4" xfId="20301" xr:uid="{D591A3DD-7891-49C8-B62A-8C0E6D93E4C6}"/>
    <cellStyle name="Cálculo 15 4 2 3" xfId="9023" xr:uid="{7A0E779F-10DD-4901-84D7-920ED6EC2200}"/>
    <cellStyle name="Cálculo 15 4 2 3 2" xfId="24131" xr:uid="{55085A35-CBF5-4149-861D-4948931870F8}"/>
    <cellStyle name="Cálculo 15 4 2 4" xfId="14770" xr:uid="{5A21778D-123A-4964-84A6-337FB0B338B3}"/>
    <cellStyle name="Cálculo 15 4 2 4 2" xfId="29878" xr:uid="{1BCF7AC3-B435-4A51-A015-FF5CC5714B21}"/>
    <cellStyle name="Cálculo 15 4 2 5" xfId="7138" xr:uid="{97D41304-BC71-404A-BE25-316E37C0E40D}"/>
    <cellStyle name="Cálculo 15 4 2 5 2" xfId="22246" xr:uid="{E5641EB6-25AA-4BA9-95D8-6C916057C850}"/>
    <cellStyle name="Cálculo 15 4 2 6" xfId="17664" xr:uid="{00F4F84E-2BE5-4BE0-A270-82820251D48B}"/>
    <cellStyle name="Cálculo 15 4 3" xfId="2809" xr:uid="{1A95D8AE-D324-4CA4-8980-68B67A361198}"/>
    <cellStyle name="Cálculo 15 4 3 2" xfId="5446" xr:uid="{9048BD19-2B35-4C89-96E1-7F6DD253404D}"/>
    <cellStyle name="Cálculo 15 4 3 2 2" xfId="8162" xr:uid="{928EA51D-3BA2-48A1-8A6E-3BE73C7DF666}"/>
    <cellStyle name="Cálculo 15 4 3 2 2 2" xfId="23270" xr:uid="{11270601-6F2D-4B16-82C9-82B53A5DCE0A}"/>
    <cellStyle name="Cálculo 15 4 3 2 3" xfId="20554" xr:uid="{483233C9-EE4F-47A3-AF6A-F4C9940158D5}"/>
    <cellStyle name="Cálculo 15 4 3 3" xfId="13756" xr:uid="{33AF5FF8-26E1-42FA-88C2-619B0DDF84C4}"/>
    <cellStyle name="Cálculo 15 4 3 3 2" xfId="28864" xr:uid="{09B32487-2290-4F90-8A80-90F73A10E261}"/>
    <cellStyle name="Cálculo 15 4 3 4" xfId="17917" xr:uid="{5BDFA564-413F-469A-BE29-C9609A6B1E06}"/>
    <cellStyle name="Cálculo 15 4 4" xfId="3112" xr:uid="{6984B247-D321-4495-BAB7-AA73C2336DF4}"/>
    <cellStyle name="Cálculo 15 4 4 2" xfId="5749" xr:uid="{CC741413-D772-4B0D-BB7A-49EF58CE7CA7}"/>
    <cellStyle name="Cálculo 15 4 4 2 2" xfId="12060" xr:uid="{9473F58A-16D8-4379-A13B-B705C608CF62}"/>
    <cellStyle name="Cálculo 15 4 4 2 2 2" xfId="27168" xr:uid="{21AA0A20-7891-44FA-8A07-98736EFBD68B}"/>
    <cellStyle name="Cálculo 15 4 4 2 3" xfId="16404" xr:uid="{1B67D5DE-7F02-4529-BA56-E7200A00B5CD}"/>
    <cellStyle name="Cálculo 15 4 4 2 3 2" xfId="31512" xr:uid="{965A9E76-1B67-49E7-9637-96E3A5082724}"/>
    <cellStyle name="Cálculo 15 4 4 2 4" xfId="20857" xr:uid="{2F3CF14B-DB01-4D33-BB30-E4266A47C8B1}"/>
    <cellStyle name="Cálculo 15 4 4 3" xfId="9494" xr:uid="{030A6C1E-5BC6-4480-8BBE-FC1EC1B900B2}"/>
    <cellStyle name="Cálculo 15 4 4 3 2" xfId="24602" xr:uid="{FF34E9C3-9C31-4598-8910-03D74D675565}"/>
    <cellStyle name="Cálculo 15 4 4 4" xfId="13852" xr:uid="{1A2AE44D-C412-47CA-88FA-D69EC8E4FB41}"/>
    <cellStyle name="Cálculo 15 4 4 4 2" xfId="28960" xr:uid="{F827A02B-0BE8-4322-A407-6AEFB96B9DC2}"/>
    <cellStyle name="Cálculo 15 4 4 5" xfId="18220" xr:uid="{342219C3-047F-4771-91A1-E378AB7FBBED}"/>
    <cellStyle name="Cálculo 15 4 5" xfId="3438" xr:uid="{C7B3136D-60AA-48F6-9EEF-2128965CDEA1}"/>
    <cellStyle name="Cálculo 15 4 5 2" xfId="6075" xr:uid="{E9B78D4C-7DBD-435D-85B6-95E50C819564}"/>
    <cellStyle name="Cálculo 15 4 5 2 2" xfId="12386" xr:uid="{50D3C3F2-D323-4D91-8314-AA18B90A9C3A}"/>
    <cellStyle name="Cálculo 15 4 5 2 2 2" xfId="27494" xr:uid="{D904AA3C-6307-4343-BFAB-6F0526C7F0F8}"/>
    <cellStyle name="Cálculo 15 4 5 2 3" xfId="14134" xr:uid="{9B4BD57D-62E2-4127-BA17-A4B62E1B6923}"/>
    <cellStyle name="Cálculo 15 4 5 2 3 2" xfId="29242" xr:uid="{24BDD6DD-217B-446B-8363-39BAE643A654}"/>
    <cellStyle name="Cálculo 15 4 5 2 4" xfId="21183" xr:uid="{2C92C91D-5EF3-421E-94EB-2E1D4AE3BD44}"/>
    <cellStyle name="Cálculo 15 4 5 3" xfId="9820" xr:uid="{1E91BD5E-D694-4977-BF47-04C625DAC52F}"/>
    <cellStyle name="Cálculo 15 4 5 3 2" xfId="24928" xr:uid="{09071FB5-62E8-4FB2-82A6-0D8FB5B13425}"/>
    <cellStyle name="Cálculo 15 4 5 4" xfId="7557" xr:uid="{47B22158-DF83-47D7-BB75-D3C26A3F1B46}"/>
    <cellStyle name="Cálculo 15 4 5 4 2" xfId="22665" xr:uid="{FBC8055D-ED65-49A3-A779-E433A4511FE7}"/>
    <cellStyle name="Cálculo 15 4 5 5" xfId="18546" xr:uid="{F8F22BF2-8B34-4F8C-9570-44A3D999A454}"/>
    <cellStyle name="Cálculo 15 4 6" xfId="3744" xr:uid="{4E67C5DF-174F-431F-941D-11F6E1AF47E3}"/>
    <cellStyle name="Cálculo 15 4 6 2" xfId="6381" xr:uid="{D4FA5470-A5D3-412F-9E17-733330A87FE6}"/>
    <cellStyle name="Cálculo 15 4 6 2 2" xfId="12692" xr:uid="{A65A60D7-A3FD-4E9D-BB33-751BB617F000}"/>
    <cellStyle name="Cálculo 15 4 6 2 2 2" xfId="27800" xr:uid="{CA1AAC11-5243-4AC6-8E9F-DDDC54EA4881}"/>
    <cellStyle name="Cálculo 15 4 6 2 3" xfId="15667" xr:uid="{53CCE9BC-96DF-4632-8DEA-940B6FE4A8D9}"/>
    <cellStyle name="Cálculo 15 4 6 2 3 2" xfId="30775" xr:uid="{78262069-FD90-46B4-9297-52034C43AD99}"/>
    <cellStyle name="Cálculo 15 4 6 2 4" xfId="21489" xr:uid="{0EE9A28A-9AB1-4067-8166-475F4FB828EE}"/>
    <cellStyle name="Cálculo 15 4 6 3" xfId="10126" xr:uid="{AB5C2F4E-0919-4BD8-8D8D-33FFB9368DEC}"/>
    <cellStyle name="Cálculo 15 4 6 3 2" xfId="25234" xr:uid="{CAD8056C-2730-4BB2-8591-3C8E6B867D21}"/>
    <cellStyle name="Cálculo 15 4 6 4" xfId="15751" xr:uid="{559E05AE-6C81-494C-A81C-28B8BC106D59}"/>
    <cellStyle name="Cálculo 15 4 6 4 2" xfId="30859" xr:uid="{790CEA3A-9AAF-481A-B7AE-28431BFA971E}"/>
    <cellStyle name="Cálculo 15 4 6 5" xfId="18852" xr:uid="{8C1D68E1-0098-4039-8F88-3BF25F38AD7F}"/>
    <cellStyle name="Cálculo 15 4 7" xfId="4121" xr:uid="{DCF8BCFE-0089-430E-B669-237D03CE142A}"/>
    <cellStyle name="Cálculo 15 4 7 2" xfId="6758" xr:uid="{9B471EE9-AB3A-4429-8B76-FB93A34B6F96}"/>
    <cellStyle name="Cálculo 15 4 7 2 2" xfId="13069" xr:uid="{B48D8E6E-C6D4-4BBB-A522-5D4842BC3664}"/>
    <cellStyle name="Cálculo 15 4 7 2 2 2" xfId="28177" xr:uid="{23ABA4FE-8C38-4630-9347-A592F628DDA5}"/>
    <cellStyle name="Cálculo 15 4 7 2 3" xfId="16743" xr:uid="{BB7A324B-4A8A-4740-89D8-E346F75BE331}"/>
    <cellStyle name="Cálculo 15 4 7 2 3 2" xfId="31851" xr:uid="{A2C42DE3-F152-46B5-8A5B-B37E5E06BB5F}"/>
    <cellStyle name="Cálculo 15 4 7 2 4" xfId="21866" xr:uid="{82E2EADC-4C2D-4741-8ECB-C9BDB0FDC84A}"/>
    <cellStyle name="Cálculo 15 4 7 3" xfId="10503" xr:uid="{AAA14683-F3AE-4B19-932A-4C455A22CB45}"/>
    <cellStyle name="Cálculo 15 4 7 3 2" xfId="25611" xr:uid="{B2B1E49D-B7F4-4F14-A231-C506F3D43B87}"/>
    <cellStyle name="Cálculo 15 4 7 4" xfId="9295" xr:uid="{B5DAA2C2-C526-4215-BA9F-022C6F1A7C70}"/>
    <cellStyle name="Cálculo 15 4 7 4 2" xfId="24403" xr:uid="{90442180-D360-4D2F-963C-A2CA0850983D}"/>
    <cellStyle name="Cálculo 15 4 7 5" xfId="19229" xr:uid="{99286628-A1D3-49BB-A0FF-3DB875D06565}"/>
    <cellStyle name="Cálculo 15 4 8" xfId="4686" xr:uid="{71A3B694-184E-466F-A7B1-8767E2D8F253}"/>
    <cellStyle name="Cálculo 15 4 8 2" xfId="11068" xr:uid="{1F55E390-CAAB-406F-9DA5-C380BBA2A4C5}"/>
    <cellStyle name="Cálculo 15 4 8 2 2" xfId="26176" xr:uid="{B50410D6-E45D-4551-830D-3DADDF01EF1F}"/>
    <cellStyle name="Cálculo 15 4 8 3" xfId="15179" xr:uid="{ED4E4353-732E-404D-8D2C-E338B3D460FD}"/>
    <cellStyle name="Cálculo 15 4 8 3 2" xfId="30287" xr:uid="{53B8403A-CA90-4667-AECE-25BDDF03C13F}"/>
    <cellStyle name="Cálculo 15 4 8 4" xfId="19794" xr:uid="{37A53E60-4192-4DEA-A0CA-057F132AD69D}"/>
    <cellStyle name="Cálculo 15 4 9" xfId="8547" xr:uid="{102C0135-A581-459A-8BC1-AE687707132A}"/>
    <cellStyle name="Cálculo 15 4 9 2" xfId="23655" xr:uid="{DACF9520-2F4C-48D3-BEDB-193C776E3012}"/>
    <cellStyle name="Cálculo 15 5" xfId="2072" xr:uid="{30098F95-E1E7-4188-ADE3-269D115A0410}"/>
    <cellStyle name="Cálculo 15 5 10" xfId="7858" xr:uid="{912CEAA3-1984-432F-8FAA-F473224FFB56}"/>
    <cellStyle name="Cálculo 15 5 10 2" xfId="22966" xr:uid="{836AAD16-CC78-4529-B84E-B62FA3BD3672}"/>
    <cellStyle name="Cálculo 15 5 11" xfId="17297" xr:uid="{6ED90DC1-B143-4742-A673-D614F45EB222}"/>
    <cellStyle name="Cálculo 15 5 2" xfId="2832" xr:uid="{1B637ADF-E5A1-4DB0-AB2B-46108D0A5595}"/>
    <cellStyle name="Cálculo 15 5 2 2" xfId="5469" xr:uid="{E16AD2B7-C733-4BC5-986A-8E3E951AAA5D}"/>
    <cellStyle name="Cálculo 15 5 2 2 2" xfId="14510" xr:uid="{852A2338-2622-4A01-8767-C8A3287678E0}"/>
    <cellStyle name="Cálculo 15 5 2 2 2 2" xfId="29618" xr:uid="{A648B0FA-C165-45CC-966C-E66242558495}"/>
    <cellStyle name="Cálculo 15 5 2 2 3" xfId="20577" xr:uid="{CA10FA9F-92ED-47C0-A414-F083590E0970}"/>
    <cellStyle name="Cálculo 15 5 2 3" xfId="13699" xr:uid="{963F4E82-79C0-40CB-B5A5-2D1EF416B69A}"/>
    <cellStyle name="Cálculo 15 5 2 3 2" xfId="28807" xr:uid="{5888CEF6-7272-4B52-875A-21A84C47CDB8}"/>
    <cellStyle name="Cálculo 15 5 2 4" xfId="17940" xr:uid="{34D99969-3351-4FE9-AF66-CA81506709DA}"/>
    <cellStyle name="Cálculo 15 5 3" xfId="3135" xr:uid="{B531638F-8C54-4465-B862-B5DF2EEC5A8C}"/>
    <cellStyle name="Cálculo 15 5 3 2" xfId="5772" xr:uid="{AEFD8FCE-1792-4B60-86A7-ED053568EB16}"/>
    <cellStyle name="Cálculo 15 5 3 2 2" xfId="12083" xr:uid="{BBC15D87-389B-41C1-9F9A-61AF594E350A}"/>
    <cellStyle name="Cálculo 15 5 3 2 2 2" xfId="27191" xr:uid="{832F99FE-510A-4AB1-8450-A8DF004F172E}"/>
    <cellStyle name="Cálculo 15 5 3 2 3" xfId="15050" xr:uid="{98FA5FB2-D37E-4D44-8E8B-5732B08E8C14}"/>
    <cellStyle name="Cálculo 15 5 3 2 3 2" xfId="30158" xr:uid="{B289E916-1354-405F-9245-656FA27C900C}"/>
    <cellStyle name="Cálculo 15 5 3 2 4" xfId="20880" xr:uid="{97E89570-BF6D-4A62-8B97-AE3A47C179A8}"/>
    <cellStyle name="Cálculo 15 5 3 3" xfId="9517" xr:uid="{D29E5CAF-7E2F-4335-93B6-5B83ED00BCFC}"/>
    <cellStyle name="Cálculo 15 5 3 3 2" xfId="24625" xr:uid="{5484462C-3D48-49A7-ACF6-1ABFB19CCEA5}"/>
    <cellStyle name="Cálculo 15 5 3 4" xfId="13921" xr:uid="{34EBA174-DD2E-44F6-90A3-8AC0AAD8AE0E}"/>
    <cellStyle name="Cálculo 15 5 3 4 2" xfId="29029" xr:uid="{46AD2CC1-0EEE-4E64-82FC-A114B11A9FA3}"/>
    <cellStyle name="Cálculo 15 5 3 5" xfId="18243" xr:uid="{0F5ECAE3-9B5A-4581-ABD3-2F7666FE0C15}"/>
    <cellStyle name="Cálculo 15 5 4" xfId="3461" xr:uid="{C149F2F4-96EE-4124-B13D-C089075CC393}"/>
    <cellStyle name="Cálculo 15 5 4 2" xfId="6098" xr:uid="{98EE3B7A-5FE3-4D48-B1CA-25DE1BC722C9}"/>
    <cellStyle name="Cálculo 15 5 4 2 2" xfId="12409" xr:uid="{D87BE466-A2AA-4CB7-914B-E7509376973C}"/>
    <cellStyle name="Cálculo 15 5 4 2 2 2" xfId="27517" xr:uid="{AC8830EB-78C5-453B-A35A-A1A7EA01E44A}"/>
    <cellStyle name="Cálculo 15 5 4 2 3" xfId="8154" xr:uid="{95F22B12-9231-4F53-A2A7-488CE5241F21}"/>
    <cellStyle name="Cálculo 15 5 4 2 3 2" xfId="23262" xr:uid="{19F0434F-84BF-47E5-81E5-23B597740E2A}"/>
    <cellStyle name="Cálculo 15 5 4 2 4" xfId="21206" xr:uid="{B3CE7861-B909-491F-B488-CECFF40F0270}"/>
    <cellStyle name="Cálculo 15 5 4 3" xfId="9843" xr:uid="{935A6C86-F897-404D-8F75-05288CBB3AF4}"/>
    <cellStyle name="Cálculo 15 5 4 3 2" xfId="24951" xr:uid="{2651A7BE-13BF-4550-A884-A0A4960EF610}"/>
    <cellStyle name="Cálculo 15 5 4 4" xfId="13499" xr:uid="{A0A506E4-5819-429F-A410-BD41AAAA4E3A}"/>
    <cellStyle name="Cálculo 15 5 4 4 2" xfId="28607" xr:uid="{CFCF6868-9843-4BAC-91B0-4000F97E3A12}"/>
    <cellStyle name="Cálculo 15 5 4 5" xfId="18569" xr:uid="{1F22FCB9-C7CE-4E95-8650-7EFDBD376939}"/>
    <cellStyle name="Cálculo 15 5 5" xfId="3767" xr:uid="{1680FE44-5BA7-4F97-812E-B2E7DD40A7FA}"/>
    <cellStyle name="Cálculo 15 5 5 2" xfId="6404" xr:uid="{B8EF46AD-012F-4BF1-90E7-5392F9E465A2}"/>
    <cellStyle name="Cálculo 15 5 5 2 2" xfId="12715" xr:uid="{C2363579-600B-415B-AE89-A911C4B29A7E}"/>
    <cellStyle name="Cálculo 15 5 5 2 2 2" xfId="27823" xr:uid="{E23D42A7-7FD6-4123-B5A5-2F60F5EB0D47}"/>
    <cellStyle name="Cálculo 15 5 5 2 3" xfId="14865" xr:uid="{66A639A1-7645-455A-9294-9838E98F2200}"/>
    <cellStyle name="Cálculo 15 5 5 2 3 2" xfId="29973" xr:uid="{E548F7C1-48F6-4132-90F7-BCF8D9C4B271}"/>
    <cellStyle name="Cálculo 15 5 5 2 4" xfId="21512" xr:uid="{201168AD-562F-4D53-9703-824853199014}"/>
    <cellStyle name="Cálculo 15 5 5 3" xfId="10149" xr:uid="{CC8B0BB6-FEBE-4C03-816C-AE663A6CB8D8}"/>
    <cellStyle name="Cálculo 15 5 5 3 2" xfId="25257" xr:uid="{12C7B1A4-BBA0-4121-BE1A-43DA9A564070}"/>
    <cellStyle name="Cálculo 15 5 5 4" xfId="16223" xr:uid="{BB4441E3-9613-476C-A05F-2365F4CA3435}"/>
    <cellStyle name="Cálculo 15 5 5 4 2" xfId="31331" xr:uid="{1C6E487D-C0E0-4DB3-BEDF-26D04D6D7ABC}"/>
    <cellStyle name="Cálculo 15 5 5 5" xfId="18875" xr:uid="{7FC5E894-F6E4-42B8-876E-B94CDD0ABA90}"/>
    <cellStyle name="Cálculo 15 5 6" xfId="4144" xr:uid="{77EE40B1-540F-4284-8443-368F90E8E684}"/>
    <cellStyle name="Cálculo 15 5 6 2" xfId="6781" xr:uid="{4F243352-510F-480B-AF49-7D9B27E566BD}"/>
    <cellStyle name="Cálculo 15 5 6 2 2" xfId="13092" xr:uid="{05659AAC-16FF-4027-9184-E03B1A537704}"/>
    <cellStyle name="Cálculo 15 5 6 2 2 2" xfId="28200" xr:uid="{23116BB3-9EE7-4502-99A5-F55C60E44AD1}"/>
    <cellStyle name="Cálculo 15 5 6 2 3" xfId="16766" xr:uid="{1760C3FC-1F41-4745-809C-B31E1191A7B8}"/>
    <cellStyle name="Cálculo 15 5 6 2 3 2" xfId="31874" xr:uid="{AF92FB6C-6141-46B4-AE86-07079ADB311C}"/>
    <cellStyle name="Cálculo 15 5 6 2 4" xfId="21889" xr:uid="{A2462E0C-D096-466E-9B3C-9B0B84599B91}"/>
    <cellStyle name="Cálculo 15 5 6 3" xfId="10526" xr:uid="{923BF7EF-0AE3-4111-B77B-DA15804D4C08}"/>
    <cellStyle name="Cálculo 15 5 6 3 2" xfId="25634" xr:uid="{1DCB87B3-6CE7-4102-9E02-61EFE430D65F}"/>
    <cellStyle name="Cálculo 15 5 6 4" xfId="8111" xr:uid="{AB272E66-D27D-4597-991C-D06FED8D1B75}"/>
    <cellStyle name="Cálculo 15 5 6 4 2" xfId="23219" xr:uid="{7A31387C-DD8F-4A0B-B437-3F8ED76E5D2C}"/>
    <cellStyle name="Cálculo 15 5 6 5" xfId="19252" xr:uid="{AB8DC0C3-5C24-4ADB-8A46-4E74BDAA2CE6}"/>
    <cellStyle name="Cálculo 15 5 7" xfId="4709" xr:uid="{D90062AC-FEBB-4F25-AA8C-6689764F341E}"/>
    <cellStyle name="Cálculo 15 5 7 2" xfId="11091" xr:uid="{AABF5FF2-C26F-406A-8D96-05772BC2FD47}"/>
    <cellStyle name="Cálculo 15 5 7 2 2" xfId="26199" xr:uid="{8CE113C6-0AD4-48C0-BE3E-53A35DAA4F32}"/>
    <cellStyle name="Cálculo 15 5 7 3" xfId="13770" xr:uid="{DFA3E756-CF4F-4503-AF63-4E5584F41C43}"/>
    <cellStyle name="Cálculo 15 5 7 3 2" xfId="28878" xr:uid="{D1796750-A097-4241-8078-B316E356323E}"/>
    <cellStyle name="Cálculo 15 5 7 4" xfId="19817" xr:uid="{9A1AB297-BB0D-4C98-9BC4-022471FB889B}"/>
    <cellStyle name="Cálculo 15 5 8" xfId="8570" xr:uid="{1A3EA808-0EE4-4BF3-9BF7-6F2793772DC6}"/>
    <cellStyle name="Cálculo 15 5 8 2" xfId="23678" xr:uid="{00DFEE54-018F-4D16-81ED-A3FF41D66A94}"/>
    <cellStyle name="Cálculo 15 5 9" xfId="15395" xr:uid="{D60E9547-932A-4549-B078-A735809B4947}"/>
    <cellStyle name="Cálculo 15 5 9 2" xfId="30503" xr:uid="{F1032019-4313-4F1F-8BE2-A2499D1666E8}"/>
    <cellStyle name="Cálculo 16" xfId="756" xr:uid="{00000000-0005-0000-0000-0000F4020000}"/>
    <cellStyle name="Cálculo 16 2" xfId="1830" xr:uid="{75A36683-5DBD-4E96-84FE-95B8F1550FFC}"/>
    <cellStyle name="Cálculo 16 2 10" xfId="8331" xr:uid="{1ADBC717-334E-45A7-887C-B55203177E0C}"/>
    <cellStyle name="Cálculo 16 2 10 2" xfId="23439" xr:uid="{3101A022-66B3-424B-BE2F-DBB05CE157D4}"/>
    <cellStyle name="Cálculo 16 2 11" xfId="11782" xr:uid="{C0673F3C-C2E7-4457-81FF-5B431FC74C7E}"/>
    <cellStyle name="Cálculo 16 2 11 2" xfId="26890" xr:uid="{9BBDE352-17C9-41EE-A05E-5ACD1E745C77}"/>
    <cellStyle name="Cálculo 16 2 12" xfId="14444" xr:uid="{71573B64-1B97-4489-875C-DDC436C3887D}"/>
    <cellStyle name="Cálculo 16 2 12 2" xfId="29552" xr:uid="{2D947339-D700-4548-8CC4-B34264699C51}"/>
    <cellStyle name="Cálculo 16 2 13" xfId="17055" xr:uid="{36AB0AC5-2801-4DB8-82A9-8A2253CFC23A}"/>
    <cellStyle name="Cálculo 16 2 2" xfId="2390" xr:uid="{3990315A-8C1E-42D0-828F-05B3DBCC6123}"/>
    <cellStyle name="Cálculo 16 2 2 2" xfId="5027" xr:uid="{A530CC51-2F6F-4621-B107-5B289B8C9453}"/>
    <cellStyle name="Cálculo 16 2 2 2 2" xfId="11391" xr:uid="{5520F031-6E57-440B-9E72-FDF0106625D5}"/>
    <cellStyle name="Cálculo 16 2 2 2 2 2" xfId="26499" xr:uid="{EE6BA31C-DE94-4F8A-88CB-F93572CE733B}"/>
    <cellStyle name="Cálculo 16 2 2 2 3" xfId="9288" xr:uid="{CA2B6219-9267-498E-B9D6-55E16A5CBE0F}"/>
    <cellStyle name="Cálculo 16 2 2 2 3 2" xfId="24396" xr:uid="{197436F0-51CC-4031-8CBD-8416D8C21BAF}"/>
    <cellStyle name="Cálculo 16 2 2 2 4" xfId="20135" xr:uid="{77D471E1-A2EB-4BC2-A86A-5C8E2A85992B}"/>
    <cellStyle name="Cálculo 16 2 2 3" xfId="8857" xr:uid="{4C077005-D229-4DB0-9EF7-F774A2948786}"/>
    <cellStyle name="Cálculo 16 2 2 3 2" xfId="23965" xr:uid="{F1BF5D4C-D37C-4FB3-9C98-011F8FC83053}"/>
    <cellStyle name="Cálculo 16 2 3" xfId="2230" xr:uid="{AECF7C41-EC58-4D6B-A055-5E7F1693E778}"/>
    <cellStyle name="Cálculo 16 2 3 2" xfId="4867" xr:uid="{C1777804-DF96-4219-93A9-CF8F012B420F}"/>
    <cellStyle name="Cálculo 16 2 3 2 2" xfId="15450" xr:uid="{F0353496-9CD8-48D7-AE08-1ED8E2B18339}"/>
    <cellStyle name="Cálculo 16 2 3 2 2 2" xfId="30558" xr:uid="{CD4995DD-4F8B-431C-8D36-2CF3B39B7237}"/>
    <cellStyle name="Cálculo 16 2 3 2 3" xfId="19975" xr:uid="{2778211F-64E8-48C3-8612-37CF207801FA}"/>
    <cellStyle name="Cálculo 16 2 3 3" xfId="14570" xr:uid="{2D46106E-3AE8-44C8-8590-D29E07798B1A}"/>
    <cellStyle name="Cálculo 16 2 3 3 2" xfId="29678" xr:uid="{07280F4C-50AE-401D-B26E-E1905D6A50F7}"/>
    <cellStyle name="Cálculo 16 2 3 4" xfId="17455" xr:uid="{B6D9E1B5-FD66-4105-8B33-665B6A6F41EB}"/>
    <cellStyle name="Cálculo 16 2 4" xfId="2924" xr:uid="{6A4D080B-7F8A-4849-A9B3-14873AFEA864}"/>
    <cellStyle name="Cálculo 16 2 4 2" xfId="5561" xr:uid="{2E98D563-42B8-4815-8BBE-E1BFB3D4DDB6}"/>
    <cellStyle name="Cálculo 16 2 4 2 2" xfId="11872" xr:uid="{0B5310F0-F31B-458A-AD6D-576EBFF2559C}"/>
    <cellStyle name="Cálculo 16 2 4 2 2 2" xfId="26980" xr:uid="{1726975C-66E9-4A0F-BBCE-A81FF24DDCA0}"/>
    <cellStyle name="Cálculo 16 2 4 2 3" xfId="7122" xr:uid="{5ABEDBDB-8552-49EF-A82C-4F7FF1400EF5}"/>
    <cellStyle name="Cálculo 16 2 4 2 3 2" xfId="22230" xr:uid="{F6446627-2C57-487F-B40C-C22AFBD534BF}"/>
    <cellStyle name="Cálculo 16 2 4 2 4" xfId="20669" xr:uid="{2A648A53-4C5F-4DF5-8FDF-749FE5A244E5}"/>
    <cellStyle name="Cálculo 16 2 4 3" xfId="9306" xr:uid="{C447577D-3A98-4FB0-9947-6CEAB078C770}"/>
    <cellStyle name="Cálculo 16 2 4 3 2" xfId="24414" xr:uid="{B8A35AE5-DE38-4BBD-83BA-56527D197EB2}"/>
    <cellStyle name="Cálculo 16 2 4 4" xfId="9296" xr:uid="{4746EEF5-968C-4C59-8138-14ECCFCEC564}"/>
    <cellStyle name="Cálculo 16 2 4 4 2" xfId="24404" xr:uid="{1A98EDB0-CD43-45D5-B2D0-770ABDCC2D01}"/>
    <cellStyle name="Cálculo 16 2 4 5" xfId="18032" xr:uid="{5D7F8B4A-7190-4125-9F74-0D3433D33B96}"/>
    <cellStyle name="Cálculo 16 2 5" xfId="3250" xr:uid="{5C01FCB9-B8F3-4034-8CFA-14C5C5014960}"/>
    <cellStyle name="Cálculo 16 2 5 2" xfId="5887" xr:uid="{693C0E9A-D53F-4013-9C3B-A557E37DC192}"/>
    <cellStyle name="Cálculo 16 2 5 2 2" xfId="12198" xr:uid="{D94A9E8D-3DF1-4EBF-A1F0-95B2930C1349}"/>
    <cellStyle name="Cálculo 16 2 5 2 2 2" xfId="27306" xr:uid="{53D34CE3-F4A8-4450-8249-EBF2B968804A}"/>
    <cellStyle name="Cálculo 16 2 5 2 3" xfId="15025" xr:uid="{82C034F8-87ED-49FD-9670-BAA04C8A6634}"/>
    <cellStyle name="Cálculo 16 2 5 2 3 2" xfId="30133" xr:uid="{F5CCBA18-C77E-49E0-ABC8-F4BBCD775B6F}"/>
    <cellStyle name="Cálculo 16 2 5 2 4" xfId="20995" xr:uid="{F40B2C26-0A13-45C9-B373-A294139A2B59}"/>
    <cellStyle name="Cálculo 16 2 5 3" xfId="9632" xr:uid="{D5BB0AE8-B9BC-4C00-BE89-B8022B9053F5}"/>
    <cellStyle name="Cálculo 16 2 5 3 2" xfId="24740" xr:uid="{0297237C-8F4E-49EB-919D-CAAAABB0E51E}"/>
    <cellStyle name="Cálculo 16 2 5 4" xfId="15409" xr:uid="{CED3FA11-8B39-49D2-93ED-C338CF347FC5}"/>
    <cellStyle name="Cálculo 16 2 5 4 2" xfId="30517" xr:uid="{60421D24-25AA-4730-ABED-05E52906CEA2}"/>
    <cellStyle name="Cálculo 16 2 5 5" xfId="18358" xr:uid="{B5FB6645-DA2F-4D4F-8849-4EF08712B5B1}"/>
    <cellStyle name="Cálculo 16 2 6" xfId="3556" xr:uid="{1258B135-F455-48BD-BFF8-2133D74D215A}"/>
    <cellStyle name="Cálculo 16 2 6 2" xfId="6193" xr:uid="{16E8E08A-0851-454C-981E-9FD93E9B2F31}"/>
    <cellStyle name="Cálculo 16 2 6 2 2" xfId="12504" xr:uid="{65C3A451-48C2-47E8-982F-93E8824E8C44}"/>
    <cellStyle name="Cálculo 16 2 6 2 2 2" xfId="27612" xr:uid="{CD4E524B-94F1-4D2B-B4A1-4B6F067EF0F5}"/>
    <cellStyle name="Cálculo 16 2 6 2 3" xfId="7706" xr:uid="{BA3646E0-35A0-4CBD-8D97-D867ACBF5C87}"/>
    <cellStyle name="Cálculo 16 2 6 2 3 2" xfId="22814" xr:uid="{DD5908D0-0B29-4122-927A-85058256B4C0}"/>
    <cellStyle name="Cálculo 16 2 6 2 4" xfId="21301" xr:uid="{B6D39F00-1F50-4ED8-9B9B-5B802BB21256}"/>
    <cellStyle name="Cálculo 16 2 6 3" xfId="9938" xr:uid="{BBD8C891-14ED-455B-947A-76DBACEB571E}"/>
    <cellStyle name="Cálculo 16 2 6 3 2" xfId="25046" xr:uid="{26F2868D-3975-4102-956D-5ABA85AB9B71}"/>
    <cellStyle name="Cálculo 16 2 6 4" xfId="8293" xr:uid="{69BAAA56-A54C-437D-9B6C-9EE0F1BB217B}"/>
    <cellStyle name="Cálculo 16 2 6 4 2" xfId="23401" xr:uid="{96A7EDF9-1A0F-4190-9F26-7D03B09EF5AF}"/>
    <cellStyle name="Cálculo 16 2 6 5" xfId="18664" xr:uid="{04EBA55C-CD8B-43BE-BA34-7B52C9FF4E51}"/>
    <cellStyle name="Cálculo 16 2 7" xfId="3902" xr:uid="{ACAE2A23-7DE3-42A3-841B-6B54D1D9CCEA}"/>
    <cellStyle name="Cálculo 16 2 7 2" xfId="6539" xr:uid="{0C50449C-41DC-4708-B630-C63674CC8323}"/>
    <cellStyle name="Cálculo 16 2 7 2 2" xfId="12850" xr:uid="{402A5862-AC64-4493-BBE0-B07C4DB69637}"/>
    <cellStyle name="Cálculo 16 2 7 2 2 2" xfId="27958" xr:uid="{59B7C1DE-9CC3-46FC-938A-92A23F21D8BB}"/>
    <cellStyle name="Cálculo 16 2 7 2 3" xfId="7045" xr:uid="{0E90125A-FC59-4C8F-85EC-91D0148A9AF4}"/>
    <cellStyle name="Cálculo 16 2 7 2 3 2" xfId="22153" xr:uid="{60313E5D-8FCA-454D-8796-F1CB319B64E1}"/>
    <cellStyle name="Cálculo 16 2 7 2 4" xfId="21647" xr:uid="{DF02DFAA-9CEA-4C0D-98AF-93C5E503A0FE}"/>
    <cellStyle name="Cálculo 16 2 7 3" xfId="10284" xr:uid="{66C9F771-3143-4DB9-B66C-5AA823662BA4}"/>
    <cellStyle name="Cálculo 16 2 7 3 2" xfId="25392" xr:uid="{6BC89019-9F37-46DD-AD10-802C825F0493}"/>
    <cellStyle name="Cálculo 16 2 7 4" xfId="14681" xr:uid="{07BD6493-A014-4CAC-9B69-18F59002E379}"/>
    <cellStyle name="Cálculo 16 2 7 4 2" xfId="29789" xr:uid="{EE61D35C-EF4A-48EF-BF63-299081AE515B}"/>
    <cellStyle name="Cálculo 16 2 7 5" xfId="19010" xr:uid="{6D6AADFA-76F5-4758-BAE0-3F97AD8B5DCB}"/>
    <cellStyle name="Cálculo 16 2 8" xfId="4266" xr:uid="{B7EF6364-4936-4ABB-A8FC-3A40367E56A6}"/>
    <cellStyle name="Cálculo 16 2 8 2" xfId="6903" xr:uid="{EC861549-0248-4F22-9E1C-BD7068F4E658}"/>
    <cellStyle name="Cálculo 16 2 8 2 2" xfId="13214" xr:uid="{60AFE83F-F763-4E56-8EA7-C39C96AF9287}"/>
    <cellStyle name="Cálculo 16 2 8 2 2 2" xfId="28322" xr:uid="{526D2192-0D33-40E4-8010-813DC6113A8E}"/>
    <cellStyle name="Cálculo 16 2 8 2 3" xfId="16878" xr:uid="{82FD2BA3-455A-4748-BD10-CFDB88555FC2}"/>
    <cellStyle name="Cálculo 16 2 8 2 3 2" xfId="31986" xr:uid="{43087576-D758-4A3E-AC7F-D9194ACD0913}"/>
    <cellStyle name="Cálculo 16 2 8 2 4" xfId="22011" xr:uid="{2B96DCE6-34F1-4D83-A597-B809AB84DC43}"/>
    <cellStyle name="Cálculo 16 2 8 3" xfId="10648" xr:uid="{751196C9-F5E8-4C63-9727-193FDE3E2AC3}"/>
    <cellStyle name="Cálculo 16 2 8 3 2" xfId="25756" xr:uid="{F9791B98-F4FE-4168-A81B-415AC4DA35A0}"/>
    <cellStyle name="Cálculo 16 2 8 4" xfId="14021" xr:uid="{7065BA64-2DC3-4D6B-9FE2-B61FD7E47EBE}"/>
    <cellStyle name="Cálculo 16 2 8 4 2" xfId="29129" xr:uid="{BDF8AC4B-91F5-4A04-B33F-5ED16FFB7964}"/>
    <cellStyle name="Cálculo 16 2 8 5" xfId="19374" xr:uid="{75B7B4D9-F31B-43B8-9CA0-17B28F573E9C}"/>
    <cellStyle name="Cálculo 16 2 9" xfId="4467" xr:uid="{4E8A1D39-7D46-4979-8B73-5832F466FA72}"/>
    <cellStyle name="Cálculo 16 2 9 2" xfId="10849" xr:uid="{CEF0DA82-8126-4FEA-89E9-F674F3A3324A}"/>
    <cellStyle name="Cálculo 16 2 9 2 2" xfId="25957" xr:uid="{C1F0F1DD-D8DA-4258-9F46-8EE506AF172A}"/>
    <cellStyle name="Cálculo 16 2 9 3" xfId="8203" xr:uid="{B64EAF40-AD6E-43D8-9A6E-B3EBF2AA1EF0}"/>
    <cellStyle name="Cálculo 16 2 9 3 2" xfId="23311" xr:uid="{177AF5A1-FBA8-4381-B065-2183328C20BC}"/>
    <cellStyle name="Cálculo 16 2 9 4" xfId="19575" xr:uid="{01B9F99B-11D2-4E68-9070-52382E7CECD5}"/>
    <cellStyle name="Cálculo 16 3" xfId="1813" xr:uid="{726C6989-1546-456B-BA5C-45C46AAA0884}"/>
    <cellStyle name="Cálculo 16 3 10" xfId="7255" xr:uid="{66161EEE-B790-465B-8CD4-B5096E506AE2}"/>
    <cellStyle name="Cálculo 16 3 10 2" xfId="22363" xr:uid="{33C2908C-BD26-4F02-A9B9-D006A9BC7716}"/>
    <cellStyle name="Cálculo 16 3 11" xfId="13600" xr:uid="{6EE9AC58-E214-4423-9D4D-EFDEC0D951C2}"/>
    <cellStyle name="Cálculo 16 3 11 2" xfId="28708" xr:uid="{CF6746A9-BCE0-4453-AC05-2AAE74AE0CCB}"/>
    <cellStyle name="Cálculo 16 3 12" xfId="17038" xr:uid="{0125608A-44F8-4BC7-8F80-A8D670DCA13A}"/>
    <cellStyle name="Cálculo 16 3 2" xfId="2373" xr:uid="{C35D4D07-0155-4A4D-91F0-63BA636118DA}"/>
    <cellStyle name="Cálculo 16 3 2 2" xfId="5010" xr:uid="{C290B857-4310-44B5-A479-7CF283D32EC0}"/>
    <cellStyle name="Cálculo 16 3 2 2 2" xfId="11374" xr:uid="{4AAB53C7-5E4F-4B5C-8135-5580ED4A8588}"/>
    <cellStyle name="Cálculo 16 3 2 2 2 2" xfId="26482" xr:uid="{83D21779-E62E-4494-9C77-9A8CB1DDFB2F}"/>
    <cellStyle name="Cálculo 16 3 2 2 3" xfId="16265" xr:uid="{2783C480-290D-4006-95A1-F1243E42C1F1}"/>
    <cellStyle name="Cálculo 16 3 2 2 3 2" xfId="31373" xr:uid="{1EB8EFE6-AFDE-4C1F-948C-416853DB21E1}"/>
    <cellStyle name="Cálculo 16 3 2 2 4" xfId="20118" xr:uid="{041AF1F2-244A-4686-B2D0-488B74477838}"/>
    <cellStyle name="Cálculo 16 3 2 3" xfId="8840" xr:uid="{582175F1-2BA0-41C1-BBA2-08D5EC3EA82A}"/>
    <cellStyle name="Cálculo 16 3 2 3 2" xfId="23948" xr:uid="{7FB31CFD-2153-4F31-96D0-50F2C36CFF48}"/>
    <cellStyle name="Cálculo 16 3 2 4" xfId="16122" xr:uid="{B7B88885-4517-44B4-A952-0432C587AD2A}"/>
    <cellStyle name="Cálculo 16 3 2 4 2" xfId="31230" xr:uid="{304A5290-F0CD-430B-9DB7-D3AE5397FED9}"/>
    <cellStyle name="Cálculo 16 3 2 5" xfId="15043" xr:uid="{FCE1B1E1-B505-45DA-9991-CFFA7F466DA0}"/>
    <cellStyle name="Cálculo 16 3 2 5 2" xfId="30151" xr:uid="{86549F56-9E4C-4F24-A82C-3579351E32B1}"/>
    <cellStyle name="Cálculo 16 3 2 6" xfId="17581" xr:uid="{CBCE0753-2E5F-46CA-BF17-B8558F4AA874}"/>
    <cellStyle name="Cálculo 16 3 3" xfId="2247" xr:uid="{8308E7E3-A209-45E7-8E63-B270A120E12D}"/>
    <cellStyle name="Cálculo 16 3 3 2" xfId="4884" xr:uid="{F418AF80-651E-4D29-8899-9E49164B6826}"/>
    <cellStyle name="Cálculo 16 3 3 2 2" xfId="15638" xr:uid="{A99BE1DC-35B0-4464-AA96-3E3F5BB6ABCB}"/>
    <cellStyle name="Cálculo 16 3 3 2 2 2" xfId="30746" xr:uid="{52F428FF-4D1D-4F99-B123-B5CA6072D324}"/>
    <cellStyle name="Cálculo 16 3 3 2 3" xfId="19992" xr:uid="{81A0AD3D-A3B7-4321-92A4-0D43F30328FB}"/>
    <cellStyle name="Cálculo 16 3 3 3" xfId="13881" xr:uid="{076E8637-8A2B-40FC-9C2E-CBF91F5B4D84}"/>
    <cellStyle name="Cálculo 16 3 3 3 2" xfId="28989" xr:uid="{CADE5ED6-7C5C-49F7-A601-B9867829E3A1}"/>
    <cellStyle name="Cálculo 16 3 3 4" xfId="17472" xr:uid="{DC3A3C1B-2D1C-43F4-9443-CFC4C1B73F31}"/>
    <cellStyle name="Cálculo 16 3 4" xfId="2648" xr:uid="{8F158DE4-BB91-4959-A855-41B34A96392D}"/>
    <cellStyle name="Cálculo 16 3 4 2" xfId="5285" xr:uid="{E914A033-5DAA-4AC1-8F94-335EB148F7A8}"/>
    <cellStyle name="Cálculo 16 3 4 2 2" xfId="11649" xr:uid="{275B3C58-067E-4648-BFA0-D69A2A10BB07}"/>
    <cellStyle name="Cálculo 16 3 4 2 2 2" xfId="26757" xr:uid="{12C31A20-0AF0-415A-A3D2-49552E3EA3DB}"/>
    <cellStyle name="Cálculo 16 3 4 2 3" xfId="14691" xr:uid="{6525DFE5-BE56-4FD2-8111-ABD6200B8FD2}"/>
    <cellStyle name="Cálculo 16 3 4 2 3 2" xfId="29799" xr:uid="{50EEAFD7-24EE-4A6F-B4C7-8EC959F5A4B2}"/>
    <cellStyle name="Cálculo 16 3 4 2 4" xfId="20393" xr:uid="{05F51438-8549-4A48-AFDC-21641D1789A6}"/>
    <cellStyle name="Cálculo 16 3 4 3" xfId="9115" xr:uid="{787289B0-A9C2-4782-92EA-2106CA909B59}"/>
    <cellStyle name="Cálculo 16 3 4 3 2" xfId="24223" xr:uid="{D05B6C96-C843-43D0-8BDD-1B1DE17F1910}"/>
    <cellStyle name="Cálculo 16 3 4 4" xfId="13572" xr:uid="{0A55B736-DDAA-4CFE-8402-5F5C5A89CA7D}"/>
    <cellStyle name="Cálculo 16 3 4 4 2" xfId="28680" xr:uid="{97C1C537-8D2A-4D45-9910-553A1BF7C72E}"/>
    <cellStyle name="Cálculo 16 3 4 5" xfId="17756" xr:uid="{72984C83-E623-4AFF-96A8-C13D12CF0BB4}"/>
    <cellStyle name="Cálculo 16 3 5" xfId="3233" xr:uid="{76C24402-DA16-4381-AAAA-AF5D0A566ACE}"/>
    <cellStyle name="Cálculo 16 3 5 2" xfId="5870" xr:uid="{E69F2FEE-6292-47C9-8886-C755072B4764}"/>
    <cellStyle name="Cálculo 16 3 5 2 2" xfId="12181" xr:uid="{661E0B1B-B7F5-4FBA-BEAA-D071FAD22E3D}"/>
    <cellStyle name="Cálculo 16 3 5 2 2 2" xfId="27289" xr:uid="{25D122CE-F27F-4461-8190-BDE2D21DEB16}"/>
    <cellStyle name="Cálculo 16 3 5 2 3" xfId="11808" xr:uid="{DAFD78A3-B59B-451F-B1C8-11D006F51702}"/>
    <cellStyle name="Cálculo 16 3 5 2 3 2" xfId="26916" xr:uid="{0EB2128A-9215-4BCB-970E-1C6E51FB7088}"/>
    <cellStyle name="Cálculo 16 3 5 2 4" xfId="20978" xr:uid="{DE9B7E01-1037-43A3-8B8E-334A253B9D59}"/>
    <cellStyle name="Cálculo 16 3 5 3" xfId="9615" xr:uid="{8715A8B5-899D-417B-96BC-16F570EEF228}"/>
    <cellStyle name="Cálculo 16 3 5 3 2" xfId="24723" xr:uid="{D9E89867-5D0B-4CD5-81A8-CE38F079FF7D}"/>
    <cellStyle name="Cálculo 16 3 5 4" xfId="16512" xr:uid="{B719840C-8449-4B61-8265-C506758B5604}"/>
    <cellStyle name="Cálculo 16 3 5 4 2" xfId="31620" xr:uid="{EE4E951A-ED4E-45E6-A9FD-B2904CD79D21}"/>
    <cellStyle name="Cálculo 16 3 5 5" xfId="18341" xr:uid="{C05F5AE2-60BA-4896-911A-6692A3A1D9A0}"/>
    <cellStyle name="Cálculo 16 3 6" xfId="2315" xr:uid="{493F465D-BC8C-4BFF-B186-0C9E6623625B}"/>
    <cellStyle name="Cálculo 16 3 6 2" xfId="4952" xr:uid="{0D14DB7A-FAD1-4E70-8EBE-3E6F8455A265}"/>
    <cellStyle name="Cálculo 16 3 6 2 2" xfId="11316" xr:uid="{BB24BA41-EF19-417D-93C0-83B4E1269E7A}"/>
    <cellStyle name="Cálculo 16 3 6 2 2 2" xfId="26424" xr:uid="{871FC797-6EA8-4E0F-84FA-8D6AA7AE68B2}"/>
    <cellStyle name="Cálculo 16 3 6 2 3" xfId="15101" xr:uid="{143E550C-2E44-4BAF-95A8-49806BEB734D}"/>
    <cellStyle name="Cálculo 16 3 6 2 3 2" xfId="30209" xr:uid="{CE3F1BD8-9FD8-4DCB-AF58-46C0149D7AE5}"/>
    <cellStyle name="Cálculo 16 3 6 2 4" xfId="20060" xr:uid="{DFF71729-E261-4A98-B8BA-6555E4D34E4F}"/>
    <cellStyle name="Cálculo 16 3 6 3" xfId="8782" xr:uid="{5BB5CFC1-1FD6-4873-A0FE-45B50737F9A8}"/>
    <cellStyle name="Cálculo 16 3 6 3 2" xfId="23890" xr:uid="{2D3A9D77-396B-45B2-89A0-30E4F2F8B058}"/>
    <cellStyle name="Cálculo 16 3 6 4" xfId="14986" xr:uid="{25E8B30A-C4CD-44F0-99EB-A7BE048489B2}"/>
    <cellStyle name="Cálculo 16 3 6 4 2" xfId="30094" xr:uid="{D58411E8-1583-411A-8362-77C28A4080BB}"/>
    <cellStyle name="Cálculo 16 3 6 5" xfId="17540" xr:uid="{101723FC-2631-4DE8-B5AA-B1299F4D3A3F}"/>
    <cellStyle name="Cálculo 16 3 7" xfId="3885" xr:uid="{8CB393E9-DF64-4B2B-810D-05A818C4AC4D}"/>
    <cellStyle name="Cálculo 16 3 7 2" xfId="6522" xr:uid="{6D409A63-7AD3-4B37-8C0E-6D3C4A13A4F7}"/>
    <cellStyle name="Cálculo 16 3 7 2 2" xfId="12833" xr:uid="{93226996-95D8-42D6-97E3-C8F6E610055A}"/>
    <cellStyle name="Cálculo 16 3 7 2 2 2" xfId="27941" xr:uid="{545B5596-1D5B-44A7-9A3D-53306D87EF24}"/>
    <cellStyle name="Cálculo 16 3 7 2 3" xfId="16506" xr:uid="{02B40B5C-393D-4873-861D-2B8BCB6F6D5C}"/>
    <cellStyle name="Cálculo 16 3 7 2 3 2" xfId="31614" xr:uid="{791353F9-663E-487C-B813-8905FD0EE30A}"/>
    <cellStyle name="Cálculo 16 3 7 2 4" xfId="21630" xr:uid="{D2A02FBE-8AC1-40F3-9A87-FCEA114C17A1}"/>
    <cellStyle name="Cálculo 16 3 7 3" xfId="10267" xr:uid="{D5F39476-FCF9-4D50-B7F9-69C0F42C5E55}"/>
    <cellStyle name="Cálculo 16 3 7 3 2" xfId="25375" xr:uid="{7510CA11-9D0F-4579-9DCF-9A0A664EF378}"/>
    <cellStyle name="Cálculo 16 3 7 4" xfId="13402" xr:uid="{17A1819A-861F-4A73-8342-8DA3B87A3927}"/>
    <cellStyle name="Cálculo 16 3 7 4 2" xfId="28510" xr:uid="{65910EEC-5AD6-43F6-9AE1-16BAD6E81EB4}"/>
    <cellStyle name="Cálculo 16 3 7 5" xfId="18993" xr:uid="{09438A2E-151A-46F9-9BC2-14124FC8550E}"/>
    <cellStyle name="Cálculo 16 3 8" xfId="4450" xr:uid="{A8AF20DC-82A6-4BCE-9584-8C3E962E8E0B}"/>
    <cellStyle name="Cálculo 16 3 8 2" xfId="10832" xr:uid="{0E5C8E87-0C5F-4E5F-BA7D-D9F7A9C01BF7}"/>
    <cellStyle name="Cálculo 16 3 8 2 2" xfId="25940" xr:uid="{EB344732-67C0-402B-900F-0E82A90F2EA6}"/>
    <cellStyle name="Cálculo 16 3 8 3" xfId="16139" xr:uid="{6111B597-E107-4BBF-8B0A-A0295EE7E7F1}"/>
    <cellStyle name="Cálculo 16 3 8 3 2" xfId="31247" xr:uid="{438B0BE6-1509-4999-BAA4-E5F0F996FA28}"/>
    <cellStyle name="Cálculo 16 3 8 4" xfId="19558" xr:uid="{FD2D97AE-E29B-4C34-9B43-DF8EE271F1A8}"/>
    <cellStyle name="Cálculo 16 3 9" xfId="8314" xr:uid="{AA42BF86-9A0C-4CF2-9890-6A05AD4FC943}"/>
    <cellStyle name="Cálculo 16 3 9 2" xfId="23422" xr:uid="{876A0062-55E4-4623-AA3F-A47CA2BE9F3A}"/>
    <cellStyle name="Cálculo 16 4" xfId="2050" xr:uid="{EB2A7E1E-4D6F-49C1-985F-8BDEC3B447F4}"/>
    <cellStyle name="Cálculo 16 4 10" xfId="13652" xr:uid="{C0AB42E1-05B8-4BFF-AC15-C23358758561}"/>
    <cellStyle name="Cálculo 16 4 10 2" xfId="28760" xr:uid="{F968D5D5-ACF6-4D2A-B9A2-9B7CCE2B2F92}"/>
    <cellStyle name="Cálculo 16 4 11" xfId="7048" xr:uid="{E8C9DBDD-4054-4D92-BB2F-2351F8734391}"/>
    <cellStyle name="Cálculo 16 4 11 2" xfId="22156" xr:uid="{18F051A4-CB3A-4C06-8247-6D5835638143}"/>
    <cellStyle name="Cálculo 16 4 12" xfId="17275" xr:uid="{4C83807A-7772-4FD8-AF95-A89D9F3F076C}"/>
    <cellStyle name="Cálculo 16 4 2" xfId="2557" xr:uid="{CBCA5A62-BE92-42D8-8F52-10267E9E46C1}"/>
    <cellStyle name="Cálculo 16 4 2 2" xfId="5194" xr:uid="{B409646E-DCB6-4CBD-94B2-D381E50407AA}"/>
    <cellStyle name="Cálculo 16 4 2 2 2" xfId="11558" xr:uid="{28D7037A-B6FE-4431-9C37-2DE3E76CC985}"/>
    <cellStyle name="Cálculo 16 4 2 2 2 2" xfId="26666" xr:uid="{3A457A30-474C-4E51-9E14-C0F4A7D6AFA6}"/>
    <cellStyle name="Cálculo 16 4 2 2 3" xfId="15368" xr:uid="{5C8F31C0-E12B-4A32-85AA-606016B6E06E}"/>
    <cellStyle name="Cálculo 16 4 2 2 3 2" xfId="30476" xr:uid="{8177D43D-A678-41A5-BA7B-7ACDB6E1B41C}"/>
    <cellStyle name="Cálculo 16 4 2 2 4" xfId="20302" xr:uid="{CF9C955C-94ED-412D-BC13-34F13CEE4F15}"/>
    <cellStyle name="Cálculo 16 4 2 3" xfId="9024" xr:uid="{C1549968-56FB-45E7-89DF-828CD282E2A8}"/>
    <cellStyle name="Cálculo 16 4 2 3 2" xfId="24132" xr:uid="{989FFB4C-F784-4CF1-8347-C670684B668A}"/>
    <cellStyle name="Cálculo 16 4 2 4" xfId="16529" xr:uid="{C9C03422-A4A0-4B6F-92CE-DDF4E1EE3D7F}"/>
    <cellStyle name="Cálculo 16 4 2 4 2" xfId="31637" xr:uid="{F0480268-8AA9-4E25-AE84-2A30674EAF89}"/>
    <cellStyle name="Cálculo 16 4 2 5" xfId="15437" xr:uid="{B05CB684-51E2-4A0A-A8BC-9DADB2AB8915}"/>
    <cellStyle name="Cálculo 16 4 2 5 2" xfId="30545" xr:uid="{AEF4982C-6CFB-4C2B-84A4-F7EF9B748152}"/>
    <cellStyle name="Cálculo 16 4 2 6" xfId="17665" xr:uid="{A3454FB9-8E79-4C6C-8DCD-17552CE4A039}"/>
    <cellStyle name="Cálculo 16 4 3" xfId="2810" xr:uid="{8881868F-632C-4D5B-AE05-D7FAA9B5CC7C}"/>
    <cellStyle name="Cálculo 16 4 3 2" xfId="5447" xr:uid="{FAABE33C-D9CB-45DF-9193-058289170625}"/>
    <cellStyle name="Cálculo 16 4 3 2 2" xfId="15366" xr:uid="{CB7FE742-A655-4BE0-A9DE-9849495445B0}"/>
    <cellStyle name="Cálculo 16 4 3 2 2 2" xfId="30474" xr:uid="{3207E681-E898-461C-B33D-619AF72E1C02}"/>
    <cellStyle name="Cálculo 16 4 3 2 3" xfId="20555" xr:uid="{EC84CEFF-4153-4EE2-A75A-5AD6A1432507}"/>
    <cellStyle name="Cálculo 16 4 3 3" xfId="16385" xr:uid="{73FEF1E6-1CB3-4CC7-86EF-5B09AB0CF497}"/>
    <cellStyle name="Cálculo 16 4 3 3 2" xfId="31493" xr:uid="{80165128-CBFF-4324-B425-B3D5DB391CD8}"/>
    <cellStyle name="Cálculo 16 4 3 4" xfId="17918" xr:uid="{19C4FE1C-8DE2-41C3-BAE5-E59177B94F75}"/>
    <cellStyle name="Cálculo 16 4 4" xfId="3113" xr:uid="{B758A1FF-1757-4597-A505-18BBBDB1C82A}"/>
    <cellStyle name="Cálculo 16 4 4 2" xfId="5750" xr:uid="{69AB2E32-15C3-4BC9-AE08-1A57E1D2F866}"/>
    <cellStyle name="Cálculo 16 4 4 2 2" xfId="12061" xr:uid="{A4CBFB21-D7DF-4C41-97E0-DB839A591C91}"/>
    <cellStyle name="Cálculo 16 4 4 2 2 2" xfId="27169" xr:uid="{AD4BF7CE-21EF-4433-8110-5A0398786EAD}"/>
    <cellStyle name="Cálculo 16 4 4 2 3" xfId="7260" xr:uid="{FC8105B4-EAC1-4291-8099-359450F72738}"/>
    <cellStyle name="Cálculo 16 4 4 2 3 2" xfId="22368" xr:uid="{82B34E2D-D360-4A71-B689-4B83688522BA}"/>
    <cellStyle name="Cálculo 16 4 4 2 4" xfId="20858" xr:uid="{E3900389-77AC-45EB-B635-16EC43EC556F}"/>
    <cellStyle name="Cálculo 16 4 4 3" xfId="9495" xr:uid="{1115A754-3B09-4D5D-A340-595F01238F28}"/>
    <cellStyle name="Cálculo 16 4 4 3 2" xfId="24603" xr:uid="{EC6F42C3-DA7E-4B33-8858-1F60C967BF1B}"/>
    <cellStyle name="Cálculo 16 4 4 4" xfId="13503" xr:uid="{E613BDA0-BB09-4F34-AED2-53CCFF5BAD63}"/>
    <cellStyle name="Cálculo 16 4 4 4 2" xfId="28611" xr:uid="{81594B96-9260-4269-A07F-0EE91FA78258}"/>
    <cellStyle name="Cálculo 16 4 4 5" xfId="18221" xr:uid="{1BA4F1FF-9F61-4879-A937-E184EF9240FA}"/>
    <cellStyle name="Cálculo 16 4 5" xfId="3439" xr:uid="{C4177955-FFD7-484A-B44D-152458075E0F}"/>
    <cellStyle name="Cálculo 16 4 5 2" xfId="6076" xr:uid="{35B3D828-8ECB-4667-B3D9-299209F40F74}"/>
    <cellStyle name="Cálculo 16 4 5 2 2" xfId="12387" xr:uid="{53EE49EC-6E02-4F28-AD50-77CB2B031859}"/>
    <cellStyle name="Cálculo 16 4 5 2 2 2" xfId="27495" xr:uid="{052EFB94-A24D-4FB5-A8C1-B40C1EB76B60}"/>
    <cellStyle name="Cálculo 16 4 5 2 3" xfId="14712" xr:uid="{D755BBE6-3D99-4A16-9E08-A222119E4ABE}"/>
    <cellStyle name="Cálculo 16 4 5 2 3 2" xfId="29820" xr:uid="{CD82CECA-7D0D-4376-A596-D01B4C16E99A}"/>
    <cellStyle name="Cálculo 16 4 5 2 4" xfId="21184" xr:uid="{910D53AA-BEB3-4BC4-AC07-56001635B165}"/>
    <cellStyle name="Cálculo 16 4 5 3" xfId="9821" xr:uid="{E955E6F1-474F-4544-8223-878286E4855D}"/>
    <cellStyle name="Cálculo 16 4 5 3 2" xfId="24929" xr:uid="{C341D7E7-6AEF-46B3-B0C0-DCBC34AF62AB}"/>
    <cellStyle name="Cálculo 16 4 5 4" xfId="13625" xr:uid="{CCC743BE-3370-4EB8-A04D-9D0EE58824BE}"/>
    <cellStyle name="Cálculo 16 4 5 4 2" xfId="28733" xr:uid="{B0667A31-1FCE-4C0A-9C26-41F3E0628B7F}"/>
    <cellStyle name="Cálculo 16 4 5 5" xfId="18547" xr:uid="{0D901BBE-5A72-4DFF-B990-610F2754FA97}"/>
    <cellStyle name="Cálculo 16 4 6" xfId="3745" xr:uid="{06C77583-2EBF-43EF-8410-EE1B2010E04C}"/>
    <cellStyle name="Cálculo 16 4 6 2" xfId="6382" xr:uid="{3DEF0EE4-97E1-4D7E-8624-E2A91F6E6BD1}"/>
    <cellStyle name="Cálculo 16 4 6 2 2" xfId="12693" xr:uid="{FB7D0107-2034-4B08-9572-F1C908587551}"/>
    <cellStyle name="Cálculo 16 4 6 2 2 2" xfId="27801" xr:uid="{BB87C279-C6EA-43D0-81B4-E60B076C0A96}"/>
    <cellStyle name="Cálculo 16 4 6 2 3" xfId="13395" xr:uid="{7F3AB065-C345-4029-A92A-0F6A4E43E28B}"/>
    <cellStyle name="Cálculo 16 4 6 2 3 2" xfId="28503" xr:uid="{9A794D54-23B6-4391-AB80-9A64E484871F}"/>
    <cellStyle name="Cálculo 16 4 6 2 4" xfId="21490" xr:uid="{7601E297-2F54-4D1D-96F4-D3BCAF996494}"/>
    <cellStyle name="Cálculo 16 4 6 3" xfId="10127" xr:uid="{D19621BA-6489-486F-8015-470A12168FFA}"/>
    <cellStyle name="Cálculo 16 4 6 3 2" xfId="25235" xr:uid="{CF888708-7096-4F34-BB2E-4D876253B8A6}"/>
    <cellStyle name="Cálculo 16 4 6 4" xfId="14809" xr:uid="{72B3A61B-3ED9-41DF-AE6C-B51EE68C40A0}"/>
    <cellStyle name="Cálculo 16 4 6 4 2" xfId="29917" xr:uid="{0E234370-A9E5-4960-A259-79795C8A2691}"/>
    <cellStyle name="Cálculo 16 4 6 5" xfId="18853" xr:uid="{98E43DB4-16B5-481E-8FE3-5427F5F569C6}"/>
    <cellStyle name="Cálculo 16 4 7" xfId="4122" xr:uid="{1FA13678-B839-4AAD-9F38-A1901CB7E01E}"/>
    <cellStyle name="Cálculo 16 4 7 2" xfId="6759" xr:uid="{62D0E90B-FAB4-461E-99E8-93A6EF083C3F}"/>
    <cellStyle name="Cálculo 16 4 7 2 2" xfId="13070" xr:uid="{6D8EBFA6-7544-4B41-A463-5C2283A7AB88}"/>
    <cellStyle name="Cálculo 16 4 7 2 2 2" xfId="28178" xr:uid="{B2203F57-3862-4FA0-84DE-02F4A545B656}"/>
    <cellStyle name="Cálculo 16 4 7 2 3" xfId="16744" xr:uid="{4FF33190-4665-4CB4-AFC7-31F26E7D45E2}"/>
    <cellStyle name="Cálculo 16 4 7 2 3 2" xfId="31852" xr:uid="{B5B1720B-C206-4EC4-AAD6-DAE494F04A98}"/>
    <cellStyle name="Cálculo 16 4 7 2 4" xfId="21867" xr:uid="{40F37DD5-5E2D-4A5D-A132-EACC01ADD186}"/>
    <cellStyle name="Cálculo 16 4 7 3" xfId="10504" xr:uid="{676ED541-DB94-4F27-9963-DDEC226F0ED1}"/>
    <cellStyle name="Cálculo 16 4 7 3 2" xfId="25612" xr:uid="{2B674CA9-4BA4-4F0F-830C-C3DCBAB8F693}"/>
    <cellStyle name="Cálculo 16 4 7 4" xfId="14527" xr:uid="{27B7DEA6-5784-41B6-872A-7BEC8E0C8393}"/>
    <cellStyle name="Cálculo 16 4 7 4 2" xfId="29635" xr:uid="{AF2A8D1E-43C3-446A-9D41-43845BBF34FE}"/>
    <cellStyle name="Cálculo 16 4 7 5" xfId="19230" xr:uid="{7F3271A5-2F6B-429E-BC4F-29FA6E8D08E0}"/>
    <cellStyle name="Cálculo 16 4 8" xfId="4687" xr:uid="{47694E9D-BE74-42F0-81A4-40A1FBD2C381}"/>
    <cellStyle name="Cálculo 16 4 8 2" xfId="11069" xr:uid="{B2DC03F9-2820-427E-BAF1-10B11C5D015D}"/>
    <cellStyle name="Cálculo 16 4 8 2 2" xfId="26177" xr:uid="{C3D10C77-E345-4865-8E10-07FC86403C10}"/>
    <cellStyle name="Cálculo 16 4 8 3" xfId="15378" xr:uid="{569745A7-207D-4AF7-8E28-FC766D61B8F8}"/>
    <cellStyle name="Cálculo 16 4 8 3 2" xfId="30486" xr:uid="{2E54DF7D-7663-41B5-B678-12C38107B0D5}"/>
    <cellStyle name="Cálculo 16 4 8 4" xfId="19795" xr:uid="{AF23B64A-2158-4DF9-8AFD-DD42CE5C77A6}"/>
    <cellStyle name="Cálculo 16 4 9" xfId="8548" xr:uid="{BACF06C5-37AB-4A3D-AA8A-4C65FB479A30}"/>
    <cellStyle name="Cálculo 16 4 9 2" xfId="23656" xr:uid="{724385E2-0DC6-4ED4-8CFD-F9B31B5A8822}"/>
    <cellStyle name="Cálculo 16 5" xfId="2071" xr:uid="{F5D2315F-CBDC-450D-8869-0F76FE3CCA0D}"/>
    <cellStyle name="Cálculo 16 5 10" xfId="15071" xr:uid="{6F892C5F-2C07-4654-91EE-F6821B1B3E57}"/>
    <cellStyle name="Cálculo 16 5 10 2" xfId="30179" xr:uid="{4C3D85A0-2E2C-4304-B2D8-96B8C2DD2C43}"/>
    <cellStyle name="Cálculo 16 5 11" xfId="17296" xr:uid="{6A779DA9-6E9B-4BF1-8C2F-CE576801E5E2}"/>
    <cellStyle name="Cálculo 16 5 2" xfId="2831" xr:uid="{214866E7-CA97-4F5F-BFFB-A218D1C7F9AB}"/>
    <cellStyle name="Cálculo 16 5 2 2" xfId="5468" xr:uid="{D3FFB49C-D3FC-42CF-8AAA-83CCE4D96897}"/>
    <cellStyle name="Cálculo 16 5 2 2 2" xfId="13658" xr:uid="{51C07E37-48CA-44A6-8DA2-A3231801DBB2}"/>
    <cellStyle name="Cálculo 16 5 2 2 2 2" xfId="28766" xr:uid="{D6B0EFD7-CA35-4600-B897-21D352F6370E}"/>
    <cellStyle name="Cálculo 16 5 2 2 3" xfId="20576" xr:uid="{528D918A-9BFC-4341-9410-EA5883C9A24A}"/>
    <cellStyle name="Cálculo 16 5 2 3" xfId="7888" xr:uid="{EE0AFE47-9786-4615-956B-5AD2F98B0E5E}"/>
    <cellStyle name="Cálculo 16 5 2 3 2" xfId="22996" xr:uid="{D46077E6-C00D-499B-83CF-B9BDFBFC7B07}"/>
    <cellStyle name="Cálculo 16 5 2 4" xfId="17939" xr:uid="{DBB69E51-9DC3-43C0-B52F-F41E85A36AFA}"/>
    <cellStyle name="Cálculo 16 5 3" xfId="3134" xr:uid="{086A4F27-98A5-4590-8D38-A97E4CE8F302}"/>
    <cellStyle name="Cálculo 16 5 3 2" xfId="5771" xr:uid="{3514F27F-372C-49F2-B4CC-6962A5A51897}"/>
    <cellStyle name="Cálculo 16 5 3 2 2" xfId="12082" xr:uid="{A831343B-52D6-42C1-A4C1-DC9DBF0DC05F}"/>
    <cellStyle name="Cálculo 16 5 3 2 2 2" xfId="27190" xr:uid="{7659AC38-8DB0-493A-AA3E-73085FAFA900}"/>
    <cellStyle name="Cálculo 16 5 3 2 3" xfId="9231" xr:uid="{4BB5AC0E-BF12-44FB-B5FA-0FD3FC09A6D5}"/>
    <cellStyle name="Cálculo 16 5 3 2 3 2" xfId="24339" xr:uid="{DD0E57F0-EC16-4B0B-B15F-D0084A8177CC}"/>
    <cellStyle name="Cálculo 16 5 3 2 4" xfId="20879" xr:uid="{4FA09615-F28D-4BB5-8159-C76B6796FEC9}"/>
    <cellStyle name="Cálculo 16 5 3 3" xfId="9516" xr:uid="{BB41CB7D-A6A0-4C2B-A1AC-5E7825F0BC24}"/>
    <cellStyle name="Cálculo 16 5 3 3 2" xfId="24624" xr:uid="{A90054AB-3177-41FD-9A00-51D93703EB10}"/>
    <cellStyle name="Cálculo 16 5 3 4" xfId="15548" xr:uid="{B03B6B78-DB2E-4D25-AF8E-8421A21C50AC}"/>
    <cellStyle name="Cálculo 16 5 3 4 2" xfId="30656" xr:uid="{8426DE19-2FD0-4471-86C8-522A118AC792}"/>
    <cellStyle name="Cálculo 16 5 3 5" xfId="18242" xr:uid="{F7539A2B-A03D-4E14-A5E2-667938ACAB01}"/>
    <cellStyle name="Cálculo 16 5 4" xfId="3460" xr:uid="{9D332A6F-18D7-43AF-A52D-724644D2C35A}"/>
    <cellStyle name="Cálculo 16 5 4 2" xfId="6097" xr:uid="{0EA0E1D4-F3E6-49CC-9A00-87EE22B4B11E}"/>
    <cellStyle name="Cálculo 16 5 4 2 2" xfId="12408" xr:uid="{2B18E96F-B564-4F71-ABB2-1B5BCCC99E6B}"/>
    <cellStyle name="Cálculo 16 5 4 2 2 2" xfId="27516" xr:uid="{54294331-BB25-441B-A0B2-2ADE3F41D0DB}"/>
    <cellStyle name="Cálculo 16 5 4 2 3" xfId="14369" xr:uid="{CAD84C1C-8EF3-4919-ADB4-8F4EA1A5FB59}"/>
    <cellStyle name="Cálculo 16 5 4 2 3 2" xfId="29477" xr:uid="{0ADD3C39-D5B6-4301-8A6F-4A7377393366}"/>
    <cellStyle name="Cálculo 16 5 4 2 4" xfId="21205" xr:uid="{EBAA814C-2849-4679-88B7-B3219E2A506E}"/>
    <cellStyle name="Cálculo 16 5 4 3" xfId="9842" xr:uid="{A00065D6-EF51-4851-A445-8A710AFEA493}"/>
    <cellStyle name="Cálculo 16 5 4 3 2" xfId="24950" xr:uid="{446D7AE0-11B8-4DF8-B6CE-AA7EF6DB31CA}"/>
    <cellStyle name="Cálculo 16 5 4 4" xfId="15094" xr:uid="{C9C086D9-42D0-4771-9546-D18A2A85A4B1}"/>
    <cellStyle name="Cálculo 16 5 4 4 2" xfId="30202" xr:uid="{32851B94-8182-47A7-8737-3E1996CFEAF2}"/>
    <cellStyle name="Cálculo 16 5 4 5" xfId="18568" xr:uid="{4BD15952-2C84-4F27-9316-F0F16388C494}"/>
    <cellStyle name="Cálculo 16 5 5" xfId="3766" xr:uid="{FAD03D4C-15E4-4D46-AF30-45B2BDB6B012}"/>
    <cellStyle name="Cálculo 16 5 5 2" xfId="6403" xr:uid="{CDA95C2B-641E-40FF-85A4-24CAEA9451B4}"/>
    <cellStyle name="Cálculo 16 5 5 2 2" xfId="12714" xr:uid="{36D82D8A-44A1-432B-B533-93A864AB92CA}"/>
    <cellStyle name="Cálculo 16 5 5 2 2 2" xfId="27822" xr:uid="{3BCBD629-EF4C-480A-8591-49B66004D1B5}"/>
    <cellStyle name="Cálculo 16 5 5 2 3" xfId="14684" xr:uid="{795A23E1-952C-4DF9-A6CC-DFB26F3BF9AC}"/>
    <cellStyle name="Cálculo 16 5 5 2 3 2" xfId="29792" xr:uid="{9629CF94-175E-413A-8F68-46D9A206697F}"/>
    <cellStyle name="Cálculo 16 5 5 2 4" xfId="21511" xr:uid="{4F994410-9D7F-455C-96FF-1DA6FAD40DD1}"/>
    <cellStyle name="Cálculo 16 5 5 3" xfId="10148" xr:uid="{3828F8E9-0D1D-4A46-AD79-E50AC72BD63D}"/>
    <cellStyle name="Cálculo 16 5 5 3 2" xfId="25256" xr:uid="{6D036FA1-65DB-4A56-8BB8-3997833D4D1E}"/>
    <cellStyle name="Cálculo 16 5 5 4" xfId="7726" xr:uid="{CC30BA45-F7E0-4940-86FB-8790A6058178}"/>
    <cellStyle name="Cálculo 16 5 5 4 2" xfId="22834" xr:uid="{85E6021B-A6B4-4B3B-8898-6DD4DDB0B2CC}"/>
    <cellStyle name="Cálculo 16 5 5 5" xfId="18874" xr:uid="{7F9582BA-8288-41B8-9B66-28F689894C2A}"/>
    <cellStyle name="Cálculo 16 5 6" xfId="4143" xr:uid="{116E86C3-5D41-4AD4-9BC6-26095B778CEE}"/>
    <cellStyle name="Cálculo 16 5 6 2" xfId="6780" xr:uid="{3C24CA86-8633-4DE2-BFC2-2CDDB4287D62}"/>
    <cellStyle name="Cálculo 16 5 6 2 2" xfId="13091" xr:uid="{8A196A84-66CE-447A-A662-E6E0F00C3983}"/>
    <cellStyle name="Cálculo 16 5 6 2 2 2" xfId="28199" xr:uid="{3F8C3FD3-4E34-493A-ABDB-1CD8519816DE}"/>
    <cellStyle name="Cálculo 16 5 6 2 3" xfId="16765" xr:uid="{8837325C-8DBE-4868-A1F5-EBB1258215F7}"/>
    <cellStyle name="Cálculo 16 5 6 2 3 2" xfId="31873" xr:uid="{B3819AAA-B4AA-4917-B8E2-BCACDA45F90C}"/>
    <cellStyle name="Cálculo 16 5 6 2 4" xfId="21888" xr:uid="{50752BB8-5CFC-4DB8-B25D-32D3279A913F}"/>
    <cellStyle name="Cálculo 16 5 6 3" xfId="10525" xr:uid="{B240506B-46BF-435A-B01F-B12EFD51163D}"/>
    <cellStyle name="Cálculo 16 5 6 3 2" xfId="25633" xr:uid="{AB7E9B15-1D43-4DF3-996E-D7541E422766}"/>
    <cellStyle name="Cálculo 16 5 6 4" xfId="7610" xr:uid="{09F88E9B-7E1A-447D-894C-91C59F621879}"/>
    <cellStyle name="Cálculo 16 5 6 4 2" xfId="22718" xr:uid="{1E49799A-D7FF-44F2-8E27-169AB2709729}"/>
    <cellStyle name="Cálculo 16 5 6 5" xfId="19251" xr:uid="{A98F3E16-92D0-479A-A140-65271EA1CCEB}"/>
    <cellStyle name="Cálculo 16 5 7" xfId="4708" xr:uid="{13144732-DD65-4DC7-ABE7-157B050B7534}"/>
    <cellStyle name="Cálculo 16 5 7 2" xfId="11090" xr:uid="{F0A76559-DCEA-449C-8E94-725DBD4BB067}"/>
    <cellStyle name="Cálculo 16 5 7 2 2" xfId="26198" xr:uid="{58822035-D291-4A88-B1ED-51AB40C21E78}"/>
    <cellStyle name="Cálculo 16 5 7 3" xfId="7060" xr:uid="{87D1A906-9CF5-4B44-B520-5E0A3132C540}"/>
    <cellStyle name="Cálculo 16 5 7 3 2" xfId="22168" xr:uid="{C07DB738-9B0F-45A7-938C-7625D8B9AAD5}"/>
    <cellStyle name="Cálculo 16 5 7 4" xfId="19816" xr:uid="{E53F186D-8D6D-4B98-9D37-F4BC46757DFB}"/>
    <cellStyle name="Cálculo 16 5 8" xfId="8569" xr:uid="{E238B938-DE4C-441C-9267-3F83C0844C1E}"/>
    <cellStyle name="Cálculo 16 5 8 2" xfId="23677" xr:uid="{C0EB9C92-C7AA-4FB8-881A-998D65016558}"/>
    <cellStyle name="Cálculo 16 5 9" xfId="7502" xr:uid="{080A268D-58F9-4B77-8A31-B5B50596FBD7}"/>
    <cellStyle name="Cálculo 16 5 9 2" xfId="22610" xr:uid="{7F6A165D-E8C7-40F9-B4AB-F6E9933D32DF}"/>
    <cellStyle name="Cálculo 17" xfId="757" xr:uid="{00000000-0005-0000-0000-0000F5020000}"/>
    <cellStyle name="Cálculo 17 2" xfId="1831" xr:uid="{325B3C63-421B-4B5B-B93F-170122A34934}"/>
    <cellStyle name="Cálculo 17 2 10" xfId="8332" xr:uid="{4AF793FC-CB2D-4908-9169-1CBA020F5202}"/>
    <cellStyle name="Cálculo 17 2 10 2" xfId="23440" xr:uid="{58FB2244-050F-4E8E-BF07-79F2FACA7F96}"/>
    <cellStyle name="Cálculo 17 2 11" xfId="7724" xr:uid="{35D15A40-0FA0-4144-80CA-2D9E6635B9AD}"/>
    <cellStyle name="Cálculo 17 2 11 2" xfId="22832" xr:uid="{7E50BAAF-D87E-4ECD-A1E4-F1C86B7F4F19}"/>
    <cellStyle name="Cálculo 17 2 12" xfId="15968" xr:uid="{9150EA54-1F56-46E0-9080-FFE6229B2313}"/>
    <cellStyle name="Cálculo 17 2 12 2" xfId="31076" xr:uid="{07274972-B68F-4972-A311-C03125DC3B75}"/>
    <cellStyle name="Cálculo 17 2 13" xfId="17056" xr:uid="{A5E8A339-84B1-48A7-909D-784D1F1F2FCD}"/>
    <cellStyle name="Cálculo 17 2 2" xfId="2391" xr:uid="{DCD94784-1EE6-406B-A84B-EDF92BE00055}"/>
    <cellStyle name="Cálculo 17 2 2 2" xfId="5028" xr:uid="{1C839F00-D157-41AF-9719-38871115CB9C}"/>
    <cellStyle name="Cálculo 17 2 2 2 2" xfId="11392" xr:uid="{266FFEC5-70D2-4124-B8A9-896D3AB83CCC}"/>
    <cellStyle name="Cálculo 17 2 2 2 2 2" xfId="26500" xr:uid="{0898450F-AC1C-4BBE-AC36-3C2C4E8EFB52}"/>
    <cellStyle name="Cálculo 17 2 2 2 3" xfId="7383" xr:uid="{55D906CC-1A83-4B4B-8D54-C54EAE2CD1FE}"/>
    <cellStyle name="Cálculo 17 2 2 2 3 2" xfId="22491" xr:uid="{4C0213A4-637E-4C88-B43E-6A081BE0E4D6}"/>
    <cellStyle name="Cálculo 17 2 2 2 4" xfId="20136" xr:uid="{89D398A8-45CF-4040-82FF-B8776ED6D49B}"/>
    <cellStyle name="Cálculo 17 2 2 3" xfId="8858" xr:uid="{6B3C0801-2BD2-4354-9B22-CC7DC3915C03}"/>
    <cellStyle name="Cálculo 17 2 2 3 2" xfId="23966" xr:uid="{B04D7B57-74BA-4372-8B3B-B7A3EDFB1EAA}"/>
    <cellStyle name="Cálculo 17 2 3" xfId="2229" xr:uid="{048A868E-4AA4-48AD-98C2-FB5D6AEEC73F}"/>
    <cellStyle name="Cálculo 17 2 3 2" xfId="4866" xr:uid="{DF4F176D-F0E8-40D8-9B27-4F913E4313D8}"/>
    <cellStyle name="Cálculo 17 2 3 2 2" xfId="11217" xr:uid="{E465C550-9C27-4067-B996-19B83FE289F6}"/>
    <cellStyle name="Cálculo 17 2 3 2 2 2" xfId="26325" xr:uid="{5BC6B33C-9B9C-4E99-94AC-51EBB7446308}"/>
    <cellStyle name="Cálculo 17 2 3 2 3" xfId="19974" xr:uid="{7D1225AB-9DDE-427B-B83E-81DFC2F63491}"/>
    <cellStyle name="Cálculo 17 2 3 3" xfId="7552" xr:uid="{187B5196-EE49-4331-9540-A6AC620486A1}"/>
    <cellStyle name="Cálculo 17 2 3 3 2" xfId="22660" xr:uid="{1F437C02-658E-4E17-9B9A-41ECDD43CE5A}"/>
    <cellStyle name="Cálculo 17 2 3 4" xfId="17454" xr:uid="{94C578E6-19C4-4861-B05B-C84AF504DDAD}"/>
    <cellStyle name="Cálculo 17 2 4" xfId="2925" xr:uid="{AB3AA191-729E-4CEB-863C-35405C54853A}"/>
    <cellStyle name="Cálculo 17 2 4 2" xfId="5562" xr:uid="{E4BDE5F8-A515-4CDA-99FE-9B4638E428D7}"/>
    <cellStyle name="Cálculo 17 2 4 2 2" xfId="11873" xr:uid="{860A8AE1-4E60-453C-A1A4-61D59FCEF016}"/>
    <cellStyle name="Cálculo 17 2 4 2 2 2" xfId="26981" xr:uid="{2E24F3FA-F902-4E2F-818F-51DF5C44C3D1}"/>
    <cellStyle name="Cálculo 17 2 4 2 3" xfId="14845" xr:uid="{4F4F77E4-B295-4ADB-A243-980BC917F016}"/>
    <cellStyle name="Cálculo 17 2 4 2 3 2" xfId="29953" xr:uid="{3A3AA7E3-EC0C-4C23-98AD-2A278990D393}"/>
    <cellStyle name="Cálculo 17 2 4 2 4" xfId="20670" xr:uid="{79ECCE0D-AB8D-476D-83CD-5626F1A8C799}"/>
    <cellStyle name="Cálculo 17 2 4 3" xfId="9307" xr:uid="{C3E7F0F4-8DBD-41C4-92A3-AE623C924D6E}"/>
    <cellStyle name="Cálculo 17 2 4 3 2" xfId="24415" xr:uid="{24A9E2D7-52A9-40AB-B154-AA36BB352964}"/>
    <cellStyle name="Cálculo 17 2 4 4" xfId="7213" xr:uid="{F22B99E4-4F94-4F94-B232-35E60813EB73}"/>
    <cellStyle name="Cálculo 17 2 4 4 2" xfId="22321" xr:uid="{E59DA7FF-B12A-4210-A192-C0789672E4B4}"/>
    <cellStyle name="Cálculo 17 2 4 5" xfId="18033" xr:uid="{8F8AC8F4-46E5-45D4-9B36-BEE2542202F5}"/>
    <cellStyle name="Cálculo 17 2 5" xfId="3251" xr:uid="{ED76282C-B82D-40D4-A083-F1225D22A94D}"/>
    <cellStyle name="Cálculo 17 2 5 2" xfId="5888" xr:uid="{583F6491-F041-4703-B5DA-D1A1FF16A65F}"/>
    <cellStyle name="Cálculo 17 2 5 2 2" xfId="12199" xr:uid="{C9C057E6-C2C7-49E8-9143-0CD36DCD3C63}"/>
    <cellStyle name="Cálculo 17 2 5 2 2 2" xfId="27307" xr:uid="{C7806BB1-41FD-4785-B87A-A16DF14D491C}"/>
    <cellStyle name="Cálculo 17 2 5 2 3" xfId="15078" xr:uid="{C7155C92-AF55-4581-AF1B-4FADE7773CE5}"/>
    <cellStyle name="Cálculo 17 2 5 2 3 2" xfId="30186" xr:uid="{9EADCA02-0063-48DF-AB0F-DA85595C94B9}"/>
    <cellStyle name="Cálculo 17 2 5 2 4" xfId="20996" xr:uid="{74155F99-50B3-444B-B2FF-16052E3A6BA6}"/>
    <cellStyle name="Cálculo 17 2 5 3" xfId="9633" xr:uid="{119FB900-618C-45FD-8D39-BAAA39FE1076}"/>
    <cellStyle name="Cálculo 17 2 5 3 2" xfId="24741" xr:uid="{C3AD485E-C091-4E4D-AE1F-C0C0254CBDD8}"/>
    <cellStyle name="Cálculo 17 2 5 4" xfId="13665" xr:uid="{EEFCCC12-2FFA-4C16-BA33-BC2E8FCEB743}"/>
    <cellStyle name="Cálculo 17 2 5 4 2" xfId="28773" xr:uid="{D8E0A576-7BE7-40F2-894B-1B43998F301C}"/>
    <cellStyle name="Cálculo 17 2 5 5" xfId="18359" xr:uid="{7EEF0E17-456A-47E9-A78F-607152CF9BB9}"/>
    <cellStyle name="Cálculo 17 2 6" xfId="3557" xr:uid="{EEB38A2C-D21F-4D22-95CC-C85FBFC701B3}"/>
    <cellStyle name="Cálculo 17 2 6 2" xfId="6194" xr:uid="{BC91D10A-5649-4EF1-8347-4514C7FA3BD6}"/>
    <cellStyle name="Cálculo 17 2 6 2 2" xfId="12505" xr:uid="{1043077B-52EF-4670-9241-2476494653C2}"/>
    <cellStyle name="Cálculo 17 2 6 2 2 2" xfId="27613" xr:uid="{E16B4585-C637-41A1-BA17-147772925E4C}"/>
    <cellStyle name="Cálculo 17 2 6 2 3" xfId="14879" xr:uid="{0D72DB0A-FA8D-422A-B3F3-33BD09DD30FE}"/>
    <cellStyle name="Cálculo 17 2 6 2 3 2" xfId="29987" xr:uid="{008D51FA-7303-4EF5-9677-8F8DF163D79B}"/>
    <cellStyle name="Cálculo 17 2 6 2 4" xfId="21302" xr:uid="{8B336666-80DD-476C-8F39-6627104BB351}"/>
    <cellStyle name="Cálculo 17 2 6 3" xfId="9939" xr:uid="{F6416E19-70F0-4137-9D64-A8BB66488DF0}"/>
    <cellStyle name="Cálculo 17 2 6 3 2" xfId="25047" xr:uid="{74191FDC-5E58-45E3-BF7A-50AE5C1B2276}"/>
    <cellStyle name="Cálculo 17 2 6 4" xfId="15732" xr:uid="{3BAD5025-5DEF-476F-9D2E-3316763BB3DC}"/>
    <cellStyle name="Cálculo 17 2 6 4 2" xfId="30840" xr:uid="{5982290D-8DA5-4564-9892-BED8D78B04CB}"/>
    <cellStyle name="Cálculo 17 2 6 5" xfId="18665" xr:uid="{1C339AB0-02F3-42F4-91C5-53AA20AAF922}"/>
    <cellStyle name="Cálculo 17 2 7" xfId="3903" xr:uid="{E317A7F5-E634-4438-891A-E905CAF0EEB1}"/>
    <cellStyle name="Cálculo 17 2 7 2" xfId="6540" xr:uid="{EE5CE69C-C511-49E1-BCDB-AEA4622EAFB3}"/>
    <cellStyle name="Cálculo 17 2 7 2 2" xfId="12851" xr:uid="{E2C8C416-6225-4DFC-B4CE-FFF8BB16DBAF}"/>
    <cellStyle name="Cálculo 17 2 7 2 2 2" xfId="27959" xr:uid="{CFBF2914-C31C-484A-8251-FCF267B95CA6}"/>
    <cellStyle name="Cálculo 17 2 7 2 3" xfId="14254" xr:uid="{9C1C76D5-9BD4-4DEB-AFEC-102E17BAD4E6}"/>
    <cellStyle name="Cálculo 17 2 7 2 3 2" xfId="29362" xr:uid="{0DC9060A-763B-4394-BD59-3928E599FEC1}"/>
    <cellStyle name="Cálculo 17 2 7 2 4" xfId="21648" xr:uid="{21E40573-84AF-474B-AAE3-5284F75C5DBF}"/>
    <cellStyle name="Cálculo 17 2 7 3" xfId="10285" xr:uid="{B69ACCD4-0094-4D23-83C9-2A87A173030D}"/>
    <cellStyle name="Cálculo 17 2 7 3 2" xfId="25393" xr:uid="{0C0BCD1A-65C1-40AF-A469-A9EBD2CB7567}"/>
    <cellStyle name="Cálculo 17 2 7 4" xfId="13511" xr:uid="{B2FE2806-C616-4C7F-996C-5ACF5FCC80FF}"/>
    <cellStyle name="Cálculo 17 2 7 4 2" xfId="28619" xr:uid="{5D0903CA-972C-41C0-8AD6-C2DE7C2D1B31}"/>
    <cellStyle name="Cálculo 17 2 7 5" xfId="19011" xr:uid="{A20DF87A-37DD-4FE9-9203-67484D168CF6}"/>
    <cellStyle name="Cálculo 17 2 8" xfId="4267" xr:uid="{DC952918-557C-47B7-A3B4-EECCA3A85314}"/>
    <cellStyle name="Cálculo 17 2 8 2" xfId="6904" xr:uid="{A3A68E4F-0C2B-45EB-A02E-270B6662C3A7}"/>
    <cellStyle name="Cálculo 17 2 8 2 2" xfId="13215" xr:uid="{B4AF2FD4-570E-4E60-9126-8871312FF803}"/>
    <cellStyle name="Cálculo 17 2 8 2 2 2" xfId="28323" xr:uid="{168CD841-2BA6-4CAD-A2C0-0C2F5F6FA5DC}"/>
    <cellStyle name="Cálculo 17 2 8 2 3" xfId="16879" xr:uid="{F1ED96DC-163D-40C2-BB48-8D82B98CF60E}"/>
    <cellStyle name="Cálculo 17 2 8 2 3 2" xfId="31987" xr:uid="{8A8D9C0D-B48D-45B2-84A1-68C93061F911}"/>
    <cellStyle name="Cálculo 17 2 8 2 4" xfId="22012" xr:uid="{A38A4677-0B3F-4E12-925B-D3D9B5C1B966}"/>
    <cellStyle name="Cálculo 17 2 8 3" xfId="10649" xr:uid="{D0B90D18-557B-46E3-B587-C616793A50AD}"/>
    <cellStyle name="Cálculo 17 2 8 3 2" xfId="25757" xr:uid="{1AC9379C-17A6-43CE-BC58-4E4FE7FF3002}"/>
    <cellStyle name="Cálculo 17 2 8 4" xfId="15743" xr:uid="{2710E375-8693-4468-B826-22469043E64B}"/>
    <cellStyle name="Cálculo 17 2 8 4 2" xfId="30851" xr:uid="{632D49F2-FE24-4AC6-BA07-A9C69F6B81BA}"/>
    <cellStyle name="Cálculo 17 2 8 5" xfId="19375" xr:uid="{568DA25B-449A-437A-95DA-C3133D68EECB}"/>
    <cellStyle name="Cálculo 17 2 9" xfId="4468" xr:uid="{2DF01A3F-88C1-4E12-A8F4-2DDC64ECBE65}"/>
    <cellStyle name="Cálculo 17 2 9 2" xfId="10850" xr:uid="{96776B60-6B25-4598-82AE-D175069988A8}"/>
    <cellStyle name="Cálculo 17 2 9 2 2" xfId="25958" xr:uid="{58A4751D-5868-47B1-9D71-BBB18B428189}"/>
    <cellStyle name="Cálculo 17 2 9 3" xfId="14127" xr:uid="{E981FAD5-0D8B-4C95-8D87-C183A6BED1B9}"/>
    <cellStyle name="Cálculo 17 2 9 3 2" xfId="29235" xr:uid="{454A0BCB-D5F0-48DF-BA49-EC08D1C7DD97}"/>
    <cellStyle name="Cálculo 17 2 9 4" xfId="19576" xr:uid="{F5874A20-0A67-410D-ACBD-028F1DFC428E}"/>
    <cellStyle name="Cálculo 17 3" xfId="1814" xr:uid="{2E4E71FF-231C-4A24-BC8F-42055CA1E473}"/>
    <cellStyle name="Cálculo 17 3 10" xfId="11771" xr:uid="{99CA1F55-9CB6-4333-9E43-50CC6D65A22D}"/>
    <cellStyle name="Cálculo 17 3 10 2" xfId="26879" xr:uid="{2EF54B1E-C074-4022-BAB9-0A636A328C81}"/>
    <cellStyle name="Cálculo 17 3 11" xfId="15299" xr:uid="{5489C494-3200-449D-AC85-0CBF62F83C35}"/>
    <cellStyle name="Cálculo 17 3 11 2" xfId="30407" xr:uid="{80C1CDD3-2A04-4CDB-ACB9-58E9651D1946}"/>
    <cellStyle name="Cálculo 17 3 12" xfId="17039" xr:uid="{E38301A3-4583-4AC0-A609-78A4A8412782}"/>
    <cellStyle name="Cálculo 17 3 2" xfId="2374" xr:uid="{BDE55F7D-8CE0-44CB-B68F-B720807F7BE7}"/>
    <cellStyle name="Cálculo 17 3 2 2" xfId="5011" xr:uid="{DDBCB1E6-F99B-425B-8A2C-FBB76C84934E}"/>
    <cellStyle name="Cálculo 17 3 2 2 2" xfId="11375" xr:uid="{34FF0E5D-13E0-4601-86D7-8DCE86C0F094}"/>
    <cellStyle name="Cálculo 17 3 2 2 2 2" xfId="26483" xr:uid="{F24D0A2F-C77D-453A-9619-00D5CCD9A634}"/>
    <cellStyle name="Cálculo 17 3 2 2 3" xfId="14869" xr:uid="{0D864823-E6F6-4503-B07E-0799129F87B0}"/>
    <cellStyle name="Cálculo 17 3 2 2 3 2" xfId="29977" xr:uid="{617346D1-AD0B-4DEB-BFCF-0C27C75F443E}"/>
    <cellStyle name="Cálculo 17 3 2 2 4" xfId="20119" xr:uid="{BC62323E-C45B-4C1E-8D0B-5F21CC1F2D60}"/>
    <cellStyle name="Cálculo 17 3 2 3" xfId="8841" xr:uid="{4FBFD6DB-F7D5-44D2-9C60-65C10EC6B99F}"/>
    <cellStyle name="Cálculo 17 3 2 3 2" xfId="23949" xr:uid="{5A743CB9-A7D8-449C-BB8E-F996D65F274D}"/>
    <cellStyle name="Cálculo 17 3 2 4" xfId="13549" xr:uid="{10BDCAF8-C89F-42B4-8088-515EA321C9A1}"/>
    <cellStyle name="Cálculo 17 3 2 4 2" xfId="28657" xr:uid="{F2977660-1A4B-4821-B372-7B8E681B3834}"/>
    <cellStyle name="Cálculo 17 3 2 5" xfId="13733" xr:uid="{E62BACDE-9947-441A-B3CC-469EC33F6EEB}"/>
    <cellStyle name="Cálculo 17 3 2 5 2" xfId="28841" xr:uid="{8502B36F-41B8-4A4F-9D7D-C48207C52551}"/>
    <cellStyle name="Cálculo 17 3 2 6" xfId="17582" xr:uid="{DB85398B-6541-4DF7-A636-3E4B28660570}"/>
    <cellStyle name="Cálculo 17 3 3" xfId="2246" xr:uid="{708D9D99-F732-427E-A0EB-971045B7159A}"/>
    <cellStyle name="Cálculo 17 3 3 2" xfId="4883" xr:uid="{E460CBB0-776C-4400-8AAB-6A3486EEC1CB}"/>
    <cellStyle name="Cálculo 17 3 3 2 2" xfId="11225" xr:uid="{5A9CDADE-4186-4B68-AE39-4B17ED195587}"/>
    <cellStyle name="Cálculo 17 3 3 2 2 2" xfId="26333" xr:uid="{860D1C8B-D8AE-4E94-9DA1-DCCE37C241A4}"/>
    <cellStyle name="Cálculo 17 3 3 2 3" xfId="19991" xr:uid="{08051581-60F2-48FB-8F38-32A76881DA2B}"/>
    <cellStyle name="Cálculo 17 3 3 3" xfId="14794" xr:uid="{AE880996-D63E-4793-84FE-44F55A214613}"/>
    <cellStyle name="Cálculo 17 3 3 3 2" xfId="29902" xr:uid="{21FF9053-BDD6-4074-92FE-53801C56AC73}"/>
    <cellStyle name="Cálculo 17 3 3 4" xfId="17471" xr:uid="{15001AFD-13DD-4688-BB73-31B3CAAE679D}"/>
    <cellStyle name="Cálculo 17 3 4" xfId="2342" xr:uid="{68028059-8766-4BCA-BA3B-B917D80BBF59}"/>
    <cellStyle name="Cálculo 17 3 4 2" xfId="4979" xr:uid="{1DA8D917-9F5A-4F88-8793-706DD0E3DE8D}"/>
    <cellStyle name="Cálculo 17 3 4 2 2" xfId="11343" xr:uid="{2810E926-FF06-4AD2-B199-497384014C05}"/>
    <cellStyle name="Cálculo 17 3 4 2 2 2" xfId="26451" xr:uid="{26E54C7A-E125-40E4-8F83-BDD074532B80}"/>
    <cellStyle name="Cálculo 17 3 4 2 3" xfId="13398" xr:uid="{54031798-95FE-44A4-B268-31F1B5A19F74}"/>
    <cellStyle name="Cálculo 17 3 4 2 3 2" xfId="28506" xr:uid="{1396C26C-6588-4CEE-A292-A1ACCC5A7856}"/>
    <cellStyle name="Cálculo 17 3 4 2 4" xfId="20087" xr:uid="{E9FE8137-0FC2-42E1-BF02-9B838B599026}"/>
    <cellStyle name="Cálculo 17 3 4 3" xfId="8809" xr:uid="{5CCF6181-412B-44D7-9D7E-54869E606A7E}"/>
    <cellStyle name="Cálculo 17 3 4 3 2" xfId="23917" xr:uid="{AF5E03CA-F3B1-481C-9240-F2F1E5D6DF6B}"/>
    <cellStyle name="Cálculo 17 3 4 4" xfId="16156" xr:uid="{0FE6BF8A-8CF4-4549-9003-23959B5ED920}"/>
    <cellStyle name="Cálculo 17 3 4 4 2" xfId="31264" xr:uid="{985B9AFE-E0C9-45B2-8C44-72A63C0D6505}"/>
    <cellStyle name="Cálculo 17 3 4 5" xfId="17567" xr:uid="{4AF3A0E3-940F-40B1-8A3F-67647605DCB1}"/>
    <cellStyle name="Cálculo 17 3 5" xfId="3234" xr:uid="{20FC48B0-BE94-416B-B6DD-75204B19E51D}"/>
    <cellStyle name="Cálculo 17 3 5 2" xfId="5871" xr:uid="{5D115E2E-377D-4D8C-B1BF-8CCE6313D1E9}"/>
    <cellStyle name="Cálculo 17 3 5 2 2" xfId="12182" xr:uid="{28931A96-16B4-46E6-9097-E3CA9B7AE784}"/>
    <cellStyle name="Cálculo 17 3 5 2 2 2" xfId="27290" xr:uid="{758C467B-54E1-44B5-9E3D-6A140E9919FB}"/>
    <cellStyle name="Cálculo 17 3 5 2 3" xfId="16184" xr:uid="{2252D44B-E2BD-4504-A86B-01DCB095803A}"/>
    <cellStyle name="Cálculo 17 3 5 2 3 2" xfId="31292" xr:uid="{03D1D6E1-6E0C-4B1E-93D6-832F0F7D8AF1}"/>
    <cellStyle name="Cálculo 17 3 5 2 4" xfId="20979" xr:uid="{E39631F5-E31A-4622-87D9-EF35A75F9C6E}"/>
    <cellStyle name="Cálculo 17 3 5 3" xfId="9616" xr:uid="{C1D68EDE-CCBD-4201-8406-7A1CF7AD9276}"/>
    <cellStyle name="Cálculo 17 3 5 3 2" xfId="24724" xr:uid="{5E335E37-47C5-444D-BF93-BCD62291C2AE}"/>
    <cellStyle name="Cálculo 17 3 5 4" xfId="13800" xr:uid="{CE01AFAC-F0CD-43F4-BCFE-B264AFEC691F}"/>
    <cellStyle name="Cálculo 17 3 5 4 2" xfId="28908" xr:uid="{07DED246-A784-4BA9-821D-5F6A52907FDB}"/>
    <cellStyle name="Cálculo 17 3 5 5" xfId="18342" xr:uid="{35E44434-33D6-44C4-B36C-48CD740F5497}"/>
    <cellStyle name="Cálculo 17 3 6" xfId="2316" xr:uid="{6C52644B-C799-48AD-A85C-A70D2ED6DFC0}"/>
    <cellStyle name="Cálculo 17 3 6 2" xfId="4953" xr:uid="{49EDF810-43E5-4767-83CE-540C1F80F0F5}"/>
    <cellStyle name="Cálculo 17 3 6 2 2" xfId="11317" xr:uid="{D5B945D7-5829-431C-B5DB-D821B722C055}"/>
    <cellStyle name="Cálculo 17 3 6 2 2 2" xfId="26425" xr:uid="{016D1CB6-BCAA-47C5-9D65-769EF0FD0695}"/>
    <cellStyle name="Cálculo 17 3 6 2 3" xfId="9147" xr:uid="{38462730-E219-4A3A-AE34-4F2401FAC0CB}"/>
    <cellStyle name="Cálculo 17 3 6 2 3 2" xfId="24255" xr:uid="{06B3D4F6-0B7D-4526-ADCE-3D5363260348}"/>
    <cellStyle name="Cálculo 17 3 6 2 4" xfId="20061" xr:uid="{B947F2CC-B62A-4A7B-885F-B354CACC3013}"/>
    <cellStyle name="Cálculo 17 3 6 3" xfId="8783" xr:uid="{22EDFD7C-F16D-45F7-B2E6-B200A695BEBE}"/>
    <cellStyle name="Cálculo 17 3 6 3 2" xfId="23891" xr:uid="{C4D4E521-264B-4C1D-9F10-BB44AC78A660}"/>
    <cellStyle name="Cálculo 17 3 6 4" xfId="14678" xr:uid="{AA0D9E3F-0306-4962-A650-3BA954110BB1}"/>
    <cellStyle name="Cálculo 17 3 6 4 2" xfId="29786" xr:uid="{500A530E-34F8-4504-BE10-20E99858B722}"/>
    <cellStyle name="Cálculo 17 3 6 5" xfId="17541" xr:uid="{F102D836-C924-4BFE-9356-70E304CF2699}"/>
    <cellStyle name="Cálculo 17 3 7" xfId="3886" xr:uid="{2387E2A9-B05A-49F3-9D41-DC86B18A48E4}"/>
    <cellStyle name="Cálculo 17 3 7 2" xfId="6523" xr:uid="{D5357105-1EC6-4177-B0A0-23AA8C046131}"/>
    <cellStyle name="Cálculo 17 3 7 2 2" xfId="12834" xr:uid="{7A9FE576-33DD-4C94-93C0-08C8A1F2063C}"/>
    <cellStyle name="Cálculo 17 3 7 2 2 2" xfId="27942" xr:uid="{C2DE3E56-DD66-4EE8-BD03-9130FC909DA2}"/>
    <cellStyle name="Cálculo 17 3 7 2 3" xfId="7895" xr:uid="{F0C02381-A130-4DF1-B2B6-C6AEF99E64D0}"/>
    <cellStyle name="Cálculo 17 3 7 2 3 2" xfId="23003" xr:uid="{E0CBA45F-65C9-418F-93CD-A39095B62061}"/>
    <cellStyle name="Cálculo 17 3 7 2 4" xfId="21631" xr:uid="{C196BB36-71FD-4AFE-ADE0-525895C9FB72}"/>
    <cellStyle name="Cálculo 17 3 7 3" xfId="10268" xr:uid="{231D7EF9-B4B7-40D7-B775-1158B7623326}"/>
    <cellStyle name="Cálculo 17 3 7 3 2" xfId="25376" xr:uid="{2D56F0C6-B41A-4C98-8E4D-01C00683C76C}"/>
    <cellStyle name="Cálculo 17 3 7 4" xfId="16400" xr:uid="{CB49D613-1054-4953-AFCC-BF11E810EC1E}"/>
    <cellStyle name="Cálculo 17 3 7 4 2" xfId="31508" xr:uid="{C4B885AD-89DE-4D6A-B964-692CAA07A6D2}"/>
    <cellStyle name="Cálculo 17 3 7 5" xfId="18994" xr:uid="{334DC94F-1DE8-4AA1-8978-08D880C4ED73}"/>
    <cellStyle name="Cálculo 17 3 8" xfId="4451" xr:uid="{D21604BE-3603-4BD4-B6F9-775ECCB54B5C}"/>
    <cellStyle name="Cálculo 17 3 8 2" xfId="10833" xr:uid="{EBA3DABC-3B71-49E9-8A61-43096498A593}"/>
    <cellStyle name="Cálculo 17 3 8 2 2" xfId="25941" xr:uid="{DB2A7F31-3EF8-4597-AC3F-28549BDBE8CC}"/>
    <cellStyle name="Cálculo 17 3 8 3" xfId="15130" xr:uid="{951B5CDB-57FC-48F1-99BE-492B168B56C9}"/>
    <cellStyle name="Cálculo 17 3 8 3 2" xfId="30238" xr:uid="{0FCD6AB9-D778-48F6-AEF3-12AA16DC6D5F}"/>
    <cellStyle name="Cálculo 17 3 8 4" xfId="19559" xr:uid="{7B1FE7C6-A4AB-4EE4-BAAA-54B0981F01AF}"/>
    <cellStyle name="Cálculo 17 3 9" xfId="8315" xr:uid="{CACB8EC0-7A5A-4857-804D-9E8AB9514B5C}"/>
    <cellStyle name="Cálculo 17 3 9 2" xfId="23423" xr:uid="{F456B4E7-4EAD-45B3-90A1-7A87D2498198}"/>
    <cellStyle name="Cálculo 17 4" xfId="2051" xr:uid="{FF57E49F-417C-4799-8582-F0CCEB436B7C}"/>
    <cellStyle name="Cálculo 17 4 10" xfId="11781" xr:uid="{FE22344E-4502-452E-94AD-3869D21F079A}"/>
    <cellStyle name="Cálculo 17 4 10 2" xfId="26889" xr:uid="{867431FC-816E-4A49-9823-3A68BAE73A1D}"/>
    <cellStyle name="Cálculo 17 4 11" xfId="7497" xr:uid="{386793CC-9DE5-4D41-B4D1-278612A2E54C}"/>
    <cellStyle name="Cálculo 17 4 11 2" xfId="22605" xr:uid="{23ACC4EB-CD8C-4820-8B9D-759BA4A01F1D}"/>
    <cellStyle name="Cálculo 17 4 12" xfId="17276" xr:uid="{37161DB9-0658-4912-B190-3F9E8B65BBB3}"/>
    <cellStyle name="Cálculo 17 4 2" xfId="2558" xr:uid="{68FB182C-0695-475A-8CAE-F9F0A0FD948E}"/>
    <cellStyle name="Cálculo 17 4 2 2" xfId="5195" xr:uid="{65E29067-BDE1-447A-BCC6-DEEB9E64C0A2}"/>
    <cellStyle name="Cálculo 17 4 2 2 2" xfId="11559" xr:uid="{463D994B-8B33-49CE-A354-5AD82157325B}"/>
    <cellStyle name="Cálculo 17 4 2 2 2 2" xfId="26667" xr:uid="{5AC28A2D-8E7D-4207-BFFD-21E01249DB69}"/>
    <cellStyle name="Cálculo 17 4 2 2 3" xfId="9230" xr:uid="{4801989C-C597-4AF8-A703-F09EDF2E7999}"/>
    <cellStyle name="Cálculo 17 4 2 2 3 2" xfId="24338" xr:uid="{AF8E3AEB-4211-4F28-8650-04263C0E9341}"/>
    <cellStyle name="Cálculo 17 4 2 2 4" xfId="20303" xr:uid="{8551EC30-C897-4E50-A129-654324CA969F}"/>
    <cellStyle name="Cálculo 17 4 2 3" xfId="9025" xr:uid="{0EC032B7-8643-4E8A-834F-655ADEBCDEB4}"/>
    <cellStyle name="Cálculo 17 4 2 3 2" xfId="24133" xr:uid="{0EF062F6-D851-4A24-ABB3-E298E18B5B94}"/>
    <cellStyle name="Cálculo 17 4 2 4" xfId="8160" xr:uid="{614A0B6C-5F95-45A0-9D2B-54C9F5B0601F}"/>
    <cellStyle name="Cálculo 17 4 2 4 2" xfId="23268" xr:uid="{BD25CBB1-758C-4B49-BB74-38829401DD97}"/>
    <cellStyle name="Cálculo 17 4 2 5" xfId="14046" xr:uid="{0FB00AB5-D266-4B2C-8B7B-B766239EF21A}"/>
    <cellStyle name="Cálculo 17 4 2 5 2" xfId="29154" xr:uid="{1BF880CF-8609-44D9-BFE6-1E497D665B68}"/>
    <cellStyle name="Cálculo 17 4 2 6" xfId="17666" xr:uid="{5B4D375B-F5E4-428A-95D4-FD2953E9EF06}"/>
    <cellStyle name="Cálculo 17 4 3" xfId="2811" xr:uid="{FB9E898C-6ED9-4C63-BDF2-68CFF61CD7ED}"/>
    <cellStyle name="Cálculo 17 4 3 2" xfId="5448" xr:uid="{F74E6F81-CCA0-485B-97C2-3360F8C92F12}"/>
    <cellStyle name="Cálculo 17 4 3 2 2" xfId="8034" xr:uid="{BC7D6CA2-B1B5-4EAA-8058-74398E095CE7}"/>
    <cellStyle name="Cálculo 17 4 3 2 2 2" xfId="23142" xr:uid="{9BD2089E-BA7D-405C-8DA9-6462CB705518}"/>
    <cellStyle name="Cálculo 17 4 3 2 3" xfId="20556" xr:uid="{5AB10652-4F9F-46C9-8152-8498808F15C0}"/>
    <cellStyle name="Cálculo 17 4 3 3" xfId="15963" xr:uid="{A1672FCB-5325-47A7-9DF5-3988FCF64B87}"/>
    <cellStyle name="Cálculo 17 4 3 3 2" xfId="31071" xr:uid="{0D99AF8D-4D8E-4FD1-AC7B-D87E5FA8E74F}"/>
    <cellStyle name="Cálculo 17 4 3 4" xfId="17919" xr:uid="{B5D0AB2F-AF00-4B6A-AD74-A432678B63B5}"/>
    <cellStyle name="Cálculo 17 4 4" xfId="3114" xr:uid="{ABB4771B-A5E6-416D-9EA1-174825D178BE}"/>
    <cellStyle name="Cálculo 17 4 4 2" xfId="5751" xr:uid="{5766A8AD-FB1C-4354-97FD-A09B6CBDF994}"/>
    <cellStyle name="Cálculo 17 4 4 2 2" xfId="12062" xr:uid="{F190CAF5-20AF-453E-B6D1-5DA23EBCD4C8}"/>
    <cellStyle name="Cálculo 17 4 4 2 2 2" xfId="27170" xr:uid="{8C3C4030-D63F-4B3F-89AC-C2BEBA733623}"/>
    <cellStyle name="Cálculo 17 4 4 2 3" xfId="7079" xr:uid="{856D5EF7-7447-4BF6-A06A-496A929615BE}"/>
    <cellStyle name="Cálculo 17 4 4 2 3 2" xfId="22187" xr:uid="{0DD37B5A-C20F-4C2D-BC3D-C772BDF59742}"/>
    <cellStyle name="Cálculo 17 4 4 2 4" xfId="20859" xr:uid="{51FD3116-364E-4C5D-BA70-5A5589B4A0C3}"/>
    <cellStyle name="Cálculo 17 4 4 3" xfId="9496" xr:uid="{F5C5AD0B-7E9F-43DA-B066-07169B334B6F}"/>
    <cellStyle name="Cálculo 17 4 4 3 2" xfId="24604" xr:uid="{13A7C052-C736-4D42-A009-600D9E549053}"/>
    <cellStyle name="Cálculo 17 4 4 4" xfId="15546" xr:uid="{ED4450B7-8026-4A93-B668-0394DE39FF51}"/>
    <cellStyle name="Cálculo 17 4 4 4 2" xfId="30654" xr:uid="{C4985DA2-5173-4A60-AABC-AC948198A299}"/>
    <cellStyle name="Cálculo 17 4 4 5" xfId="18222" xr:uid="{443F8755-34AD-4C32-BFD3-441409A470CD}"/>
    <cellStyle name="Cálculo 17 4 5" xfId="3440" xr:uid="{EFC30B2D-786B-409F-8058-73FCD35F5911}"/>
    <cellStyle name="Cálculo 17 4 5 2" xfId="6077" xr:uid="{EBE0B285-19F2-4527-97CC-75E25B394025}"/>
    <cellStyle name="Cálculo 17 4 5 2 2" xfId="12388" xr:uid="{A234527E-68F2-474F-8E6E-0682D6268FF9}"/>
    <cellStyle name="Cálculo 17 4 5 2 2 2" xfId="27496" xr:uid="{82D07189-C630-4522-8933-18A9B8B77208}"/>
    <cellStyle name="Cálculo 17 4 5 2 3" xfId="15322" xr:uid="{7D5C9EFB-327F-43A7-8D0A-06D69AC532F0}"/>
    <cellStyle name="Cálculo 17 4 5 2 3 2" xfId="30430" xr:uid="{4A49DEBE-69EA-4A2E-B383-979556D03685}"/>
    <cellStyle name="Cálculo 17 4 5 2 4" xfId="21185" xr:uid="{6F577C52-C1C2-49B0-A44F-11F6210FA648}"/>
    <cellStyle name="Cálculo 17 4 5 3" xfId="9822" xr:uid="{0142C7F6-5E1B-4E3C-B812-E77E7279F63F}"/>
    <cellStyle name="Cálculo 17 4 5 3 2" xfId="24930" xr:uid="{89CA75C2-D002-45E0-A139-7C191D2694B7}"/>
    <cellStyle name="Cálculo 17 4 5 4" xfId="11790" xr:uid="{59BB336E-DAF5-4CD7-8B7C-073AB5F6CDC9}"/>
    <cellStyle name="Cálculo 17 4 5 4 2" xfId="26898" xr:uid="{539A3B22-0777-4F3C-9A06-8CCBAD6EE1A1}"/>
    <cellStyle name="Cálculo 17 4 5 5" xfId="18548" xr:uid="{DEBE1D8A-25EF-4042-A368-E63EE92565FE}"/>
    <cellStyle name="Cálculo 17 4 6" xfId="3746" xr:uid="{F9AAB144-8ADC-418D-AC74-58D6564D6E89}"/>
    <cellStyle name="Cálculo 17 4 6 2" xfId="6383" xr:uid="{7B062FE9-2F54-41A0-A573-EA0345179484}"/>
    <cellStyle name="Cálculo 17 4 6 2 2" xfId="12694" xr:uid="{FF601226-6DA1-4BCD-BC4A-2437895B5FDA}"/>
    <cellStyle name="Cálculo 17 4 6 2 2 2" xfId="27802" xr:uid="{88211071-05B3-4A8B-A14F-BC95B88F0CDE}"/>
    <cellStyle name="Cálculo 17 4 6 2 3" xfId="13553" xr:uid="{2E61AE44-4A84-4B61-8FF6-C056B2E378C5}"/>
    <cellStyle name="Cálculo 17 4 6 2 3 2" xfId="28661" xr:uid="{CFB6F351-966A-446E-84A7-695D0415CF8E}"/>
    <cellStyle name="Cálculo 17 4 6 2 4" xfId="21491" xr:uid="{7C10C3E9-0098-47B9-9A00-317442154B98}"/>
    <cellStyle name="Cálculo 17 4 6 3" xfId="10128" xr:uid="{6F49651D-D00E-4D9A-AB82-4FDFB2A4FAB5}"/>
    <cellStyle name="Cálculo 17 4 6 3 2" xfId="25236" xr:uid="{CBE7E4B1-8425-4198-95BC-23581A54BAE8}"/>
    <cellStyle name="Cálculo 17 4 6 4" xfId="7067" xr:uid="{B85310C8-A3B8-4943-9EC9-63A2D46E1FC8}"/>
    <cellStyle name="Cálculo 17 4 6 4 2" xfId="22175" xr:uid="{4F52F319-DE41-4D3E-81BE-8743B5011E6D}"/>
    <cellStyle name="Cálculo 17 4 6 5" xfId="18854" xr:uid="{B2BABBB2-2924-4ABB-A182-45C915119F4C}"/>
    <cellStyle name="Cálculo 17 4 7" xfId="4123" xr:uid="{2AA8CB77-1B9D-492E-A4E7-CCA04AF491F1}"/>
    <cellStyle name="Cálculo 17 4 7 2" xfId="6760" xr:uid="{E5B7FEF4-2A59-47F9-A9AE-4269A32A5EF8}"/>
    <cellStyle name="Cálculo 17 4 7 2 2" xfId="13071" xr:uid="{2881DC49-FF0E-4DBB-A564-3D36A0D41F48}"/>
    <cellStyle name="Cálculo 17 4 7 2 2 2" xfId="28179" xr:uid="{FE84E9E5-2528-4090-9278-7842F7762FA6}"/>
    <cellStyle name="Cálculo 17 4 7 2 3" xfId="16745" xr:uid="{228A2879-B21B-4AEC-AEBF-81EDEC125A8C}"/>
    <cellStyle name="Cálculo 17 4 7 2 3 2" xfId="31853" xr:uid="{C8002D02-34AF-41A1-9B08-051CD5401384}"/>
    <cellStyle name="Cálculo 17 4 7 2 4" xfId="21868" xr:uid="{30AD202D-F54D-4334-82C9-2E57E87F8282}"/>
    <cellStyle name="Cálculo 17 4 7 3" xfId="10505" xr:uid="{20CD0404-D772-433B-B12D-728578211522}"/>
    <cellStyle name="Cálculo 17 4 7 3 2" xfId="25613" xr:uid="{144A8D5F-71B5-46C2-BABF-F75B3B273064}"/>
    <cellStyle name="Cálculo 17 4 7 4" xfId="7426" xr:uid="{EE588049-50DD-4F41-B81B-5E263CAA422F}"/>
    <cellStyle name="Cálculo 17 4 7 4 2" xfId="22534" xr:uid="{7A383EE6-50D1-4302-A23C-DC441B4E583A}"/>
    <cellStyle name="Cálculo 17 4 7 5" xfId="19231" xr:uid="{4045B668-36B4-40DA-B92C-BFB7BB6725FF}"/>
    <cellStyle name="Cálculo 17 4 8" xfId="4688" xr:uid="{68838ABE-36B9-4EDC-B31C-87ED9DAEA35D}"/>
    <cellStyle name="Cálculo 17 4 8 2" xfId="11070" xr:uid="{872B94E4-5E52-4C5D-BBAE-10F2BF5B72A3}"/>
    <cellStyle name="Cálculo 17 4 8 2 2" xfId="26178" xr:uid="{6BA535B4-FCD6-4819-BEED-E0067CCA6C4C}"/>
    <cellStyle name="Cálculo 17 4 8 3" xfId="15070" xr:uid="{27685917-4EDF-4252-A93E-B0144059B2A0}"/>
    <cellStyle name="Cálculo 17 4 8 3 2" xfId="30178" xr:uid="{3298A6A2-8740-47E8-93AA-E359D9B59055}"/>
    <cellStyle name="Cálculo 17 4 8 4" xfId="19796" xr:uid="{13783481-075B-4662-A855-3E650A3DA9DE}"/>
    <cellStyle name="Cálculo 17 4 9" xfId="8549" xr:uid="{87723815-D8E6-4B50-A1E6-C575E4F000F2}"/>
    <cellStyle name="Cálculo 17 4 9 2" xfId="23657" xr:uid="{8F0B2B29-C66C-4958-9BC4-506607869B13}"/>
    <cellStyle name="Cálculo 17 5" xfId="2070" xr:uid="{BAE75B39-55BB-4F5D-BE32-4A36E066DF16}"/>
    <cellStyle name="Cálculo 17 5 10" xfId="8080" xr:uid="{209531FA-CC6F-40B4-9D3D-ABEB0270971A}"/>
    <cellStyle name="Cálculo 17 5 10 2" xfId="23188" xr:uid="{6369B1BF-03B4-498D-9A20-03CC2C30EDDB}"/>
    <cellStyle name="Cálculo 17 5 11" xfId="17295" xr:uid="{DB7E478D-7BB2-494F-997A-C5ABF52510C5}"/>
    <cellStyle name="Cálculo 17 5 2" xfId="2830" xr:uid="{7D8E3E34-9FB4-4BF7-AD73-9CC0B7B8AE2D}"/>
    <cellStyle name="Cálculo 17 5 2 2" xfId="5467" xr:uid="{D9BC85BF-5A33-4BF1-91A6-2CB056BA4D1A}"/>
    <cellStyle name="Cálculo 17 5 2 2 2" xfId="13670" xr:uid="{F394492C-D418-45EA-ACEC-A01E2CF9D598}"/>
    <cellStyle name="Cálculo 17 5 2 2 2 2" xfId="28778" xr:uid="{5A46FA0D-018C-4E2C-95B6-E5961C9989B2}"/>
    <cellStyle name="Cálculo 17 5 2 2 3" xfId="20575" xr:uid="{989B00CE-4957-4650-8C7D-25F504AACB35}"/>
    <cellStyle name="Cálculo 17 5 2 3" xfId="7794" xr:uid="{CAAFCA02-5209-4C29-9D4E-2D320D856F13}"/>
    <cellStyle name="Cálculo 17 5 2 3 2" xfId="22902" xr:uid="{C4686D70-D276-42AE-9AFB-2F91D7B542DC}"/>
    <cellStyle name="Cálculo 17 5 2 4" xfId="17938" xr:uid="{67D78633-210C-4D72-9EC3-6CF34B9F06A2}"/>
    <cellStyle name="Cálculo 17 5 3" xfId="3133" xr:uid="{FCDECC82-E4CD-4086-A530-284CD20872A4}"/>
    <cellStyle name="Cálculo 17 5 3 2" xfId="5770" xr:uid="{83E7E0E9-FDF7-4A1D-A4E2-825CF5104054}"/>
    <cellStyle name="Cálculo 17 5 3 2 2" xfId="12081" xr:uid="{5906111C-87B7-4498-9C9F-7C04A1F5E15E}"/>
    <cellStyle name="Cálculo 17 5 3 2 2 2" xfId="27189" xr:uid="{2C5F1B27-8EBC-4CB1-BDF7-598A7EF44773}"/>
    <cellStyle name="Cálculo 17 5 3 2 3" xfId="7239" xr:uid="{646FA732-C037-4644-AC75-754595F5CF17}"/>
    <cellStyle name="Cálculo 17 5 3 2 3 2" xfId="22347" xr:uid="{E1045B25-3934-4D00-BB16-296057BD93E9}"/>
    <cellStyle name="Cálculo 17 5 3 2 4" xfId="20878" xr:uid="{E06BA006-7AFA-4A13-9508-D7175814D3E3}"/>
    <cellStyle name="Cálculo 17 5 3 3" xfId="9515" xr:uid="{DD3ABE80-3A39-451F-808C-57BAEC43107A}"/>
    <cellStyle name="Cálculo 17 5 3 3 2" xfId="24623" xr:uid="{DF73D64C-33AA-4E0E-A676-6B1704E85AE1}"/>
    <cellStyle name="Cálculo 17 5 3 4" xfId="7772" xr:uid="{E7CD65CB-2022-4BA9-9C71-0E654CA45B09}"/>
    <cellStyle name="Cálculo 17 5 3 4 2" xfId="22880" xr:uid="{6C4642AD-158E-42EF-9F28-555A0F3562F4}"/>
    <cellStyle name="Cálculo 17 5 3 5" xfId="18241" xr:uid="{0A5B54BC-CD48-48AB-ACC4-644D73FE99D7}"/>
    <cellStyle name="Cálculo 17 5 4" xfId="3459" xr:uid="{168FC71D-A21F-4234-A835-37CD0AAE4F72}"/>
    <cellStyle name="Cálculo 17 5 4 2" xfId="6096" xr:uid="{CBE939F7-A93A-46D4-BC35-4D7B6E9206AA}"/>
    <cellStyle name="Cálculo 17 5 4 2 2" xfId="12407" xr:uid="{E0914047-7726-4A54-AF9F-D16DA1576CB1}"/>
    <cellStyle name="Cálculo 17 5 4 2 2 2" xfId="27515" xr:uid="{08E6DAEE-0DF9-4F04-9E10-D6E4632CD83A}"/>
    <cellStyle name="Cálculo 17 5 4 2 3" xfId="15681" xr:uid="{DC4A5D46-5556-4147-8B18-AF3BDE6D987E}"/>
    <cellStyle name="Cálculo 17 5 4 2 3 2" xfId="30789" xr:uid="{0D76125A-CE7B-4AFA-91F1-AFA653439919}"/>
    <cellStyle name="Cálculo 17 5 4 2 4" xfId="21204" xr:uid="{F67F116F-DA07-463C-97A5-15D97F4D92A1}"/>
    <cellStyle name="Cálculo 17 5 4 3" xfId="9841" xr:uid="{DABFBEC0-332C-4D69-B31F-7468B928D120}"/>
    <cellStyle name="Cálculo 17 5 4 3 2" xfId="24949" xr:uid="{76150382-0990-4210-918F-27B97C6D5576}"/>
    <cellStyle name="Cálculo 17 5 4 4" xfId="7039" xr:uid="{29BE6CFC-B64E-49FE-8490-A3BB67399E7A}"/>
    <cellStyle name="Cálculo 17 5 4 4 2" xfId="22147" xr:uid="{2F342488-CA7C-45D8-9976-FC880F52758B}"/>
    <cellStyle name="Cálculo 17 5 4 5" xfId="18567" xr:uid="{39BBD56D-029E-40DA-9C45-E5AF055330C9}"/>
    <cellStyle name="Cálculo 17 5 5" xfId="3765" xr:uid="{EC9A13D3-71D0-458B-AD39-7DD1AA58376A}"/>
    <cellStyle name="Cálculo 17 5 5 2" xfId="6402" xr:uid="{549669B9-93F9-40E4-AC8A-48B20896385F}"/>
    <cellStyle name="Cálculo 17 5 5 2 2" xfId="12713" xr:uid="{6D025983-210C-4FC6-A793-9A496C859C48}"/>
    <cellStyle name="Cálculo 17 5 5 2 2 2" xfId="27821" xr:uid="{9685460A-6466-4E77-ACD3-C0D7D20CC373}"/>
    <cellStyle name="Cálculo 17 5 5 2 3" xfId="14186" xr:uid="{EE59EBED-4DBF-4187-A1D4-E8F2650D9DCA}"/>
    <cellStyle name="Cálculo 17 5 5 2 3 2" xfId="29294" xr:uid="{F088E203-BF3C-4C83-9185-034DF9CFB8D6}"/>
    <cellStyle name="Cálculo 17 5 5 2 4" xfId="21510" xr:uid="{126ED0EF-4D34-4020-929D-96CAE84217CD}"/>
    <cellStyle name="Cálculo 17 5 5 3" xfId="10147" xr:uid="{01DB3AA4-4FB4-49AA-A778-05B6ADFC6AB5}"/>
    <cellStyle name="Cálculo 17 5 5 3 2" xfId="25255" xr:uid="{733E36ED-7F2E-4B41-9C2A-14F3B7B9E9C3}"/>
    <cellStyle name="Cálculo 17 5 5 4" xfId="9215" xr:uid="{DE94E4C0-F9B4-484A-A527-859CCD3B51FD}"/>
    <cellStyle name="Cálculo 17 5 5 4 2" xfId="24323" xr:uid="{10351FFD-1180-4E1F-B3D8-218A7B5C35C3}"/>
    <cellStyle name="Cálculo 17 5 5 5" xfId="18873" xr:uid="{5BFE8295-6241-46E7-AB97-A18F0CE8962D}"/>
    <cellStyle name="Cálculo 17 5 6" xfId="4142" xr:uid="{D225F13B-3B1A-4019-865E-3983C3017902}"/>
    <cellStyle name="Cálculo 17 5 6 2" xfId="6779" xr:uid="{168ADB85-0E11-4C3F-AF69-70B0585E5A52}"/>
    <cellStyle name="Cálculo 17 5 6 2 2" xfId="13090" xr:uid="{D07881AC-83BB-4EF9-B01B-9D458E3CCB2B}"/>
    <cellStyle name="Cálculo 17 5 6 2 2 2" xfId="28198" xr:uid="{06290191-7759-4AEB-918C-367B1DD8B643}"/>
    <cellStyle name="Cálculo 17 5 6 2 3" xfId="16764" xr:uid="{D7F65203-1395-4AC3-AE5A-885B50CB804A}"/>
    <cellStyle name="Cálculo 17 5 6 2 3 2" xfId="31872" xr:uid="{C5FEBB6A-8251-4A51-95CF-13A7B4EF9A9A}"/>
    <cellStyle name="Cálculo 17 5 6 2 4" xfId="21887" xr:uid="{E55D76ED-C703-4B19-99B5-572BB240F562}"/>
    <cellStyle name="Cálculo 17 5 6 3" xfId="10524" xr:uid="{2B204D93-C033-49C4-BA8D-7C42BF7C2D2B}"/>
    <cellStyle name="Cálculo 17 5 6 3 2" xfId="25632" xr:uid="{B5CC8D41-5DBE-4DA7-8583-A7F2405C377B}"/>
    <cellStyle name="Cálculo 17 5 6 4" xfId="16235" xr:uid="{2FEA31C0-A4A8-4AC7-92D4-521862951495}"/>
    <cellStyle name="Cálculo 17 5 6 4 2" xfId="31343" xr:uid="{5ACA763C-450A-410E-8311-D6A6B2E6B971}"/>
    <cellStyle name="Cálculo 17 5 6 5" xfId="19250" xr:uid="{47E702D5-6F2C-4D76-92B9-44CE9B130A45}"/>
    <cellStyle name="Cálculo 17 5 7" xfId="4707" xr:uid="{92372815-98D0-4E99-BCFB-9ADF32CBB571}"/>
    <cellStyle name="Cálculo 17 5 7 2" xfId="11089" xr:uid="{26A47EC4-B322-4E3A-B19A-B3FF23789380}"/>
    <cellStyle name="Cálculo 17 5 7 2 2" xfId="26197" xr:uid="{5DFEC051-4CF7-4CD5-AC95-9437E6B8C79A}"/>
    <cellStyle name="Cálculo 17 5 7 3" xfId="15519" xr:uid="{5E34090D-8944-4F7C-96D4-FA01858448B8}"/>
    <cellStyle name="Cálculo 17 5 7 3 2" xfId="30627" xr:uid="{7C97FF30-07EB-4901-A572-4D8C56CCA671}"/>
    <cellStyle name="Cálculo 17 5 7 4" xfId="19815" xr:uid="{4B8A853B-84CA-43D0-B64C-9D0862AEF7C0}"/>
    <cellStyle name="Cálculo 17 5 8" xfId="8568" xr:uid="{5ED66A71-6353-43BA-9777-F67AB95135CD}"/>
    <cellStyle name="Cálculo 17 5 8 2" xfId="23676" xr:uid="{9F5449DD-5E7C-4AE4-965C-262A7639A3C5}"/>
    <cellStyle name="Cálculo 17 5 9" xfId="7059" xr:uid="{23B5AEC1-36A5-422D-8079-4B4BD3A2F903}"/>
    <cellStyle name="Cálculo 17 5 9 2" xfId="22167" xr:uid="{35959283-544E-47AF-8AF2-58E411DB748B}"/>
    <cellStyle name="Cálculo 18" xfId="758" xr:uid="{00000000-0005-0000-0000-0000F6020000}"/>
    <cellStyle name="Cálculo 18 2" xfId="1832" xr:uid="{281233E5-EB79-4FDB-8B36-1BAAC2F38FEE}"/>
    <cellStyle name="Cálculo 18 2 10" xfId="8333" xr:uid="{DB352A88-D1D8-4178-AF4A-91760736F3EF}"/>
    <cellStyle name="Cálculo 18 2 10 2" xfId="23441" xr:uid="{20BB3CAD-2030-491F-A89A-8D344D89BC0B}"/>
    <cellStyle name="Cálculo 18 2 11" xfId="7186" xr:uid="{5D3495E3-FD1D-455F-BE66-1E0399AEC972}"/>
    <cellStyle name="Cálculo 18 2 11 2" xfId="22294" xr:uid="{04EFA523-BB6D-47FC-B579-73B0801EC070}"/>
    <cellStyle name="Cálculo 18 2 12" xfId="7528" xr:uid="{15667447-67B4-458A-9F55-3C5139DB5573}"/>
    <cellStyle name="Cálculo 18 2 12 2" xfId="22636" xr:uid="{4B861184-D674-494D-BF47-0475D63FB2B0}"/>
    <cellStyle name="Cálculo 18 2 13" xfId="17057" xr:uid="{9F054BCE-2ECB-4676-8980-9DA603BAB4E8}"/>
    <cellStyle name="Cálculo 18 2 2" xfId="2392" xr:uid="{F30298AA-7B2B-4A75-8094-F2D99D94E0BF}"/>
    <cellStyle name="Cálculo 18 2 2 2" xfId="5029" xr:uid="{EC9749FD-640B-468A-A764-8F4D1D7333A4}"/>
    <cellStyle name="Cálculo 18 2 2 2 2" xfId="11393" xr:uid="{0B9DC4B3-43BD-4A1E-82E9-60489BB293E6}"/>
    <cellStyle name="Cálculo 18 2 2 2 2 2" xfId="26501" xr:uid="{E5559AC5-931E-414F-B854-C5107E7DC5C1}"/>
    <cellStyle name="Cálculo 18 2 2 2 3" xfId="15531" xr:uid="{AB790392-0AF9-4448-B773-D25CB479A971}"/>
    <cellStyle name="Cálculo 18 2 2 2 3 2" xfId="30639" xr:uid="{7917C878-BD3D-4E5D-BF68-1F2A2F6692E4}"/>
    <cellStyle name="Cálculo 18 2 2 2 4" xfId="20137" xr:uid="{D4CBB5B3-447F-4311-A1A4-CBF63DEFC401}"/>
    <cellStyle name="Cálculo 18 2 2 3" xfId="8859" xr:uid="{87A6096B-6CDF-46E0-9D36-02E2852D6DD8}"/>
    <cellStyle name="Cálculo 18 2 2 3 2" xfId="23967" xr:uid="{9FA9A1E8-8F46-4634-8C52-A87AE925424B}"/>
    <cellStyle name="Cálculo 18 2 3" xfId="2228" xr:uid="{6E18DCF9-B3E5-48F9-98CD-474E8FE1B06B}"/>
    <cellStyle name="Cálculo 18 2 3 2" xfId="4865" xr:uid="{4D28E70B-AB76-48F6-8938-925A097FCBC3}"/>
    <cellStyle name="Cálculo 18 2 3 2 2" xfId="14775" xr:uid="{FD29F68C-AE25-4AC6-BACD-ED5B823C9A4F}"/>
    <cellStyle name="Cálculo 18 2 3 2 2 2" xfId="29883" xr:uid="{9C493E5C-CF24-4EC0-887F-1D45C42C377D}"/>
    <cellStyle name="Cálculo 18 2 3 2 3" xfId="19973" xr:uid="{CD1DF22D-58BA-499F-9624-07549A4874BC}"/>
    <cellStyle name="Cálculo 18 2 3 3" xfId="15901" xr:uid="{446AB8ED-7102-421B-B0E8-7DB40502F518}"/>
    <cellStyle name="Cálculo 18 2 3 3 2" xfId="31009" xr:uid="{78CC0479-813B-4DA5-ADEB-6B6B8771CF45}"/>
    <cellStyle name="Cálculo 18 2 3 4" xfId="17453" xr:uid="{B70A7666-AFB6-45B1-9B77-9CA756756DF8}"/>
    <cellStyle name="Cálculo 18 2 4" xfId="2926" xr:uid="{C212A1CE-D10A-4817-9352-4DB9EFE86367}"/>
    <cellStyle name="Cálculo 18 2 4 2" xfId="5563" xr:uid="{64227016-EC3D-4DA4-B030-E4BF126DB295}"/>
    <cellStyle name="Cálculo 18 2 4 2 2" xfId="11874" xr:uid="{83D4E123-42E5-457E-B1BF-2F71F7529487}"/>
    <cellStyle name="Cálculo 18 2 4 2 2 2" xfId="26982" xr:uid="{C21213A5-2150-46BF-9C30-39B474B75CDA}"/>
    <cellStyle name="Cálculo 18 2 4 2 3" xfId="14617" xr:uid="{1AF66791-B797-4BDC-9C88-69790C6BEBE4}"/>
    <cellStyle name="Cálculo 18 2 4 2 3 2" xfId="29725" xr:uid="{897E78B1-1E12-4FD2-BBCC-7BF8F15655F2}"/>
    <cellStyle name="Cálculo 18 2 4 2 4" xfId="20671" xr:uid="{D6F2DE9F-07E5-4CFD-9AC9-3C7235EF6A72}"/>
    <cellStyle name="Cálculo 18 2 4 3" xfId="9308" xr:uid="{9EA6844B-4AF5-4E29-88FB-5AA12729044A}"/>
    <cellStyle name="Cálculo 18 2 4 3 2" xfId="24416" xr:uid="{8162E380-1348-4F59-ABDC-26043EEB71A4}"/>
    <cellStyle name="Cálculo 18 2 4 4" xfId="9253" xr:uid="{F9A9F605-4C0A-4156-85A0-0A37162DB92B}"/>
    <cellStyle name="Cálculo 18 2 4 4 2" xfId="24361" xr:uid="{DDE3DF30-6DEB-48D5-85FC-1A4CD579F761}"/>
    <cellStyle name="Cálculo 18 2 4 5" xfId="18034" xr:uid="{49F04833-BEBB-42A5-A637-B0C38694400B}"/>
    <cellStyle name="Cálculo 18 2 5" xfId="3252" xr:uid="{85DA27C7-07D8-47E6-A02D-E998EDDBAEE1}"/>
    <cellStyle name="Cálculo 18 2 5 2" xfId="5889" xr:uid="{4790D62F-301F-4F6D-943A-21FEB1500B5F}"/>
    <cellStyle name="Cálculo 18 2 5 2 2" xfId="12200" xr:uid="{6A20839E-EA2C-4D8F-99CA-A04DD3708916}"/>
    <cellStyle name="Cálculo 18 2 5 2 2 2" xfId="27308" xr:uid="{B059856C-3785-407E-8CDA-D9E82E7918F3}"/>
    <cellStyle name="Cálculo 18 2 5 2 3" xfId="9242" xr:uid="{E38AEC42-7036-422D-AC2A-102B6AAB55A0}"/>
    <cellStyle name="Cálculo 18 2 5 2 3 2" xfId="24350" xr:uid="{C33A67D3-C6DE-4C50-9513-B596DD84AA4C}"/>
    <cellStyle name="Cálculo 18 2 5 2 4" xfId="20997" xr:uid="{EEB06FAF-89B7-49FC-A203-C29980FFF6F5}"/>
    <cellStyle name="Cálculo 18 2 5 3" xfId="9634" xr:uid="{1F72A26C-E9EB-4876-9407-09404936BE6A}"/>
    <cellStyle name="Cálculo 18 2 5 3 2" xfId="24742" xr:uid="{4E74BC7B-0F89-489A-93D1-A43F0F8B6A59}"/>
    <cellStyle name="Cálculo 18 2 5 4" xfId="16269" xr:uid="{FBEE195F-FF96-48FF-ADA1-5A3CD99CC62A}"/>
    <cellStyle name="Cálculo 18 2 5 4 2" xfId="31377" xr:uid="{CFF60D5E-061D-4FE2-AEB4-F65D67A6B727}"/>
    <cellStyle name="Cálculo 18 2 5 5" xfId="18360" xr:uid="{070158C1-8CA0-4B1B-AE0D-4B78EB28DBC9}"/>
    <cellStyle name="Cálculo 18 2 6" xfId="3558" xr:uid="{D389CD2C-442F-42AE-A7E3-277A56192E29}"/>
    <cellStyle name="Cálculo 18 2 6 2" xfId="6195" xr:uid="{03B19E80-9204-4BFE-A621-0C4F18479238}"/>
    <cellStyle name="Cálculo 18 2 6 2 2" xfId="12506" xr:uid="{855BCF53-AB73-45D5-A7AE-16956E1014B7}"/>
    <cellStyle name="Cálculo 18 2 6 2 2 2" xfId="27614" xr:uid="{60EB563C-B654-4190-9F37-47D28E9B5CC0}"/>
    <cellStyle name="Cálculo 18 2 6 2 3" xfId="15929" xr:uid="{4D9E8678-6E48-4C55-85B5-AFB287B43082}"/>
    <cellStyle name="Cálculo 18 2 6 2 3 2" xfId="31037" xr:uid="{8F84CDD8-BF6E-487E-B9C4-2B29A640C330}"/>
    <cellStyle name="Cálculo 18 2 6 2 4" xfId="21303" xr:uid="{9BCC9198-B3B9-46C2-BB47-86FB13FE76C4}"/>
    <cellStyle name="Cálculo 18 2 6 3" xfId="9940" xr:uid="{3ADFF6B8-4AEC-40CA-A5E2-4C73010E7419}"/>
    <cellStyle name="Cálculo 18 2 6 3 2" xfId="25048" xr:uid="{1E317444-41FB-4CEB-8A62-223917049425}"/>
    <cellStyle name="Cálculo 18 2 6 4" xfId="15008" xr:uid="{DFA291E1-6908-47DA-A061-00CE51497255}"/>
    <cellStyle name="Cálculo 18 2 6 4 2" xfId="30116" xr:uid="{B49C5EF0-33B0-4DBB-AA7B-BE69DEE67EA1}"/>
    <cellStyle name="Cálculo 18 2 6 5" xfId="18666" xr:uid="{042FD741-F4BD-4580-BB24-8EC523C546A7}"/>
    <cellStyle name="Cálculo 18 2 7" xfId="3904" xr:uid="{B9A11934-CB99-4A53-B319-04088EEB2038}"/>
    <cellStyle name="Cálculo 18 2 7 2" xfId="6541" xr:uid="{F7C656AB-0319-4821-AFED-6D3C81230542}"/>
    <cellStyle name="Cálculo 18 2 7 2 2" xfId="12852" xr:uid="{3BD13AF5-7E4E-432A-B922-5425EE0BCB46}"/>
    <cellStyle name="Cálculo 18 2 7 2 2 2" xfId="27960" xr:uid="{7E8CDA57-7423-497F-8CFB-77BF57179D87}"/>
    <cellStyle name="Cálculo 18 2 7 2 3" xfId="15953" xr:uid="{AE63969F-2610-409F-AEAE-CFC026799832}"/>
    <cellStyle name="Cálculo 18 2 7 2 3 2" xfId="31061" xr:uid="{9F2BFF98-6283-418E-8E2A-80E88C72A403}"/>
    <cellStyle name="Cálculo 18 2 7 2 4" xfId="21649" xr:uid="{AF239597-D12A-4D6B-B9D8-3F31DCC899A6}"/>
    <cellStyle name="Cálculo 18 2 7 3" xfId="10286" xr:uid="{71620F39-FF19-4DCA-A420-89BD1917FC1B}"/>
    <cellStyle name="Cálculo 18 2 7 3 2" xfId="25394" xr:uid="{DEFACB3D-1156-4EFF-97D3-A730E9EE919C}"/>
    <cellStyle name="Cálculo 18 2 7 4" xfId="14714" xr:uid="{6C588F9D-69C4-49EA-8E6A-2B9CD470A99E}"/>
    <cellStyle name="Cálculo 18 2 7 4 2" xfId="29822" xr:uid="{7677F104-35ED-4EA0-B23D-37E00AD3A387}"/>
    <cellStyle name="Cálculo 18 2 7 5" xfId="19012" xr:uid="{41D75684-04AB-44C7-BD7E-1472C03E6167}"/>
    <cellStyle name="Cálculo 18 2 8" xfId="4268" xr:uid="{63C94C1B-8D70-474B-A9B0-9F9B6E9739CF}"/>
    <cellStyle name="Cálculo 18 2 8 2" xfId="6905" xr:uid="{36D3A327-89BE-46D2-933C-5781C7C8F121}"/>
    <cellStyle name="Cálculo 18 2 8 2 2" xfId="13216" xr:uid="{77190E95-6762-4E8A-AD86-58AB17583C41}"/>
    <cellStyle name="Cálculo 18 2 8 2 2 2" xfId="28324" xr:uid="{65BDBA1A-53BA-4EFB-92DD-5DE6C4158508}"/>
    <cellStyle name="Cálculo 18 2 8 2 3" xfId="16880" xr:uid="{6A406D44-413D-421B-9578-E80EB33C2ED8}"/>
    <cellStyle name="Cálculo 18 2 8 2 3 2" xfId="31988" xr:uid="{0BB44E08-E060-4A1C-A652-7AEE9F09CCD4}"/>
    <cellStyle name="Cálculo 18 2 8 2 4" xfId="22013" xr:uid="{8AB6F1F4-6761-4B00-99FC-4AE2AA318AD9}"/>
    <cellStyle name="Cálculo 18 2 8 3" xfId="10650" xr:uid="{0399E091-8330-4D62-A12B-C9BD498D6D50}"/>
    <cellStyle name="Cálculo 18 2 8 3 2" xfId="25758" xr:uid="{58FDF427-3DB9-4826-8854-48207758CBBD}"/>
    <cellStyle name="Cálculo 18 2 8 4" xfId="13481" xr:uid="{FA404B1B-B0FC-465B-A65C-E355D08F8F86}"/>
    <cellStyle name="Cálculo 18 2 8 4 2" xfId="28589" xr:uid="{FEFCCB0B-160B-4D06-BFD0-F3C7E7559D61}"/>
    <cellStyle name="Cálculo 18 2 8 5" xfId="19376" xr:uid="{48C7CD8F-CF68-4269-BDC6-40E85D01017C}"/>
    <cellStyle name="Cálculo 18 2 9" xfId="4469" xr:uid="{ED0DB054-7C8F-471F-9719-D9A1ABD07C78}"/>
    <cellStyle name="Cálculo 18 2 9 2" xfId="10851" xr:uid="{70D4D64F-41D8-4078-AA76-76EB69F055C4}"/>
    <cellStyle name="Cálculo 18 2 9 2 2" xfId="25959" xr:uid="{FE74C645-E4D7-4550-94EA-78712F685F75}"/>
    <cellStyle name="Cálculo 18 2 9 3" xfId="7673" xr:uid="{D16FADD1-0DDF-4078-B124-90893B860E3E}"/>
    <cellStyle name="Cálculo 18 2 9 3 2" xfId="22781" xr:uid="{06984651-E60D-4355-9BFA-3CC2E201B357}"/>
    <cellStyle name="Cálculo 18 2 9 4" xfId="19577" xr:uid="{7017730E-6CCD-4B6C-AA26-249C31A2F05B}"/>
    <cellStyle name="Cálculo 18 3" xfId="1815" xr:uid="{711CED0D-52AE-4D55-A9F9-AFBB964A4C73}"/>
    <cellStyle name="Cálculo 18 3 10" xfId="11794" xr:uid="{B0A6EDF9-9566-4882-9F42-93DFA291BCF1}"/>
    <cellStyle name="Cálculo 18 3 10 2" xfId="26902" xr:uid="{72FD655F-C42C-4E6E-A6F7-192C0F0CAB6A}"/>
    <cellStyle name="Cálculo 18 3 11" xfId="15339" xr:uid="{68FF7DA3-550E-4DCC-8244-1FE6D24CAB17}"/>
    <cellStyle name="Cálculo 18 3 11 2" xfId="30447" xr:uid="{A49F9C91-A3A1-430E-9D1D-CC79619BE4D3}"/>
    <cellStyle name="Cálculo 18 3 12" xfId="17040" xr:uid="{17043EA7-2F66-452C-B835-9D5209A6CF51}"/>
    <cellStyle name="Cálculo 18 3 2" xfId="2375" xr:uid="{3F31DA3D-088A-498D-9EDE-158E820BB17C}"/>
    <cellStyle name="Cálculo 18 3 2 2" xfId="5012" xr:uid="{89A1C39E-B957-4FDD-961D-ED410041881A}"/>
    <cellStyle name="Cálculo 18 3 2 2 2" xfId="11376" xr:uid="{DD3F6C3E-BEAF-4E20-9120-672EF5355AAB}"/>
    <cellStyle name="Cálculo 18 3 2 2 2 2" xfId="26484" xr:uid="{4C65D007-3A3E-487F-8C8C-701B0199DAB1}"/>
    <cellStyle name="Cálculo 18 3 2 2 3" xfId="13361" xr:uid="{99697992-DFE5-485C-96DC-8F29AAA2FA03}"/>
    <cellStyle name="Cálculo 18 3 2 2 3 2" xfId="28469" xr:uid="{E4551892-42B2-444B-9643-1EF497D42882}"/>
    <cellStyle name="Cálculo 18 3 2 2 4" xfId="20120" xr:uid="{ED8E150E-6B2D-4756-95D6-5265647991E8}"/>
    <cellStyle name="Cálculo 18 3 2 3" xfId="8842" xr:uid="{351C66D7-164D-49C5-8454-F2EB9D292529}"/>
    <cellStyle name="Cálculo 18 3 2 3 2" xfId="23950" xr:uid="{BF05B6D4-C23D-4E75-8047-DB339B937935}"/>
    <cellStyle name="Cálculo 18 3 2 4" xfId="14979" xr:uid="{1541ECBA-5444-4E2F-82F5-F799A306F8A8}"/>
    <cellStyle name="Cálculo 18 3 2 4 2" xfId="30087" xr:uid="{9F34ADAD-3C59-4A4C-B107-9A1C2E81B42F}"/>
    <cellStyle name="Cálculo 18 3 2 5" xfId="13650" xr:uid="{9F512E41-470C-4A2A-8D1D-D0024F3BA609}"/>
    <cellStyle name="Cálculo 18 3 2 5 2" xfId="28758" xr:uid="{DEEAEA54-AC17-49B5-8F05-83453A0F823B}"/>
    <cellStyle name="Cálculo 18 3 2 6" xfId="17583" xr:uid="{A180CC7F-4416-4C86-8784-53631FCFD054}"/>
    <cellStyle name="Cálculo 18 3 3" xfId="2245" xr:uid="{EFB9ABA1-5F39-40A2-9E30-2F6DF435160C}"/>
    <cellStyle name="Cálculo 18 3 3 2" xfId="4882" xr:uid="{71A0EC43-D338-4323-8349-0489A8496270}"/>
    <cellStyle name="Cálculo 18 3 3 2 2" xfId="13811" xr:uid="{E482E61B-2E14-44C7-A8F7-FBF1E94ADA9E}"/>
    <cellStyle name="Cálculo 18 3 3 2 2 2" xfId="28919" xr:uid="{71044DA1-9B5F-4D90-BD36-50835BE0B6F4}"/>
    <cellStyle name="Cálculo 18 3 3 2 3" xfId="19990" xr:uid="{37C2666C-6114-466F-BFA5-06A0AA041303}"/>
    <cellStyle name="Cálculo 18 3 3 3" xfId="7405" xr:uid="{99C29821-9754-4D1D-95A3-9FA2443847C2}"/>
    <cellStyle name="Cálculo 18 3 3 3 2" xfId="22513" xr:uid="{A0FCE1AC-D710-4018-922F-799A6E8639DE}"/>
    <cellStyle name="Cálculo 18 3 3 4" xfId="17470" xr:uid="{FAC50DB7-E00F-4478-BB08-B35D5FCF8388}"/>
    <cellStyle name="Cálculo 18 3 4" xfId="2649" xr:uid="{AA7A3BC9-46F5-4848-9912-DF4E195A44B5}"/>
    <cellStyle name="Cálculo 18 3 4 2" xfId="5286" xr:uid="{301923AA-0E7A-4D1C-883A-1C1CE5186FAB}"/>
    <cellStyle name="Cálculo 18 3 4 2 2" xfId="11650" xr:uid="{4BDE57A0-9D11-4F61-BAEE-9454FED24FFA}"/>
    <cellStyle name="Cálculo 18 3 4 2 2 2" xfId="26758" xr:uid="{15229DAE-AC49-4926-9A7F-9B811CF3B38F}"/>
    <cellStyle name="Cálculo 18 3 4 2 3" xfId="16021" xr:uid="{0365E831-27D2-4A3B-8024-CABC539ECDC8}"/>
    <cellStyle name="Cálculo 18 3 4 2 3 2" xfId="31129" xr:uid="{5B0B1084-F34B-43CA-9C52-F42726DFD1C1}"/>
    <cellStyle name="Cálculo 18 3 4 2 4" xfId="20394" xr:uid="{A2327DD7-BD2A-42CF-B25D-AAC62F640F67}"/>
    <cellStyle name="Cálculo 18 3 4 3" xfId="9116" xr:uid="{8786CF93-6534-47BC-B9A2-1F4E5ABE509B}"/>
    <cellStyle name="Cálculo 18 3 4 3 2" xfId="24224" xr:uid="{9E88C767-3963-4A97-B8F5-E8AD630242CC}"/>
    <cellStyle name="Cálculo 18 3 4 4" xfId="16018" xr:uid="{36479D34-311C-4DB1-A4A8-41199668D7A5}"/>
    <cellStyle name="Cálculo 18 3 4 4 2" xfId="31126" xr:uid="{68BDED8B-0F0A-40D3-835C-1A2C170C29F5}"/>
    <cellStyle name="Cálculo 18 3 4 5" xfId="17757" xr:uid="{299E6EAA-DC85-42C5-A4BB-129A048AE849}"/>
    <cellStyle name="Cálculo 18 3 5" xfId="3235" xr:uid="{45E9F4CE-C2C6-40D6-A4ED-94A9AEE750FD}"/>
    <cellStyle name="Cálculo 18 3 5 2" xfId="5872" xr:uid="{2259CA47-9F71-4945-8411-AD716380BEC6}"/>
    <cellStyle name="Cálculo 18 3 5 2 2" xfId="12183" xr:uid="{9D0DCC54-7A92-4D9A-BD28-5A3A6BE7A82B}"/>
    <cellStyle name="Cálculo 18 3 5 2 2 2" xfId="27291" xr:uid="{75DF9CC0-D6EF-4DCF-AE07-9437DC7F7DF1}"/>
    <cellStyle name="Cálculo 18 3 5 2 3" xfId="15331" xr:uid="{BE305023-5B8F-4FD5-84B4-CB3C775446F1}"/>
    <cellStyle name="Cálculo 18 3 5 2 3 2" xfId="30439" xr:uid="{D146D0AD-5200-47BE-872F-AA02607DACED}"/>
    <cellStyle name="Cálculo 18 3 5 2 4" xfId="20980" xr:uid="{D2259280-6D63-4DB1-9656-3D307962094B}"/>
    <cellStyle name="Cálculo 18 3 5 3" xfId="9617" xr:uid="{541F2DF9-CDD6-40C7-A873-C7A4A943952C}"/>
    <cellStyle name="Cálculo 18 3 5 3 2" xfId="24725" xr:uid="{65E78BBA-C093-454D-B890-C2F6541FD789}"/>
    <cellStyle name="Cálculo 18 3 5 4" xfId="14911" xr:uid="{A23D33E9-D109-47C9-93EA-DA01B5800787}"/>
    <cellStyle name="Cálculo 18 3 5 4 2" xfId="30019" xr:uid="{7965EC58-DA95-4D84-B447-AE11DB358340}"/>
    <cellStyle name="Cálculo 18 3 5 5" xfId="18343" xr:uid="{B63589D2-E821-4C2C-8196-847338A83F8D}"/>
    <cellStyle name="Cálculo 18 3 6" xfId="2317" xr:uid="{ED0BB2DD-07E5-4705-A914-00A20753ACD6}"/>
    <cellStyle name="Cálculo 18 3 6 2" xfId="4954" xr:uid="{2F4C1BF1-EB67-4F3F-A651-539572512CB3}"/>
    <cellStyle name="Cálculo 18 3 6 2 2" xfId="11318" xr:uid="{8CCCFE3E-42BA-4920-821D-DA7BAC58E9B9}"/>
    <cellStyle name="Cálculo 18 3 6 2 2 2" xfId="26426" xr:uid="{8979F4AD-830B-4ABD-BB29-CE52412E0207}"/>
    <cellStyle name="Cálculo 18 3 6 2 3" xfId="14226" xr:uid="{5BEFB5F0-9FF4-46AE-B899-8F4428E8E649}"/>
    <cellStyle name="Cálculo 18 3 6 2 3 2" xfId="29334" xr:uid="{7FB6DE96-E58C-49FD-86A1-C019E71A257F}"/>
    <cellStyle name="Cálculo 18 3 6 2 4" xfId="20062" xr:uid="{C7EF59FE-0058-4A14-B174-58C985C504DE}"/>
    <cellStyle name="Cálculo 18 3 6 3" xfId="8784" xr:uid="{068D7B67-4F0F-4EF2-BB52-135097719A19}"/>
    <cellStyle name="Cálculo 18 3 6 3 2" xfId="23892" xr:uid="{53742559-3BA8-4607-8911-73DBCBDE3873}"/>
    <cellStyle name="Cálculo 18 3 6 4" xfId="14941" xr:uid="{67B852A1-0DC2-48DD-B892-79CB0F6F64CB}"/>
    <cellStyle name="Cálculo 18 3 6 4 2" xfId="30049" xr:uid="{8657B663-CE9F-4064-B79C-EEF2C79DE8A7}"/>
    <cellStyle name="Cálculo 18 3 6 5" xfId="17542" xr:uid="{9252996E-BD2E-4FFB-B559-F5E0B2C9581C}"/>
    <cellStyle name="Cálculo 18 3 7" xfId="3887" xr:uid="{F83BD7FF-A7FF-44D7-9CDD-7714DC16F5D4}"/>
    <cellStyle name="Cálculo 18 3 7 2" xfId="6524" xr:uid="{82005C40-06B3-4571-AB51-3C927A736D95}"/>
    <cellStyle name="Cálculo 18 3 7 2 2" xfId="12835" xr:uid="{EB56AE2D-45C0-420B-84BD-EF84AAA6151A}"/>
    <cellStyle name="Cálculo 18 3 7 2 2 2" xfId="27943" xr:uid="{40D2BCA6-C8BB-4482-8DC6-F1A42361E10A}"/>
    <cellStyle name="Cálculo 18 3 7 2 3" xfId="7452" xr:uid="{33A81124-F4C5-4EE1-9316-6B2527BBBB91}"/>
    <cellStyle name="Cálculo 18 3 7 2 3 2" xfId="22560" xr:uid="{3C2558B4-B354-4E97-9A2A-8233B4E0F814}"/>
    <cellStyle name="Cálculo 18 3 7 2 4" xfId="21632" xr:uid="{1B947DBE-0672-44B1-A742-E3B6E531B800}"/>
    <cellStyle name="Cálculo 18 3 7 3" xfId="10269" xr:uid="{2ED362F6-62C8-44FA-8306-4755781FE7A9}"/>
    <cellStyle name="Cálculo 18 3 7 3 2" xfId="25377" xr:uid="{410AEDBF-9C8C-4204-90BC-6C643B55C58C}"/>
    <cellStyle name="Cálculo 18 3 7 4" xfId="15323" xr:uid="{7FE6141B-594B-430B-BFDE-73F5291CA487}"/>
    <cellStyle name="Cálculo 18 3 7 4 2" xfId="30431" xr:uid="{6B3F61D8-F88A-4EEC-AEDB-37FF8E7D712D}"/>
    <cellStyle name="Cálculo 18 3 7 5" xfId="18995" xr:uid="{252D9B05-8A47-4560-B016-EF0E015BB92F}"/>
    <cellStyle name="Cálculo 18 3 8" xfId="4452" xr:uid="{758DAFE5-D90B-4275-80E5-AD1ACAD2D0A1}"/>
    <cellStyle name="Cálculo 18 3 8 2" xfId="10834" xr:uid="{CFF31062-8D8D-4B97-BEE7-5473D425BB9A}"/>
    <cellStyle name="Cálculo 18 3 8 2 2" xfId="25942" xr:uid="{5D6B27BC-58F4-4B42-AE52-8E1F26137EC4}"/>
    <cellStyle name="Cálculo 18 3 8 3" xfId="14364" xr:uid="{E0D1B7E8-5603-42D7-8B68-C9589E5E2C5B}"/>
    <cellStyle name="Cálculo 18 3 8 3 2" xfId="29472" xr:uid="{49D0FCA4-D391-4FD2-8C01-41C6FCD1C727}"/>
    <cellStyle name="Cálculo 18 3 8 4" xfId="19560" xr:uid="{A5F976FE-CD49-481A-84DF-EFADECD5478A}"/>
    <cellStyle name="Cálculo 18 3 9" xfId="8316" xr:uid="{FC49399A-E33E-46DF-BA48-276D36B1E57B}"/>
    <cellStyle name="Cálculo 18 3 9 2" xfId="23424" xr:uid="{D0816C5D-DCA8-4FFF-AB3C-42DC3EA9BCC2}"/>
    <cellStyle name="Cálculo 18 4" xfId="2052" xr:uid="{418911AE-589A-4888-A3FE-47B54448FDBA}"/>
    <cellStyle name="Cálculo 18 4 10" xfId="13780" xr:uid="{E08D942F-31BF-4215-B609-1DB961D7998D}"/>
    <cellStyle name="Cálculo 18 4 10 2" xfId="28888" xr:uid="{041CA883-AB4B-4DFB-82F1-A2D4FBC803E8}"/>
    <cellStyle name="Cálculo 18 4 11" xfId="7628" xr:uid="{72325609-5DD5-48E3-8514-49E989FDB570}"/>
    <cellStyle name="Cálculo 18 4 11 2" xfId="22736" xr:uid="{1445F3D6-8460-48F2-A6AE-F21FC4F61F10}"/>
    <cellStyle name="Cálculo 18 4 12" xfId="17277" xr:uid="{D5D16BD7-2467-496F-AB3F-696108FEEBE7}"/>
    <cellStyle name="Cálculo 18 4 2" xfId="2559" xr:uid="{6B4280B7-B828-4BCF-8A8A-F1485DB9985F}"/>
    <cellStyle name="Cálculo 18 4 2 2" xfId="5196" xr:uid="{49D11C27-A7AD-4554-ADDB-32B66661BCE3}"/>
    <cellStyle name="Cálculo 18 4 2 2 2" xfId="11560" xr:uid="{49B3D6C2-D858-41E7-B607-375C1BF5685F}"/>
    <cellStyle name="Cálculo 18 4 2 2 2 2" xfId="26668" xr:uid="{F107EBCB-267D-42C8-823D-0632317C5E93}"/>
    <cellStyle name="Cálculo 18 4 2 2 3" xfId="13517" xr:uid="{27C39EEE-8F12-4DBB-8E15-78AD31119A22}"/>
    <cellStyle name="Cálculo 18 4 2 2 3 2" xfId="28625" xr:uid="{6E597693-65DB-4ED3-902B-8DB37767F404}"/>
    <cellStyle name="Cálculo 18 4 2 2 4" xfId="20304" xr:uid="{84DCBC41-3599-4426-9F13-861B177469B2}"/>
    <cellStyle name="Cálculo 18 4 2 3" xfId="9026" xr:uid="{092F8A7C-B66B-4959-ACB8-5967270174A5}"/>
    <cellStyle name="Cálculo 18 4 2 3 2" xfId="24134" xr:uid="{D6522E34-4473-459F-B0FD-091BDC979320}"/>
    <cellStyle name="Cálculo 18 4 2 4" xfId="16023" xr:uid="{60B47721-CB71-4139-AD6B-8BF8D3729BED}"/>
    <cellStyle name="Cálculo 18 4 2 4 2" xfId="31131" xr:uid="{D0109A20-C585-493A-98B0-31626BBE7515}"/>
    <cellStyle name="Cálculo 18 4 2 5" xfId="7727" xr:uid="{69790045-57C3-4B3A-9121-FD3E8190C829}"/>
    <cellStyle name="Cálculo 18 4 2 5 2" xfId="22835" xr:uid="{0328F248-9A3B-4B91-B436-E35174A4B680}"/>
    <cellStyle name="Cálculo 18 4 2 6" xfId="17667" xr:uid="{25057563-F68A-4FDA-ADDD-BD58857477FE}"/>
    <cellStyle name="Cálculo 18 4 3" xfId="2812" xr:uid="{6C9CD59A-594D-4217-8503-F9CD4FCDB658}"/>
    <cellStyle name="Cálculo 18 4 3 2" xfId="5449" xr:uid="{1DB8A576-E7C5-4DD6-AD18-7D64C488BEFB}"/>
    <cellStyle name="Cálculo 18 4 3 2 2" xfId="7967" xr:uid="{150665DE-BAFC-4242-A67E-462BE1B4C538}"/>
    <cellStyle name="Cálculo 18 4 3 2 2 2" xfId="23075" xr:uid="{A2AD7CD4-00F4-42F6-A54C-B4591454EE87}"/>
    <cellStyle name="Cálculo 18 4 3 2 3" xfId="20557" xr:uid="{E207F7E7-1BF7-4496-9D2A-24F03C8C2593}"/>
    <cellStyle name="Cálculo 18 4 3 3" xfId="7965" xr:uid="{C8EDE0A7-41AC-4CA5-8A4A-4F98540B68F3}"/>
    <cellStyle name="Cálculo 18 4 3 3 2" xfId="23073" xr:uid="{76F4E05C-3AAC-45E6-A5AD-A09A3C5B021F}"/>
    <cellStyle name="Cálculo 18 4 3 4" xfId="17920" xr:uid="{3D0CEE54-5256-4CA2-9745-1E5E7AA969DD}"/>
    <cellStyle name="Cálculo 18 4 4" xfId="3115" xr:uid="{52F539AC-59FF-4806-808B-3FAC72E45EFB}"/>
    <cellStyle name="Cálculo 18 4 4 2" xfId="5752" xr:uid="{4A0425A1-2384-46BE-851B-39BFE786E829}"/>
    <cellStyle name="Cálculo 18 4 4 2 2" xfId="12063" xr:uid="{E8201280-BB74-41C7-9739-760395E67DDB}"/>
    <cellStyle name="Cálculo 18 4 4 2 2 2" xfId="27171" xr:uid="{904C4D87-AE7D-4B80-AF48-65489E0551BF}"/>
    <cellStyle name="Cálculo 18 4 4 2 3" xfId="16169" xr:uid="{9E9E15F3-C9DD-4DAB-A623-23CE1789B0C3}"/>
    <cellStyle name="Cálculo 18 4 4 2 3 2" xfId="31277" xr:uid="{9B878F62-D938-431C-BBBF-201C6EB4D11B}"/>
    <cellStyle name="Cálculo 18 4 4 2 4" xfId="20860" xr:uid="{B234E8E2-2B16-4D32-AED3-CAAA587C6692}"/>
    <cellStyle name="Cálculo 18 4 4 3" xfId="9497" xr:uid="{50F1F157-FD0F-4533-BC86-F1D6CA57456C}"/>
    <cellStyle name="Cálculo 18 4 4 3 2" xfId="24605" xr:uid="{1697B184-365D-4DB9-AB0B-DA5D9C87623E}"/>
    <cellStyle name="Cálculo 18 4 4 4" xfId="13580" xr:uid="{4C2C073F-F696-45FE-A037-E05F7F6F0B34}"/>
    <cellStyle name="Cálculo 18 4 4 4 2" xfId="28688" xr:uid="{A3C5C728-27A1-4016-8B8A-273BEFCA6459}"/>
    <cellStyle name="Cálculo 18 4 4 5" xfId="18223" xr:uid="{B76EA445-15BD-4586-BEE1-048240569414}"/>
    <cellStyle name="Cálculo 18 4 5" xfId="3441" xr:uid="{4CE8579B-EAA8-4BF2-AB22-B2A484FC7FE1}"/>
    <cellStyle name="Cálculo 18 4 5 2" xfId="6078" xr:uid="{450DCDF4-3A0C-4078-8A33-49481E453F46}"/>
    <cellStyle name="Cálculo 18 4 5 2 2" xfId="12389" xr:uid="{C2B8EB8E-B7DD-4B57-BA33-476216BB409D}"/>
    <cellStyle name="Cálculo 18 4 5 2 2 2" xfId="27497" xr:uid="{9924FFA2-3012-41B8-AE55-3F156D8A1F58}"/>
    <cellStyle name="Cálculo 18 4 5 2 3" xfId="14376" xr:uid="{21592AAD-FD87-4BD2-9637-2D565088945D}"/>
    <cellStyle name="Cálculo 18 4 5 2 3 2" xfId="29484" xr:uid="{D68C154A-9587-4948-A65A-DE781E57314A}"/>
    <cellStyle name="Cálculo 18 4 5 2 4" xfId="21186" xr:uid="{395AAE42-1659-41CE-9065-F0EE520C6606}"/>
    <cellStyle name="Cálculo 18 4 5 3" xfId="9823" xr:uid="{AAAAA271-287E-4638-9CEC-A4B028AC9965}"/>
    <cellStyle name="Cálculo 18 4 5 3 2" xfId="24931" xr:uid="{AEB2D9C7-64BD-4A42-B173-31CA28CEF823}"/>
    <cellStyle name="Cálculo 18 4 5 4" xfId="9220" xr:uid="{671D4281-4EA5-4EF5-99C1-3A846899462D}"/>
    <cellStyle name="Cálculo 18 4 5 4 2" xfId="24328" xr:uid="{F633F966-516E-4E0C-BAB3-4C0895323DD0}"/>
    <cellStyle name="Cálculo 18 4 5 5" xfId="18549" xr:uid="{3B54B852-375C-4E28-AF06-217E15AC8D37}"/>
    <cellStyle name="Cálculo 18 4 6" xfId="3747" xr:uid="{0097DDEA-1043-495F-A67F-3B87F53AEF8C}"/>
    <cellStyle name="Cálculo 18 4 6 2" xfId="6384" xr:uid="{5FCF64CE-DD82-43A9-8AB4-CD14A154804A}"/>
    <cellStyle name="Cálculo 18 4 6 2 2" xfId="12695" xr:uid="{FBCE3CBA-C510-4E09-B150-A5603E7951AF}"/>
    <cellStyle name="Cálculo 18 4 6 2 2 2" xfId="27803" xr:uid="{C5F26F28-1BB0-4F70-B4F0-62A91CC8E7BC}"/>
    <cellStyle name="Cálculo 18 4 6 2 3" xfId="14896" xr:uid="{912F5DFC-F9A1-4B1B-9A39-8C0828FF1A89}"/>
    <cellStyle name="Cálculo 18 4 6 2 3 2" xfId="30004" xr:uid="{9C4FA46F-3590-46F5-8E38-C435CC8436DC}"/>
    <cellStyle name="Cálculo 18 4 6 2 4" xfId="21492" xr:uid="{5063DC88-0934-4222-AC34-54118E62D099}"/>
    <cellStyle name="Cálculo 18 4 6 3" xfId="10129" xr:uid="{DE0028D3-F3C7-4A07-8AC7-70555C9948FF}"/>
    <cellStyle name="Cálculo 18 4 6 3 2" xfId="25237" xr:uid="{B436FE70-1772-4C5C-804F-B196E50C1F68}"/>
    <cellStyle name="Cálculo 18 4 6 4" xfId="7544" xr:uid="{4925D04B-C8CC-4C7B-8702-25B791436798}"/>
    <cellStyle name="Cálculo 18 4 6 4 2" xfId="22652" xr:uid="{7585D066-2C00-4240-B0D0-5ED339CFCDDA}"/>
    <cellStyle name="Cálculo 18 4 6 5" xfId="18855" xr:uid="{C9CB1A05-A5FA-42C7-8F99-3D84FFEA83A8}"/>
    <cellStyle name="Cálculo 18 4 7" xfId="4124" xr:uid="{9D004CE2-AF85-479D-AAFB-BA16F4D6AB49}"/>
    <cellStyle name="Cálculo 18 4 7 2" xfId="6761" xr:uid="{DD90BDB1-B0F2-4978-8300-12DD6DDAC5A3}"/>
    <cellStyle name="Cálculo 18 4 7 2 2" xfId="13072" xr:uid="{B4B40CFF-D084-4266-90BD-E56068292951}"/>
    <cellStyle name="Cálculo 18 4 7 2 2 2" xfId="28180" xr:uid="{82A8B560-EA83-4565-BCBD-947C9E655F00}"/>
    <cellStyle name="Cálculo 18 4 7 2 3" xfId="16746" xr:uid="{2FD95E3A-415E-4CA1-B953-1EAA92A562C6}"/>
    <cellStyle name="Cálculo 18 4 7 2 3 2" xfId="31854" xr:uid="{5FB69B67-2223-4B34-A2D1-C51853218D45}"/>
    <cellStyle name="Cálculo 18 4 7 2 4" xfId="21869" xr:uid="{6AA89BA7-34E0-48E0-967C-931838DE336E}"/>
    <cellStyle name="Cálculo 18 4 7 3" xfId="10506" xr:uid="{1E0C6079-A792-418C-BB46-F6A11BB4A227}"/>
    <cellStyle name="Cálculo 18 4 7 3 2" xfId="25614" xr:uid="{75980F07-64AA-4838-BBB6-24AA19BC9DC3}"/>
    <cellStyle name="Cálculo 18 4 7 4" xfId="9152" xr:uid="{B753A259-3D81-460B-946E-D7E0EF7242E7}"/>
    <cellStyle name="Cálculo 18 4 7 4 2" xfId="24260" xr:uid="{42E42FB8-AB8E-4578-9F03-06C048D67B89}"/>
    <cellStyle name="Cálculo 18 4 7 5" xfId="19232" xr:uid="{17AA106C-07D4-430C-B681-C8AE428B90E6}"/>
    <cellStyle name="Cálculo 18 4 8" xfId="4689" xr:uid="{BF838639-A155-4531-BBF9-288C08E68EB9}"/>
    <cellStyle name="Cálculo 18 4 8 2" xfId="11071" xr:uid="{DFD9451B-4ADE-4BDC-A099-D03F35EEA721}"/>
    <cellStyle name="Cálculo 18 4 8 2 2" xfId="26179" xr:uid="{4B1D71EF-7640-4FC0-8ADB-0AB899C041BC}"/>
    <cellStyle name="Cálculo 18 4 8 3" xfId="15235" xr:uid="{CB19FA5E-2BE6-476A-AE6D-A4AF2B9849CC}"/>
    <cellStyle name="Cálculo 18 4 8 3 2" xfId="30343" xr:uid="{86AE0AE4-A8D2-4FD1-8955-BE3D6A0F64D1}"/>
    <cellStyle name="Cálculo 18 4 8 4" xfId="19797" xr:uid="{EBB65035-F0B0-4D54-B77F-031162AF2AEC}"/>
    <cellStyle name="Cálculo 18 4 9" xfId="8550" xr:uid="{12CBD5A0-8356-4679-898B-A74794095ACD}"/>
    <cellStyle name="Cálculo 18 4 9 2" xfId="23658" xr:uid="{7F5F3DFB-259F-48E7-9794-B2A3599F2793}"/>
    <cellStyle name="Cálculo 18 5" xfId="2069" xr:uid="{87A65BCE-AC27-4BD0-8334-D455CE2C407A}"/>
    <cellStyle name="Cálculo 18 5 10" xfId="15826" xr:uid="{7C983D40-1885-4226-B5F9-B2E347637867}"/>
    <cellStyle name="Cálculo 18 5 10 2" xfId="30934" xr:uid="{4EF47FC9-02D0-49B8-BCA9-D82271571B5F}"/>
    <cellStyle name="Cálculo 18 5 11" xfId="17294" xr:uid="{A7818121-F00E-4E38-9F3E-E569774D86FF}"/>
    <cellStyle name="Cálculo 18 5 2" xfId="2829" xr:uid="{F82BA5AE-B666-4291-A8EF-558B50C77CAA}"/>
    <cellStyle name="Cálculo 18 5 2 2" xfId="5466" xr:uid="{E97D4982-EC2A-4EC5-9095-B8CC9BC4C3F7}"/>
    <cellStyle name="Cálculo 18 5 2 2 2" xfId="11774" xr:uid="{E58D144D-8622-4C9F-9AA6-01DB010E9D46}"/>
    <cellStyle name="Cálculo 18 5 2 2 2 2" xfId="26882" xr:uid="{193C3B2F-7F03-49F6-AF0C-9ABEFF49EC75}"/>
    <cellStyle name="Cálculo 18 5 2 2 3" xfId="20574" xr:uid="{196B85CD-C189-47DA-AB0F-581590187765}"/>
    <cellStyle name="Cálculo 18 5 2 3" xfId="8087" xr:uid="{93402D17-E89C-4E4B-97D0-90589DC05706}"/>
    <cellStyle name="Cálculo 18 5 2 3 2" xfId="23195" xr:uid="{FBF06C38-8AA1-4865-807F-C9976238F328}"/>
    <cellStyle name="Cálculo 18 5 2 4" xfId="17937" xr:uid="{0C5BCD40-264B-4E0D-8852-3B8B2B24D9F0}"/>
    <cellStyle name="Cálculo 18 5 3" xfId="3132" xr:uid="{2A2A002B-DBE5-4F78-843E-DE22C2030F40}"/>
    <cellStyle name="Cálculo 18 5 3 2" xfId="5769" xr:uid="{D6AB5D88-4705-4877-AFED-2B70E919CE49}"/>
    <cellStyle name="Cálculo 18 5 3 2 2" xfId="12080" xr:uid="{F7B13D1A-9C23-4E46-A9C7-0544B1C8F4F6}"/>
    <cellStyle name="Cálculo 18 5 3 2 2 2" xfId="27188" xr:uid="{F3B24EAD-4159-4530-BC57-0B44A291895A}"/>
    <cellStyle name="Cálculo 18 5 3 2 3" xfId="7580" xr:uid="{8B3C9DF2-A147-4AEC-BBF1-61E191092CA9}"/>
    <cellStyle name="Cálculo 18 5 3 2 3 2" xfId="22688" xr:uid="{18393B8D-FFD9-43D3-937A-427C0D305007}"/>
    <cellStyle name="Cálculo 18 5 3 2 4" xfId="20877" xr:uid="{84F2B98B-5C85-4C46-9065-7375A625456E}"/>
    <cellStyle name="Cálculo 18 5 3 3" xfId="9514" xr:uid="{54F1E1B9-BFD2-4DB5-AE1A-111347EB994D}"/>
    <cellStyle name="Cálculo 18 5 3 3 2" xfId="24622" xr:uid="{F04305BD-3E72-489B-AFD9-83EBBC18C1D5}"/>
    <cellStyle name="Cálculo 18 5 3 4" xfId="13891" xr:uid="{166116B2-DA7D-4EB7-B208-9362DCB5B415}"/>
    <cellStyle name="Cálculo 18 5 3 4 2" xfId="28999" xr:uid="{77A96F48-7989-41FF-B07C-DB13B36494DD}"/>
    <cellStyle name="Cálculo 18 5 3 5" xfId="18240" xr:uid="{D58C6ED7-38E7-4EFC-B4AA-43166CF8B36B}"/>
    <cellStyle name="Cálculo 18 5 4" xfId="3458" xr:uid="{D27553FD-5211-44A1-B114-5E4BC30F478C}"/>
    <cellStyle name="Cálculo 18 5 4 2" xfId="6095" xr:uid="{14363363-FCC1-410B-927C-320F97B9FEAA}"/>
    <cellStyle name="Cálculo 18 5 4 2 2" xfId="12406" xr:uid="{F62B5AF5-C9FD-4E93-B7C8-99A49141285F}"/>
    <cellStyle name="Cálculo 18 5 4 2 2 2" xfId="27514" xr:uid="{F237E728-5F8A-456D-BCD5-9076304A82FC}"/>
    <cellStyle name="Cálculo 18 5 4 2 3" xfId="7484" xr:uid="{99A75D64-882E-491A-A955-22134E364DDA}"/>
    <cellStyle name="Cálculo 18 5 4 2 3 2" xfId="22592" xr:uid="{62F7BCA9-5072-42EE-9D4A-B5302888C1EF}"/>
    <cellStyle name="Cálculo 18 5 4 2 4" xfId="21203" xr:uid="{BC859BC3-3575-4D28-B102-F29E042EDDC1}"/>
    <cellStyle name="Cálculo 18 5 4 3" xfId="9840" xr:uid="{A7FE4A38-9B65-45CF-98D1-8AF9EFCC037D}"/>
    <cellStyle name="Cálculo 18 5 4 3 2" xfId="24948" xr:uid="{201569E9-E06B-4B80-B3DF-EA7F319244E1}"/>
    <cellStyle name="Cálculo 18 5 4 4" xfId="7768" xr:uid="{9AA5D52C-1031-47FA-9062-2027BB5238AC}"/>
    <cellStyle name="Cálculo 18 5 4 4 2" xfId="22876" xr:uid="{BCBE6F34-245C-4BC6-AECE-31EB4E671ADF}"/>
    <cellStyle name="Cálculo 18 5 4 5" xfId="18566" xr:uid="{5F0ED820-3024-407E-9510-7970D13C6D89}"/>
    <cellStyle name="Cálculo 18 5 5" xfId="3764" xr:uid="{E0DEF44F-8108-45E0-86B3-8A9105D19B60}"/>
    <cellStyle name="Cálculo 18 5 5 2" xfId="6401" xr:uid="{2EC707DF-0974-41E9-A756-3D667C73F851}"/>
    <cellStyle name="Cálculo 18 5 5 2 2" xfId="12712" xr:uid="{E2DDCD58-7681-4A4C-B868-3E3B44E7FA49}"/>
    <cellStyle name="Cálculo 18 5 5 2 2 2" xfId="27820" xr:uid="{68709614-99BE-4EA8-9514-BCB1CC9CD191}"/>
    <cellStyle name="Cálculo 18 5 5 2 3" xfId="11242" xr:uid="{5E1F1385-7A41-405B-8B28-92CB7938B655}"/>
    <cellStyle name="Cálculo 18 5 5 2 3 2" xfId="26350" xr:uid="{DC4499F3-B0AD-4B19-85CC-27533BAD03DD}"/>
    <cellStyle name="Cálculo 18 5 5 2 4" xfId="21509" xr:uid="{78D86668-4366-4D56-B05E-B0D07D129A5D}"/>
    <cellStyle name="Cálculo 18 5 5 3" xfId="10146" xr:uid="{68FFF98E-4DE1-42DF-97EE-3BC5C85F5668}"/>
    <cellStyle name="Cálculo 18 5 5 3 2" xfId="25254" xr:uid="{C64DB990-7F98-4301-AC97-B0CEFB2587AE}"/>
    <cellStyle name="Cálculo 18 5 5 4" xfId="15245" xr:uid="{3B426B53-7550-4C37-91DF-AF2E682212DB}"/>
    <cellStyle name="Cálculo 18 5 5 4 2" xfId="30353" xr:uid="{63D04D5E-6912-462C-B0D6-FBD44DF01071}"/>
    <cellStyle name="Cálculo 18 5 5 5" xfId="18872" xr:uid="{A8BCCBC9-0920-4BD9-B826-D49131979391}"/>
    <cellStyle name="Cálculo 18 5 6" xfId="4141" xr:uid="{1CEABEDF-DCED-4708-B8B3-94740559B607}"/>
    <cellStyle name="Cálculo 18 5 6 2" xfId="6778" xr:uid="{D3164170-E0AA-40AE-8C09-3C40EE69B14E}"/>
    <cellStyle name="Cálculo 18 5 6 2 2" xfId="13089" xr:uid="{3B8BE74F-DA2F-456F-86CA-A4AD6CC7479E}"/>
    <cellStyle name="Cálculo 18 5 6 2 2 2" xfId="28197" xr:uid="{E8700D6A-ECEF-4D0D-9091-7647C9F26C2A}"/>
    <cellStyle name="Cálculo 18 5 6 2 3" xfId="16763" xr:uid="{8B561646-0238-4022-B674-44987161B88D}"/>
    <cellStyle name="Cálculo 18 5 6 2 3 2" xfId="31871" xr:uid="{E635EB40-0550-432A-9BAF-87B4CB912B0E}"/>
    <cellStyle name="Cálculo 18 5 6 2 4" xfId="21886" xr:uid="{1D606477-151D-4907-9E8D-0D028E82FA02}"/>
    <cellStyle name="Cálculo 18 5 6 3" xfId="10523" xr:uid="{F4C80C97-6FA4-4BF8-B191-8C0BFF6CF6BA}"/>
    <cellStyle name="Cálculo 18 5 6 3 2" xfId="25631" xr:uid="{542F8A2B-8283-4997-94DF-1662740151B9}"/>
    <cellStyle name="Cálculo 18 5 6 4" xfId="15870" xr:uid="{45E4E06D-EDE4-415D-A623-99470524A173}"/>
    <cellStyle name="Cálculo 18 5 6 4 2" xfId="30978" xr:uid="{7E9A7382-0869-4CB6-86A3-F2566558C534}"/>
    <cellStyle name="Cálculo 18 5 6 5" xfId="19249" xr:uid="{5D8650A0-D5D8-43B7-8C7B-7C042B4C55D6}"/>
    <cellStyle name="Cálculo 18 5 7" xfId="4706" xr:uid="{D36828D4-177C-47C0-8DD9-EAD403B00F88}"/>
    <cellStyle name="Cálculo 18 5 7 2" xfId="11088" xr:uid="{EB14F467-731E-4A60-B572-1C10236E1C23}"/>
    <cellStyle name="Cálculo 18 5 7 2 2" xfId="26196" xr:uid="{67C32FF2-BE4B-43D5-B195-AF62B8236ECE}"/>
    <cellStyle name="Cálculo 18 5 7 3" xfId="7820" xr:uid="{352E7B34-2A6A-495C-BDC1-1CD6645ECD0E}"/>
    <cellStyle name="Cálculo 18 5 7 3 2" xfId="22928" xr:uid="{8C53E8C9-2DEF-41F6-B5A4-D27BFC0CC98A}"/>
    <cellStyle name="Cálculo 18 5 7 4" xfId="19814" xr:uid="{8CBA593D-3802-4BD0-A023-CCE0351FD4DE}"/>
    <cellStyle name="Cálculo 18 5 8" xfId="8567" xr:uid="{43656C29-C367-4AC6-8FAD-2B7B5565FF35}"/>
    <cellStyle name="Cálculo 18 5 8 2" xfId="23675" xr:uid="{A06FC6E0-6E44-4579-B5B6-82BB50845CF3}"/>
    <cellStyle name="Cálculo 18 5 9" xfId="15328" xr:uid="{D1C71ACE-1CA8-432F-89CD-2A47A5B4C1A4}"/>
    <cellStyle name="Cálculo 18 5 9 2" xfId="30436" xr:uid="{47B4D8A1-BF02-473B-BECA-E8E4103C1AC6}"/>
    <cellStyle name="Cálculo 2" xfId="759" xr:uid="{00000000-0005-0000-0000-0000F7020000}"/>
    <cellStyle name="Cálculo 2 2" xfId="1833" xr:uid="{FF5F3CB8-22A5-46C3-A522-B165E046484B}"/>
    <cellStyle name="Cálculo 2 2 10" xfId="8334" xr:uid="{D6CF1A09-C1B4-45C0-9890-E62745B95A89}"/>
    <cellStyle name="Cálculo 2 2 10 2" xfId="23442" xr:uid="{55655A13-9658-4600-9000-344930A8F479}"/>
    <cellStyle name="Cálculo 2 2 11" xfId="7127" xr:uid="{C6DCDE28-23D5-4961-9AB2-4D86C2A87E8D}"/>
    <cellStyle name="Cálculo 2 2 11 2" xfId="22235" xr:uid="{83CB7B15-2733-4A9C-9579-AABBCC26C2EE}"/>
    <cellStyle name="Cálculo 2 2 12" xfId="15851" xr:uid="{21CC094C-E645-43DB-9DAA-4810670595B7}"/>
    <cellStyle name="Cálculo 2 2 12 2" xfId="30959" xr:uid="{9001EAFD-C5DC-4AC2-AB1A-AB97F3EAAAE8}"/>
    <cellStyle name="Cálculo 2 2 13" xfId="17058" xr:uid="{181DECCC-1D17-4319-BEA8-2522518B03AB}"/>
    <cellStyle name="Cálculo 2 2 2" xfId="2393" xr:uid="{D7AE0155-BFFD-45DE-AB63-9F5A94AEC0FD}"/>
    <cellStyle name="Cálculo 2 2 2 2" xfId="5030" xr:uid="{5CEA3D9C-ADE3-4582-AFCF-FB9732173AB2}"/>
    <cellStyle name="Cálculo 2 2 2 2 2" xfId="11394" xr:uid="{3851F88A-B5C8-4BD6-A0EE-BBE112C40CDC}"/>
    <cellStyle name="Cálculo 2 2 2 2 2 2" xfId="26502" xr:uid="{3A452617-6F4A-4FE4-ABCA-ADC9ED81C536}"/>
    <cellStyle name="Cálculo 2 2 2 2 3" xfId="7467" xr:uid="{BD66B1FC-8345-478B-9B54-514960289FE6}"/>
    <cellStyle name="Cálculo 2 2 2 2 3 2" xfId="22575" xr:uid="{67EFCB9C-25A8-476A-A507-92CBDA54E12D}"/>
    <cellStyle name="Cálculo 2 2 2 2 4" xfId="20138" xr:uid="{E9C46E9D-A9A4-4D4A-A735-9C318CCC5B30}"/>
    <cellStyle name="Cálculo 2 2 2 3" xfId="8860" xr:uid="{28C79BA8-D274-4728-9046-7C0AD9176CA3}"/>
    <cellStyle name="Cálculo 2 2 2 3 2" xfId="23968" xr:uid="{9CD58C58-6A86-48D3-BB1E-CF3A8A6C53E8}"/>
    <cellStyle name="Cálculo 2 2 3" xfId="2227" xr:uid="{4B93C646-454C-43D9-800E-9F6C54C259AB}"/>
    <cellStyle name="Cálculo 2 2 3 2" xfId="4864" xr:uid="{5F44A9D8-E57F-43F3-90D8-257090072ADF}"/>
    <cellStyle name="Cálculo 2 2 3 2 2" xfId="16185" xr:uid="{A1310B65-6773-41E5-B089-4085BF10C8B2}"/>
    <cellStyle name="Cálculo 2 2 3 2 2 2" xfId="31293" xr:uid="{7F553872-D539-4E9E-A39F-E8D973A06C7E}"/>
    <cellStyle name="Cálculo 2 2 3 2 3" xfId="19972" xr:uid="{BAE10174-4015-44B3-9509-EC9860552369}"/>
    <cellStyle name="Cálculo 2 2 3 3" xfId="13656" xr:uid="{4DDA631E-2A5B-4D34-B693-9146043D04C4}"/>
    <cellStyle name="Cálculo 2 2 3 3 2" xfId="28764" xr:uid="{05FD2B8D-97CD-4952-8688-4F917FA79E53}"/>
    <cellStyle name="Cálculo 2 2 3 4" xfId="17452" xr:uid="{1064AD51-566D-47F8-B573-73AA8FD40DFD}"/>
    <cellStyle name="Cálculo 2 2 4" xfId="2927" xr:uid="{2CF641C3-8CF5-433C-A79F-13A331A3DF94}"/>
    <cellStyle name="Cálculo 2 2 4 2" xfId="5564" xr:uid="{461CC36E-C111-470B-8263-F5FFF910FB19}"/>
    <cellStyle name="Cálculo 2 2 4 2 2" xfId="11875" xr:uid="{4A8EFD11-80B0-42E6-86DB-55B41A506525}"/>
    <cellStyle name="Cálculo 2 2 4 2 2 2" xfId="26983" xr:uid="{0FA51B26-A2B8-48E2-8FA8-2824D1000C0C}"/>
    <cellStyle name="Cálculo 2 2 4 2 3" xfId="14836" xr:uid="{D1A4A0CF-2CE0-4010-85B3-E9540FE847FB}"/>
    <cellStyle name="Cálculo 2 2 4 2 3 2" xfId="29944" xr:uid="{E12B97E1-3425-4E6F-A323-07F25487F631}"/>
    <cellStyle name="Cálculo 2 2 4 2 4" xfId="20672" xr:uid="{7B2FE61C-3028-42C6-9900-CD0316CC42AB}"/>
    <cellStyle name="Cálculo 2 2 4 3" xfId="9309" xr:uid="{C8ED1DBB-6439-4669-B7AB-D547A211122A}"/>
    <cellStyle name="Cálculo 2 2 4 3 2" xfId="24417" xr:uid="{AE104D87-9428-4C98-8794-69173CB7E2D5}"/>
    <cellStyle name="Cálculo 2 2 4 4" xfId="16559" xr:uid="{77B493C9-E953-4D59-A428-D218E05B8F0A}"/>
    <cellStyle name="Cálculo 2 2 4 4 2" xfId="31667" xr:uid="{61CA606D-A97E-4A87-9F7C-5CD84B683F71}"/>
    <cellStyle name="Cálculo 2 2 4 5" xfId="18035" xr:uid="{31C8439B-DCA1-4D26-875B-188FAD18846B}"/>
    <cellStyle name="Cálculo 2 2 5" xfId="3253" xr:uid="{5F976938-6C62-44C2-8D89-3470EC624D58}"/>
    <cellStyle name="Cálculo 2 2 5 2" xfId="5890" xr:uid="{629D6232-1689-455F-B6AC-6A140BC58E23}"/>
    <cellStyle name="Cálculo 2 2 5 2 2" xfId="12201" xr:uid="{8D507678-DB19-4081-A0F8-6E2974E60875}"/>
    <cellStyle name="Cálculo 2 2 5 2 2 2" xfId="27309" xr:uid="{C481703C-AB33-44CD-BCC1-8668F61DDA18}"/>
    <cellStyle name="Cálculo 2 2 5 2 3" xfId="15893" xr:uid="{91967DEA-DE69-49F1-BD6C-C8BD3B10309E}"/>
    <cellStyle name="Cálculo 2 2 5 2 3 2" xfId="31001" xr:uid="{E7824957-BC53-44AF-A072-2EB5BBADC57E}"/>
    <cellStyle name="Cálculo 2 2 5 2 4" xfId="20998" xr:uid="{38EBA147-9303-41DC-AC0A-EA1CC984A5BB}"/>
    <cellStyle name="Cálculo 2 2 5 3" xfId="9635" xr:uid="{46BEDD05-1C22-4094-8611-6C9F7F1E29E5}"/>
    <cellStyle name="Cálculo 2 2 5 3 2" xfId="24743" xr:uid="{5D888F3D-7F82-441E-A72B-9B983B09880E}"/>
    <cellStyle name="Cálculo 2 2 5 4" xfId="16220" xr:uid="{6E9FC737-3999-4DF9-9C99-1884DEC27721}"/>
    <cellStyle name="Cálculo 2 2 5 4 2" xfId="31328" xr:uid="{AFB078BD-634D-4158-979C-F328DF08A83D}"/>
    <cellStyle name="Cálculo 2 2 5 5" xfId="18361" xr:uid="{6C274100-9AE2-4C42-8941-FF6D9CE66911}"/>
    <cellStyle name="Cálculo 2 2 6" xfId="3559" xr:uid="{7677F098-6BD8-4BE1-B00B-5D3AAA567E8C}"/>
    <cellStyle name="Cálculo 2 2 6 2" xfId="6196" xr:uid="{83DA0E02-C2E8-4161-89FA-820C1C0F4B9C}"/>
    <cellStyle name="Cálculo 2 2 6 2 2" xfId="12507" xr:uid="{B7F6660D-0EC3-487B-AACE-D126FB8A9B1E}"/>
    <cellStyle name="Cálculo 2 2 6 2 2 2" xfId="27615" xr:uid="{A7AA9AD5-C9B0-4719-9F3A-340E9A2EF699}"/>
    <cellStyle name="Cálculo 2 2 6 2 3" xfId="14636" xr:uid="{68A47318-31FE-4F58-B6B3-CC006B26F259}"/>
    <cellStyle name="Cálculo 2 2 6 2 3 2" xfId="29744" xr:uid="{B4138DAF-ADDE-4668-9CFE-A8E5E80CFF6B}"/>
    <cellStyle name="Cálculo 2 2 6 2 4" xfId="21304" xr:uid="{088F8F3B-B869-4D36-B8B7-C63EFD41D2AA}"/>
    <cellStyle name="Cálculo 2 2 6 3" xfId="9941" xr:uid="{CA3A2D55-E4CF-4F74-A38A-7C367265FC6C}"/>
    <cellStyle name="Cálculo 2 2 6 3 2" xfId="25049" xr:uid="{947AB1E9-8F58-4A1A-8215-08DE0053B09C}"/>
    <cellStyle name="Cálculo 2 2 6 4" xfId="15702" xr:uid="{DFB23299-36F4-4F82-AED5-385C9D7CEC04}"/>
    <cellStyle name="Cálculo 2 2 6 4 2" xfId="30810" xr:uid="{BDB938AD-A843-491F-AA6F-4BC8D8D412C2}"/>
    <cellStyle name="Cálculo 2 2 6 5" xfId="18667" xr:uid="{79614E4E-F8D3-473C-89A6-B9420EF2A98D}"/>
    <cellStyle name="Cálculo 2 2 7" xfId="3905" xr:uid="{4E6C7F31-68E8-4854-9E69-DD6DAB4D8244}"/>
    <cellStyle name="Cálculo 2 2 7 2" xfId="6542" xr:uid="{7AF1C676-A58D-41E1-B45A-7ACE6868CC89}"/>
    <cellStyle name="Cálculo 2 2 7 2 2" xfId="12853" xr:uid="{37C07A4B-F56E-4752-B04E-4C85B668779E}"/>
    <cellStyle name="Cálculo 2 2 7 2 2 2" xfId="27961" xr:uid="{33286D9C-5EF8-4F63-B750-6845A44BF431}"/>
    <cellStyle name="Cálculo 2 2 7 2 3" xfId="7110" xr:uid="{0B74F963-C8FE-4599-A8F9-144A2E3E2AF1}"/>
    <cellStyle name="Cálculo 2 2 7 2 3 2" xfId="22218" xr:uid="{0820A24C-76DB-46A7-8982-FA0D0AB4B378}"/>
    <cellStyle name="Cálculo 2 2 7 2 4" xfId="21650" xr:uid="{F514CC72-6084-4BA6-AC58-72196ED04DFE}"/>
    <cellStyle name="Cálculo 2 2 7 3" xfId="10287" xr:uid="{65A2F026-A4FC-4F71-AD14-4BEFF74AAAD1}"/>
    <cellStyle name="Cálculo 2 2 7 3 2" xfId="25395" xr:uid="{A3C34965-7EEF-443C-82E0-AE7B75CAFE4B}"/>
    <cellStyle name="Cálculo 2 2 7 4" xfId="7414" xr:uid="{8BC2DA7A-F1BC-4DA6-A48F-31BA5F34E607}"/>
    <cellStyle name="Cálculo 2 2 7 4 2" xfId="22522" xr:uid="{6CA6BBBF-0C88-4389-8DB4-53EA1D32E521}"/>
    <cellStyle name="Cálculo 2 2 7 5" xfId="19013" xr:uid="{F42891E3-0FAA-4647-8D47-42A796E89F23}"/>
    <cellStyle name="Cálculo 2 2 8" xfId="4269" xr:uid="{258359F2-1DDA-4B83-A2F2-EA834F19AD42}"/>
    <cellStyle name="Cálculo 2 2 8 2" xfId="6906" xr:uid="{7136A280-F8E1-47BD-9FD8-835CE3D087A1}"/>
    <cellStyle name="Cálculo 2 2 8 2 2" xfId="13217" xr:uid="{18058ECE-9130-430D-836F-269EFF0B8703}"/>
    <cellStyle name="Cálculo 2 2 8 2 2 2" xfId="28325" xr:uid="{D24878B7-F081-4AB3-BEE7-F0D051494FDB}"/>
    <cellStyle name="Cálculo 2 2 8 2 3" xfId="16881" xr:uid="{FF1D011E-D9BA-464F-88C8-A09E31D2ECD1}"/>
    <cellStyle name="Cálculo 2 2 8 2 3 2" xfId="31989" xr:uid="{CEDABFB0-4B3F-4870-A604-DEE380B980DB}"/>
    <cellStyle name="Cálculo 2 2 8 2 4" xfId="22014" xr:uid="{4DD252E4-9BA3-4805-B892-7C7279833BD0}"/>
    <cellStyle name="Cálculo 2 2 8 3" xfId="10651" xr:uid="{F11F2B7A-EA7F-4C4F-9137-1EB3EC1F23B1}"/>
    <cellStyle name="Cálculo 2 2 8 3 2" xfId="25759" xr:uid="{DB722E94-4B43-45D7-AF21-BE97CFCBAD84}"/>
    <cellStyle name="Cálculo 2 2 8 4" xfId="16119" xr:uid="{747F0E5C-C428-45F3-BC23-3A9F86098065}"/>
    <cellStyle name="Cálculo 2 2 8 4 2" xfId="31227" xr:uid="{6ACD6E7C-DFAE-408D-82B5-D804E8ADDB18}"/>
    <cellStyle name="Cálculo 2 2 8 5" xfId="19377" xr:uid="{3F27DF78-0872-450D-9A29-E17B99572696}"/>
    <cellStyle name="Cálculo 2 2 9" xfId="4470" xr:uid="{F1595400-25D6-4D13-A6DA-59D2566B8C1D}"/>
    <cellStyle name="Cálculo 2 2 9 2" xfId="10852" xr:uid="{71AC1BD6-31B2-4D15-AF77-C0B6D96D0892}"/>
    <cellStyle name="Cálculo 2 2 9 2 2" xfId="25960" xr:uid="{201BFBC0-8CDB-4CE4-B666-2660B4D92E8A}"/>
    <cellStyle name="Cálculo 2 2 9 3" xfId="7559" xr:uid="{3594E5AF-BE60-4072-B3B6-6B864B0412EF}"/>
    <cellStyle name="Cálculo 2 2 9 3 2" xfId="22667" xr:uid="{DF4E559F-A70D-4E8D-8C2C-399901A2DCD2}"/>
    <cellStyle name="Cálculo 2 2 9 4" xfId="19578" xr:uid="{A97F9805-7203-4A32-849D-A16F31E79CF7}"/>
    <cellStyle name="Cálculo 2 3" xfId="1816" xr:uid="{47BAA620-13E7-45ED-89CE-FE9C3A56E521}"/>
    <cellStyle name="Cálculo 2 3 10" xfId="7408" xr:uid="{D318009E-2A69-4D23-91DE-90D1387142C8}"/>
    <cellStyle name="Cálculo 2 3 10 2" xfId="22516" xr:uid="{69AF99F5-5357-4C4F-AF75-BB814F2DC488}"/>
    <cellStyle name="Cálculo 2 3 11" xfId="13535" xr:uid="{E3043F01-F980-4AA5-9A5B-A25AB7A1D947}"/>
    <cellStyle name="Cálculo 2 3 11 2" xfId="28643" xr:uid="{9037ACEE-B52E-4215-95FC-6FACD46A0745}"/>
    <cellStyle name="Cálculo 2 3 12" xfId="17041" xr:uid="{12945239-930A-4002-80D2-51851D9943AC}"/>
    <cellStyle name="Cálculo 2 3 2" xfId="2376" xr:uid="{B90FBA1F-7B6B-4CCA-BE2E-985BDD2771C3}"/>
    <cellStyle name="Cálculo 2 3 2 2" xfId="5013" xr:uid="{03C3CD91-14E4-43D4-B030-576F12B2D69B}"/>
    <cellStyle name="Cálculo 2 3 2 2 2" xfId="11377" xr:uid="{CB23798D-0D6E-4F00-AA88-BEE858068E3E}"/>
    <cellStyle name="Cálculo 2 3 2 2 2 2" xfId="26485" xr:uid="{EB9B7CEF-3480-43C4-B598-1A7ECFFAD85F}"/>
    <cellStyle name="Cálculo 2 3 2 2 3" xfId="7206" xr:uid="{42FB384D-8FB6-413F-A334-F5FE4FBF5B67}"/>
    <cellStyle name="Cálculo 2 3 2 2 3 2" xfId="22314" xr:uid="{6A723608-B6B6-44B3-9D40-AD8E44CB9989}"/>
    <cellStyle name="Cálculo 2 3 2 2 4" xfId="20121" xr:uid="{1A3A5F40-4300-4DA1-8244-A8D4EF25D6C2}"/>
    <cellStyle name="Cálculo 2 3 2 3" xfId="8843" xr:uid="{FB1A294A-37EC-4F71-B3DC-7398180C4750}"/>
    <cellStyle name="Cálculo 2 3 2 3 2" xfId="23951" xr:uid="{F7F2141E-C842-484D-A74D-72603F302D06}"/>
    <cellStyle name="Cálculo 2 3 2 4" xfId="7054" xr:uid="{FDA1BE03-6B26-44D9-A453-B4BBCD3A6103}"/>
    <cellStyle name="Cálculo 2 3 2 4 2" xfId="22162" xr:uid="{811E0864-F497-443E-B673-B2A9C04ACAE2}"/>
    <cellStyle name="Cálculo 2 3 2 5" xfId="7789" xr:uid="{DCA7D4A2-5BCD-405C-B40D-9B10AB9D7F09}"/>
    <cellStyle name="Cálculo 2 3 2 5 2" xfId="22897" xr:uid="{33F86AA7-005B-49E1-AA0D-CCA86B2314EF}"/>
    <cellStyle name="Cálculo 2 3 2 6" xfId="17584" xr:uid="{A25C3B38-D28F-441D-A7E0-E647B45DDF3B}"/>
    <cellStyle name="Cálculo 2 3 3" xfId="2244" xr:uid="{7C2D2623-67AE-4373-821B-EBC5D1FCD3C7}"/>
    <cellStyle name="Cálculo 2 3 3 2" xfId="4881" xr:uid="{09808DCC-8FC8-4A5D-A38A-A90D57EF8910}"/>
    <cellStyle name="Cálculo 2 3 3 2 2" xfId="14782" xr:uid="{8A8307C6-7B10-4340-A240-A6153337060F}"/>
    <cellStyle name="Cálculo 2 3 3 2 2 2" xfId="29890" xr:uid="{6C10D247-6193-401A-8F51-6FDB0403D85F}"/>
    <cellStyle name="Cálculo 2 3 3 2 3" xfId="19989" xr:uid="{70047006-7413-4BE9-B9B9-18BEFA82A3EB}"/>
    <cellStyle name="Cálculo 2 3 3 3" xfId="16104" xr:uid="{93391D87-CDC7-414A-889E-F0BBB2206939}"/>
    <cellStyle name="Cálculo 2 3 3 3 2" xfId="31212" xr:uid="{9BAB834E-6F25-4158-83C7-DEC0A2FFDB08}"/>
    <cellStyle name="Cálculo 2 3 3 4" xfId="17469" xr:uid="{F5C14F9E-005D-44EA-98C1-94840489C40F}"/>
    <cellStyle name="Cálculo 2 3 4" xfId="2343" xr:uid="{78D0D821-9467-4D48-994B-D689ADCC5CD2}"/>
    <cellStyle name="Cálculo 2 3 4 2" xfId="4980" xr:uid="{8C341D92-6ADA-4734-97FC-4C3009FA320B}"/>
    <cellStyle name="Cálculo 2 3 4 2 2" xfId="11344" xr:uid="{A03E076D-AD63-45C6-97F3-CDCAAE100B53}"/>
    <cellStyle name="Cálculo 2 3 4 2 2 2" xfId="26452" xr:uid="{AC420C0F-01A5-4319-8C01-4F2F35D967F3}"/>
    <cellStyle name="Cálculo 2 3 4 2 3" xfId="8051" xr:uid="{39405B4A-9F28-4FBC-910F-30E282101099}"/>
    <cellStyle name="Cálculo 2 3 4 2 3 2" xfId="23159" xr:uid="{6A274788-B987-4E1C-99D9-BF4726E8CF99}"/>
    <cellStyle name="Cálculo 2 3 4 2 4" xfId="20088" xr:uid="{61074D62-3C7D-4E2C-A9E4-D576EC149CE8}"/>
    <cellStyle name="Cálculo 2 3 4 3" xfId="8810" xr:uid="{795CF57E-771F-47A1-B3E5-80E378EC7F42}"/>
    <cellStyle name="Cálculo 2 3 4 3 2" xfId="23918" xr:uid="{4F1EC3B2-8F79-4675-92AF-19987EB87A23}"/>
    <cellStyle name="Cálculo 2 3 4 4" xfId="13496" xr:uid="{DF196DBD-4B5E-45B9-B03C-B3E055A7D37C}"/>
    <cellStyle name="Cálculo 2 3 4 4 2" xfId="28604" xr:uid="{14418FCA-8697-4E43-AE56-CFEED35E997C}"/>
    <cellStyle name="Cálculo 2 3 4 5" xfId="17568" xr:uid="{3C0781D2-653D-4602-A61C-04E1D6AD1373}"/>
    <cellStyle name="Cálculo 2 3 5" xfId="3236" xr:uid="{6A210C00-C703-4679-B0FF-8B6F75FDC354}"/>
    <cellStyle name="Cálculo 2 3 5 2" xfId="5873" xr:uid="{CE487E03-A2EB-4B81-891C-6C1B24C656EF}"/>
    <cellStyle name="Cálculo 2 3 5 2 2" xfId="12184" xr:uid="{C2E000FC-04AF-4C7D-A732-A372F3B8A446}"/>
    <cellStyle name="Cálculo 2 3 5 2 2 2" xfId="27292" xr:uid="{790B62A4-70B9-474D-A2C5-0CF910DCF665}"/>
    <cellStyle name="Cálculo 2 3 5 2 3" xfId="11814" xr:uid="{64A21294-6A19-4F2F-BD58-4B812A53F97F}"/>
    <cellStyle name="Cálculo 2 3 5 2 3 2" xfId="26922" xr:uid="{9C41ED80-46D5-4F83-AA3C-58CBC416DA52}"/>
    <cellStyle name="Cálculo 2 3 5 2 4" xfId="20981" xr:uid="{680BBCDE-CCF3-4938-9E3E-A2892CD90912}"/>
    <cellStyle name="Cálculo 2 3 5 3" xfId="9618" xr:uid="{F6C061E9-B1AA-4232-8ED1-555CE0080558}"/>
    <cellStyle name="Cálculo 2 3 5 3 2" xfId="24726" xr:uid="{0ABC4AE3-B563-44C9-9D73-9C55C6136AA6}"/>
    <cellStyle name="Cálculo 2 3 5 4" xfId="16539" xr:uid="{CC488529-3E5C-481F-8699-B76FDA851BE1}"/>
    <cellStyle name="Cálculo 2 3 5 4 2" xfId="31647" xr:uid="{18D59218-CF22-4BD1-922F-BC0648F320A2}"/>
    <cellStyle name="Cálculo 2 3 5 5" xfId="18344" xr:uid="{E62E3E95-F9AE-4CFB-B467-D156FB90D4B5}"/>
    <cellStyle name="Cálculo 2 3 6" xfId="2318" xr:uid="{8BD7CD0B-DC0B-4A72-992E-FD69932FA8BB}"/>
    <cellStyle name="Cálculo 2 3 6 2" xfId="4955" xr:uid="{BE133A26-28FC-4616-B059-7EA8A38B017E}"/>
    <cellStyle name="Cálculo 2 3 6 2 2" xfId="11319" xr:uid="{74DEDFF5-1C29-4DA6-8609-29C50C1343B9}"/>
    <cellStyle name="Cálculo 2 3 6 2 2 2" xfId="26427" xr:uid="{4AB2604B-44AA-44CE-8000-8679658FFBBF}"/>
    <cellStyle name="Cálculo 2 3 6 2 3" xfId="8209" xr:uid="{12617344-46BF-42E0-9058-D55B9FE5535A}"/>
    <cellStyle name="Cálculo 2 3 6 2 3 2" xfId="23317" xr:uid="{823A4FCA-B2AC-4474-84B9-A9C241A98894}"/>
    <cellStyle name="Cálculo 2 3 6 2 4" xfId="20063" xr:uid="{A251AA30-B757-4128-B589-28A7492C1297}"/>
    <cellStyle name="Cálculo 2 3 6 3" xfId="8785" xr:uid="{2DAC98AB-79DE-431A-A8D9-F83EC2BCA1BA}"/>
    <cellStyle name="Cálculo 2 3 6 3 2" xfId="23893" xr:uid="{FA5C4F2A-A261-402F-89DF-84BFA5C25EB5}"/>
    <cellStyle name="Cálculo 2 3 6 4" xfId="8693" xr:uid="{B8B95412-DD5C-47B5-A3C2-61E89E57FC79}"/>
    <cellStyle name="Cálculo 2 3 6 4 2" xfId="23801" xr:uid="{E730CA13-1145-4EE2-B92C-5C6324AA0353}"/>
    <cellStyle name="Cálculo 2 3 6 5" xfId="17543" xr:uid="{8D308FA6-7A5A-495A-9FAC-15084C4A9089}"/>
    <cellStyle name="Cálculo 2 3 7" xfId="3888" xr:uid="{ECDA3F59-9F27-4EEC-9E37-4F4E9BE7CB86}"/>
    <cellStyle name="Cálculo 2 3 7 2" xfId="6525" xr:uid="{853D4AFC-8023-477D-82CD-945FB72570D7}"/>
    <cellStyle name="Cálculo 2 3 7 2 2" xfId="12836" xr:uid="{13C2F0AE-A2BE-43FC-ADCC-AE3BB55D9459}"/>
    <cellStyle name="Cálculo 2 3 7 2 2 2" xfId="27944" xr:uid="{E0C3961D-6402-4FDC-901F-020EAA41511A}"/>
    <cellStyle name="Cálculo 2 3 7 2 3" xfId="7836" xr:uid="{AD16FA24-E8E8-4F65-9F7F-76481880D2E2}"/>
    <cellStyle name="Cálculo 2 3 7 2 3 2" xfId="22944" xr:uid="{42D74E56-616C-42EA-81CA-B838DA54EB3E}"/>
    <cellStyle name="Cálculo 2 3 7 2 4" xfId="21633" xr:uid="{46C77044-1064-40A1-A396-CCB4AC0A57D6}"/>
    <cellStyle name="Cálculo 2 3 7 3" xfId="10270" xr:uid="{8ABFB3C8-45D3-4690-B9EC-476B2CFD4A81}"/>
    <cellStyle name="Cálculo 2 3 7 3 2" xfId="25378" xr:uid="{AA43CDDF-B02D-4A25-8DB8-1FADE79CB757}"/>
    <cellStyle name="Cálculo 2 3 7 4" xfId="9187" xr:uid="{4229AEA8-4154-4B80-A271-DB3B4B5AEF24}"/>
    <cellStyle name="Cálculo 2 3 7 4 2" xfId="24295" xr:uid="{EB01115D-9B45-49DC-A6A0-42D5D256E05E}"/>
    <cellStyle name="Cálculo 2 3 7 5" xfId="18996" xr:uid="{7D30C8C7-22C2-4750-B176-D1E805BBF58E}"/>
    <cellStyle name="Cálculo 2 3 8" xfId="4453" xr:uid="{9FB0EB05-1701-4AAC-AE7B-1D40B33DB876}"/>
    <cellStyle name="Cálculo 2 3 8 2" xfId="10835" xr:uid="{613116C6-C290-4E7C-AE8E-D4D41D30DF26}"/>
    <cellStyle name="Cálculo 2 3 8 2 2" xfId="25943" xr:uid="{49D70AA1-25AE-4C03-85D9-92196E5AE272}"/>
    <cellStyle name="Cálculo 2 3 8 3" xfId="7056" xr:uid="{24C0CF1A-1251-47E3-A2B5-ABC9744418A3}"/>
    <cellStyle name="Cálculo 2 3 8 3 2" xfId="22164" xr:uid="{50E1843E-1BBF-4950-B35E-D77F5C93BEBB}"/>
    <cellStyle name="Cálculo 2 3 8 4" xfId="19561" xr:uid="{0146F4DB-803D-4C16-89DA-FAD4B89E858A}"/>
    <cellStyle name="Cálculo 2 3 9" xfId="8317" xr:uid="{FF8CE69F-7F42-4749-9EF8-370D7C25078F}"/>
    <cellStyle name="Cálculo 2 3 9 2" xfId="23425" xr:uid="{D84A208E-6D26-4CC3-ABC3-83557BBD860F}"/>
    <cellStyle name="Cálculo 2 4" xfId="2053" xr:uid="{332A6BA4-C9B3-4F9E-A12B-42EB47433073}"/>
    <cellStyle name="Cálculo 2 4 10" xfId="15033" xr:uid="{C897C2B7-EC0A-42A7-A216-3661BDE45523}"/>
    <cellStyle name="Cálculo 2 4 10 2" xfId="30141" xr:uid="{2279AC77-FC5A-46C0-ACA3-C43EBCA0599B}"/>
    <cellStyle name="Cálculo 2 4 11" xfId="14518" xr:uid="{57555511-CA53-4CEF-8DD7-5F33671F4877}"/>
    <cellStyle name="Cálculo 2 4 11 2" xfId="29626" xr:uid="{63EB057D-D844-4F99-A3B5-E26CF033D1CE}"/>
    <cellStyle name="Cálculo 2 4 12" xfId="17278" xr:uid="{A1D887BF-1BAC-4C53-91A4-49D2E3C640AD}"/>
    <cellStyle name="Cálculo 2 4 2" xfId="2560" xr:uid="{AF905028-403B-4F12-B573-FCE637779397}"/>
    <cellStyle name="Cálculo 2 4 2 2" xfId="5197" xr:uid="{29C65D69-C738-4D9F-8630-D2FB2E1FA732}"/>
    <cellStyle name="Cálculo 2 4 2 2 2" xfId="11561" xr:uid="{6BA66BD3-954A-4219-A07F-B9DAF5CC0875}"/>
    <cellStyle name="Cálculo 2 4 2 2 2 2" xfId="26669" xr:uid="{AC80D63E-44F3-4A52-98CD-2B3A6238A7C0}"/>
    <cellStyle name="Cálculo 2 4 2 2 3" xfId="16219" xr:uid="{C00C75F4-3CF5-4C26-A1CA-1BB7329232B5}"/>
    <cellStyle name="Cálculo 2 4 2 2 3 2" xfId="31327" xr:uid="{1A4405E7-071C-4B75-90DC-9F5487C2AAEF}"/>
    <cellStyle name="Cálculo 2 4 2 2 4" xfId="20305" xr:uid="{99C7DD7A-BE2A-41C5-8E92-9021F8E7B7F1}"/>
    <cellStyle name="Cálculo 2 4 2 3" xfId="9027" xr:uid="{C69E6F66-AB0D-442F-8C61-A6E598184BD2}"/>
    <cellStyle name="Cálculo 2 4 2 3 2" xfId="24135" xr:uid="{C60A5A69-BED2-446B-8EE4-3CE3B865112E}"/>
    <cellStyle name="Cálculo 2 4 2 4" xfId="13655" xr:uid="{BE4392A4-9584-4658-9302-2309FA8D11FC}"/>
    <cellStyle name="Cálculo 2 4 2 4 2" xfId="28763" xr:uid="{737945A8-E8D7-45AA-959A-96CE0077A3A6}"/>
    <cellStyle name="Cálculo 2 4 2 5" xfId="7202" xr:uid="{A4EB19BF-9944-4DC4-85FD-4AE9C140C9C5}"/>
    <cellStyle name="Cálculo 2 4 2 5 2" xfId="22310" xr:uid="{D0B83619-6ABC-45F1-A257-0A8EE962B5BC}"/>
    <cellStyle name="Cálculo 2 4 2 6" xfId="17668" xr:uid="{5609A4AA-FDF3-4F7F-9550-5D13E5DA8499}"/>
    <cellStyle name="Cálculo 2 4 3" xfId="2813" xr:uid="{08E1E5DE-40E4-4B26-B1F6-71BC4D8D1E5C}"/>
    <cellStyle name="Cálculo 2 4 3 2" xfId="5450" xr:uid="{58A2D931-2B4F-464C-BFED-3A1D3EB44FD2}"/>
    <cellStyle name="Cálculo 2 4 3 2 2" xfId="7565" xr:uid="{7BD37698-8A44-4A62-AB27-E9BCBC07142C}"/>
    <cellStyle name="Cálculo 2 4 3 2 2 2" xfId="22673" xr:uid="{07C17ACE-D3B4-4471-86BC-135CC030CFB7}"/>
    <cellStyle name="Cálculo 2 4 3 2 3" xfId="20558" xr:uid="{50E4C0FE-A15F-4770-8F8D-F828EB3B36A9}"/>
    <cellStyle name="Cálculo 2 4 3 3" xfId="15923" xr:uid="{5DD6C0B7-1B64-41BC-AF94-ABA0427694B2}"/>
    <cellStyle name="Cálculo 2 4 3 3 2" xfId="31031" xr:uid="{1E62A021-C3CF-4FD7-8278-FDF0D4039853}"/>
    <cellStyle name="Cálculo 2 4 3 4" xfId="17921" xr:uid="{17AEBE33-EC8E-4776-9E87-B8FF9ADDE2B4}"/>
    <cellStyle name="Cálculo 2 4 4" xfId="3116" xr:uid="{AB39AE7A-ED3D-45AB-8C58-2AF85F2FACF7}"/>
    <cellStyle name="Cálculo 2 4 4 2" xfId="5753" xr:uid="{FBFFF5B4-2AC0-4A0F-8A9A-EE8D638575CA}"/>
    <cellStyle name="Cálculo 2 4 4 2 2" xfId="12064" xr:uid="{DFD7F429-DE96-459E-BF29-1563EA6923D5}"/>
    <cellStyle name="Cálculo 2 4 4 2 2 2" xfId="27172" xr:uid="{3F178451-B101-4F22-A815-6FB2E0526AF8}"/>
    <cellStyle name="Cálculo 2 4 4 2 3" xfId="14605" xr:uid="{BB8C8681-840A-4046-A2BE-4D556FDCDB4F}"/>
    <cellStyle name="Cálculo 2 4 4 2 3 2" xfId="29713" xr:uid="{995E2055-4D61-4C10-BF71-B68045E43E5E}"/>
    <cellStyle name="Cálculo 2 4 4 2 4" xfId="20861" xr:uid="{7C13BAE3-F90F-4364-A60B-B125D3F0A727}"/>
    <cellStyle name="Cálculo 2 4 4 3" xfId="9498" xr:uid="{E72FF89B-CF3E-400C-ADB0-F7EB5A289089}"/>
    <cellStyle name="Cálculo 2 4 4 3 2" xfId="24606" xr:uid="{3D05285F-3E45-438F-AE9C-D71CAC8FCDA5}"/>
    <cellStyle name="Cálculo 2 4 4 4" xfId="15061" xr:uid="{EC7C4D74-A80D-47DC-A3AB-5BCDF9F68D19}"/>
    <cellStyle name="Cálculo 2 4 4 4 2" xfId="30169" xr:uid="{569FBD5C-A9E7-4BAB-9445-00A68929B6C5}"/>
    <cellStyle name="Cálculo 2 4 4 5" xfId="18224" xr:uid="{2AA3FD75-E6EB-4501-9252-5AB4D0C908E2}"/>
    <cellStyle name="Cálculo 2 4 5" xfId="3442" xr:uid="{2EEC329B-641C-482E-B767-AD4254F1D982}"/>
    <cellStyle name="Cálculo 2 4 5 2" xfId="6079" xr:uid="{4B3E774B-A17F-45CB-A70D-0B63665205F8}"/>
    <cellStyle name="Cálculo 2 4 5 2 2" xfId="12390" xr:uid="{DAAF096F-976D-45CF-9A5B-504BF7DEDCF8}"/>
    <cellStyle name="Cálculo 2 4 5 2 2 2" xfId="27498" xr:uid="{BCE588EA-6D53-4B6F-816B-4F8128CF0F27}"/>
    <cellStyle name="Cálculo 2 4 5 2 3" xfId="16375" xr:uid="{AD9D8E5A-B933-4165-93DE-4D2DC43348BD}"/>
    <cellStyle name="Cálculo 2 4 5 2 3 2" xfId="31483" xr:uid="{2A5D11D9-52C2-4618-9AAC-9777AF4F90F8}"/>
    <cellStyle name="Cálculo 2 4 5 2 4" xfId="21187" xr:uid="{0C3205A0-ED6B-4757-9629-29A823DDE10B}"/>
    <cellStyle name="Cálculo 2 4 5 3" xfId="9824" xr:uid="{D123CE07-417B-47EF-B44C-EA83A6562578}"/>
    <cellStyle name="Cálculo 2 4 5 3 2" xfId="24932" xr:uid="{055355F1-8E3A-4205-9D1B-8568A5AC566D}"/>
    <cellStyle name="Cálculo 2 4 5 4" xfId="16030" xr:uid="{62709C9C-A111-4B6F-A96D-45BADA81150D}"/>
    <cellStyle name="Cálculo 2 4 5 4 2" xfId="31138" xr:uid="{03197EA0-6E58-45AC-8A33-C69B5774CDBE}"/>
    <cellStyle name="Cálculo 2 4 5 5" xfId="18550" xr:uid="{FBC4DE5E-1680-4C2A-8CAF-9E0CE0BDD1C7}"/>
    <cellStyle name="Cálculo 2 4 6" xfId="3748" xr:uid="{5E96C62E-7FFD-41AB-8F24-C2D98DB5DA0B}"/>
    <cellStyle name="Cálculo 2 4 6 2" xfId="6385" xr:uid="{2999D08E-3446-4007-80C9-30853C2EBB98}"/>
    <cellStyle name="Cálculo 2 4 6 2 2" xfId="12696" xr:uid="{54226551-8D39-4041-ADF9-171E9DA18A4C}"/>
    <cellStyle name="Cálculo 2 4 6 2 2 2" xfId="27804" xr:uid="{CAD5F130-A120-4F05-9715-3A4B41BFDEF0}"/>
    <cellStyle name="Cálculo 2 4 6 2 3" xfId="15267" xr:uid="{FADBB077-B8F0-4CEE-91BF-C266197F1BC1}"/>
    <cellStyle name="Cálculo 2 4 6 2 3 2" xfId="30375" xr:uid="{49301D25-84EE-4079-B6A9-3AB161E9E702}"/>
    <cellStyle name="Cálculo 2 4 6 2 4" xfId="21493" xr:uid="{F0EDCDDD-3278-4A6E-AC09-A84F125218E2}"/>
    <cellStyle name="Cálculo 2 4 6 3" xfId="10130" xr:uid="{488B9A40-16AA-4C20-8503-E75752CD8968}"/>
    <cellStyle name="Cálculo 2 4 6 3 2" xfId="25238" xr:uid="{7C60B9CB-B888-4DAB-B1F8-E5E6203FD689}"/>
    <cellStyle name="Cálculo 2 4 6 4" xfId="11669" xr:uid="{06F1A9EE-4F26-4424-AC09-536A86CF497D}"/>
    <cellStyle name="Cálculo 2 4 6 4 2" xfId="26777" xr:uid="{4F616632-A4FE-43BB-A6A2-E202839ED22C}"/>
    <cellStyle name="Cálculo 2 4 6 5" xfId="18856" xr:uid="{32FB202B-91F8-4602-B22B-3F205BA2AA5B}"/>
    <cellStyle name="Cálculo 2 4 7" xfId="4125" xr:uid="{8F4F1D9B-0C5A-4805-924A-82F7DD3A2605}"/>
    <cellStyle name="Cálculo 2 4 7 2" xfId="6762" xr:uid="{4A195749-989A-47DA-8AFA-B8C9FD751325}"/>
    <cellStyle name="Cálculo 2 4 7 2 2" xfId="13073" xr:uid="{7FD39316-D9A7-4ABF-9378-8C781CD989FA}"/>
    <cellStyle name="Cálculo 2 4 7 2 2 2" xfId="28181" xr:uid="{A53A47A2-074D-4066-9DEA-6BE6394E251C}"/>
    <cellStyle name="Cálculo 2 4 7 2 3" xfId="16747" xr:uid="{E03E997F-FC52-4CAD-B866-D6AE7165875E}"/>
    <cellStyle name="Cálculo 2 4 7 2 3 2" xfId="31855" xr:uid="{9CFEB45A-A7D7-43FC-9CED-05E3F7E571E3}"/>
    <cellStyle name="Cálculo 2 4 7 2 4" xfId="21870" xr:uid="{FAF045DA-2542-4BF0-A53B-60D338EC8C7D}"/>
    <cellStyle name="Cálculo 2 4 7 3" xfId="10507" xr:uid="{F0C93475-78D4-46C6-9111-FDF948461F08}"/>
    <cellStyle name="Cálculo 2 4 7 3 2" xfId="25615" xr:uid="{486BE143-5F0F-48D7-AB4B-341721DB84E2}"/>
    <cellStyle name="Cálculo 2 4 7 4" xfId="14998" xr:uid="{C871886F-4EAC-46A9-AFF7-E330E7DFF1FF}"/>
    <cellStyle name="Cálculo 2 4 7 4 2" xfId="30106" xr:uid="{3F3CD2AD-2B24-43F8-9F38-F1FBE0AAF48C}"/>
    <cellStyle name="Cálculo 2 4 7 5" xfId="19233" xr:uid="{8B283806-7CAF-44A9-87D7-93749201B8E8}"/>
    <cellStyle name="Cálculo 2 4 8" xfId="4690" xr:uid="{012281BC-6539-463C-A56E-8D9587D5EBEE}"/>
    <cellStyle name="Cálculo 2 4 8 2" xfId="11072" xr:uid="{AA01C8C9-32EA-46A1-9745-C14400BC331E}"/>
    <cellStyle name="Cálculo 2 4 8 2 2" xfId="26180" xr:uid="{A74C4B9F-D5C2-4C37-BB53-75F3FA434438}"/>
    <cellStyle name="Cálculo 2 4 8 3" xfId="7907" xr:uid="{A5FDBB33-1CA4-4C75-B38C-E9985A0C100D}"/>
    <cellStyle name="Cálculo 2 4 8 3 2" xfId="23015" xr:uid="{FA558AA1-ED89-44F6-8685-0A9D4E43BE96}"/>
    <cellStyle name="Cálculo 2 4 8 4" xfId="19798" xr:uid="{CEF51A86-733E-4BB8-9F89-9819771A1F91}"/>
    <cellStyle name="Cálculo 2 4 9" xfId="8551" xr:uid="{E3907670-80D1-44AE-AA1D-36AD756DDD8C}"/>
    <cellStyle name="Cálculo 2 4 9 2" xfId="23659" xr:uid="{50270555-A95C-4376-AF64-A6BB874E9737}"/>
    <cellStyle name="Cálculo 2 5" xfId="2068" xr:uid="{24005750-8F46-4DBA-8335-BF4AE8D7D64C}"/>
    <cellStyle name="Cálculo 2 5 10" xfId="8148" xr:uid="{D182A4D3-9EFB-4CA1-B942-6EDC75B45E61}"/>
    <cellStyle name="Cálculo 2 5 10 2" xfId="23256" xr:uid="{D7EE95E1-ABE0-4589-94C3-A4CB2175CF06}"/>
    <cellStyle name="Cálculo 2 5 11" xfId="17293" xr:uid="{0441E599-AE9D-41EA-AE26-D50EDCD458A5}"/>
    <cellStyle name="Cálculo 2 5 2" xfId="2828" xr:uid="{37E96D5F-B3A9-430B-A51F-4C9AD1220865}"/>
    <cellStyle name="Cálculo 2 5 2 2" xfId="5465" xr:uid="{E5B1709D-4590-4F85-9ACF-050C7366FFCA}"/>
    <cellStyle name="Cálculo 2 5 2 2 2" xfId="16391" xr:uid="{35028493-7AE8-4F83-9259-EB6C36173A9F}"/>
    <cellStyle name="Cálculo 2 5 2 2 2 2" xfId="31499" xr:uid="{937AAAD5-ABF7-43E4-AB83-54E36FEDC93A}"/>
    <cellStyle name="Cálculo 2 5 2 2 3" xfId="20573" xr:uid="{80B00B2D-D9CF-45F7-B23A-429EEEC0C6B4}"/>
    <cellStyle name="Cálculo 2 5 2 3" xfId="14217" xr:uid="{C72E9C63-DB10-4ADE-A92C-AD8F7EDA4D65}"/>
    <cellStyle name="Cálculo 2 5 2 3 2" xfId="29325" xr:uid="{5605AB58-569F-41E1-878C-AC64D399D747}"/>
    <cellStyle name="Cálculo 2 5 2 4" xfId="17936" xr:uid="{669FA320-1265-4E97-B8CC-737A02FE9220}"/>
    <cellStyle name="Cálculo 2 5 3" xfId="3131" xr:uid="{86C4BA56-9E5A-4167-A69C-22F649BEFEFD}"/>
    <cellStyle name="Cálculo 2 5 3 2" xfId="5768" xr:uid="{FD14D3E3-7F1C-40B9-BC28-778A4AD98F4C}"/>
    <cellStyle name="Cálculo 2 5 3 2 2" xfId="12079" xr:uid="{9BA219F2-AE03-417A-8410-F69D01D59FC8}"/>
    <cellStyle name="Cálculo 2 5 3 2 2 2" xfId="27187" xr:uid="{9D285F81-338B-4378-BF44-023E18756A4A}"/>
    <cellStyle name="Cálculo 2 5 3 2 3" xfId="14090" xr:uid="{EB112935-0EFC-4FAC-BB65-FF9AE8BA6E18}"/>
    <cellStyle name="Cálculo 2 5 3 2 3 2" xfId="29198" xr:uid="{0C0D6C9C-8999-4569-947E-5E89FF3F9390}"/>
    <cellStyle name="Cálculo 2 5 3 2 4" xfId="20876" xr:uid="{5EE92BDB-D044-49E5-BD66-1E0CAE6896D1}"/>
    <cellStyle name="Cálculo 2 5 3 3" xfId="9513" xr:uid="{82387281-A3BC-4030-BBF0-D096BE9CB8D6}"/>
    <cellStyle name="Cálculo 2 5 3 3 2" xfId="24621" xr:uid="{97E2BFD8-E4AF-45AA-903C-65508FD7E243}"/>
    <cellStyle name="Cálculo 2 5 3 4" xfId="15002" xr:uid="{F1A43FD7-67B5-4DEB-853C-A60C2EC435C1}"/>
    <cellStyle name="Cálculo 2 5 3 4 2" xfId="30110" xr:uid="{FC5AD15E-AA62-481E-ACDD-593B2AE44B0D}"/>
    <cellStyle name="Cálculo 2 5 3 5" xfId="18239" xr:uid="{89121F9D-C7A4-4A05-B14E-0E100D4DDF59}"/>
    <cellStyle name="Cálculo 2 5 4" xfId="3457" xr:uid="{EBB0EE29-9025-44B3-91F3-636883BDD985}"/>
    <cellStyle name="Cálculo 2 5 4 2" xfId="6094" xr:uid="{773132DA-B066-4A04-BDB2-73A42FB33E8F}"/>
    <cellStyle name="Cálculo 2 5 4 2 2" xfId="12405" xr:uid="{AC401E7C-26BD-40EC-986A-8EF24534AE4C}"/>
    <cellStyle name="Cálculo 2 5 4 2 2 2" xfId="27513" xr:uid="{4A3AF8F3-3864-429C-9EC8-659BC930A410}"/>
    <cellStyle name="Cálculo 2 5 4 2 3" xfId="7575" xr:uid="{FCC8A8D8-7F0F-411B-B9DC-2A764494F8F7}"/>
    <cellStyle name="Cálculo 2 5 4 2 3 2" xfId="22683" xr:uid="{B1063BED-9C82-4A38-810C-8E58EC63D902}"/>
    <cellStyle name="Cálculo 2 5 4 2 4" xfId="21202" xr:uid="{D944E8E7-F542-41AB-B279-E498FBDB3056}"/>
    <cellStyle name="Cálculo 2 5 4 3" xfId="9839" xr:uid="{080D356A-4018-43C8-A6E8-19248D9DA198}"/>
    <cellStyle name="Cálculo 2 5 4 3 2" xfId="24947" xr:uid="{6B6F3C70-B935-442D-9DCC-4EDD8820343D}"/>
    <cellStyle name="Cálculo 2 5 4 4" xfId="7413" xr:uid="{72BC69BA-A548-41EE-9B12-FE1AF8A9DAFD}"/>
    <cellStyle name="Cálculo 2 5 4 4 2" xfId="22521" xr:uid="{F8C9166A-17C8-4423-9769-6E57445E24AD}"/>
    <cellStyle name="Cálculo 2 5 4 5" xfId="18565" xr:uid="{E3A88EEC-50E7-4D5E-B348-AFCD894E9A9F}"/>
    <cellStyle name="Cálculo 2 5 5" xfId="3763" xr:uid="{CEBB34D0-7EF9-4119-95B8-A900C4D8B575}"/>
    <cellStyle name="Cálculo 2 5 5 2" xfId="6400" xr:uid="{F38F7C2C-024F-4B2F-A38C-BD350CCDC126}"/>
    <cellStyle name="Cálculo 2 5 5 2 2" xfId="12711" xr:uid="{9CCF3853-6E83-411E-8B77-44B31195BC15}"/>
    <cellStyle name="Cálculo 2 5 5 2 2 2" xfId="27819" xr:uid="{C2349676-400F-4795-88A7-DEA6BF689019}"/>
    <cellStyle name="Cálculo 2 5 5 2 3" xfId="13555" xr:uid="{5C41A20F-EB85-4E5C-BF5C-D5B1C13E155A}"/>
    <cellStyle name="Cálculo 2 5 5 2 3 2" xfId="28663" xr:uid="{22CB8D29-0FA0-4680-BC38-453E3ED76F79}"/>
    <cellStyle name="Cálculo 2 5 5 2 4" xfId="21508" xr:uid="{82F4103C-D58A-41AB-BEB7-164A254858F6}"/>
    <cellStyle name="Cálculo 2 5 5 3" xfId="10145" xr:uid="{85DE50DA-396D-41A5-9E50-0502B54E6960}"/>
    <cellStyle name="Cálculo 2 5 5 3 2" xfId="25253" xr:uid="{0B550C37-3508-40C9-9E48-B9E9BDC79DF0}"/>
    <cellStyle name="Cálculo 2 5 5 4" xfId="14929" xr:uid="{FE247092-9E6D-4C1B-8B11-9EAA66C0E6E2}"/>
    <cellStyle name="Cálculo 2 5 5 4 2" xfId="30037" xr:uid="{A63B8F66-1F81-4F7C-B844-B326185469C2}"/>
    <cellStyle name="Cálculo 2 5 5 5" xfId="18871" xr:uid="{CFA79550-62D9-4DE7-AF84-CF9CA72FD265}"/>
    <cellStyle name="Cálculo 2 5 6" xfId="4140" xr:uid="{12A944C8-514E-40AC-B269-A33D911BBDE6}"/>
    <cellStyle name="Cálculo 2 5 6 2" xfId="6777" xr:uid="{30C019AB-9477-4BE2-9F4A-A0BFFB766010}"/>
    <cellStyle name="Cálculo 2 5 6 2 2" xfId="13088" xr:uid="{E67CC416-D67A-4A73-8961-3CC32AF69975}"/>
    <cellStyle name="Cálculo 2 5 6 2 2 2" xfId="28196" xr:uid="{4E9DDBE9-3ADA-4DE2-883D-54049B65F755}"/>
    <cellStyle name="Cálculo 2 5 6 2 3" xfId="16762" xr:uid="{F1D7984C-9C0D-4D50-BE44-E15E91DF973F}"/>
    <cellStyle name="Cálculo 2 5 6 2 3 2" xfId="31870" xr:uid="{E5D52A88-7CCA-4155-BAE7-8599EBC249E3}"/>
    <cellStyle name="Cálculo 2 5 6 2 4" xfId="21885" xr:uid="{72837A43-6C57-4FA9-B143-76C13E3C3E87}"/>
    <cellStyle name="Cálculo 2 5 6 3" xfId="10522" xr:uid="{A0372327-68E9-499B-9003-FC0580FB7A40}"/>
    <cellStyle name="Cálculo 2 5 6 3 2" xfId="25630" xr:uid="{FF279EC2-356A-411F-829D-E27B304D5A41}"/>
    <cellStyle name="Cálculo 2 5 6 4" xfId="13970" xr:uid="{2ECA7420-7E31-49DD-B847-3F6DFE3D6945}"/>
    <cellStyle name="Cálculo 2 5 6 4 2" xfId="29078" xr:uid="{56B37F5E-CE9C-4110-AC6F-8D4A92812D12}"/>
    <cellStyle name="Cálculo 2 5 6 5" xfId="19248" xr:uid="{E63665CA-6AD7-459E-BB7C-201B8DAEF777}"/>
    <cellStyle name="Cálculo 2 5 7" xfId="4705" xr:uid="{37C593CD-2FFE-4B9D-92B6-0726D3877203}"/>
    <cellStyle name="Cálculo 2 5 7 2" xfId="11087" xr:uid="{F357B923-2698-4FFA-B4C1-34E7D98728B8}"/>
    <cellStyle name="Cálculo 2 5 7 2 2" xfId="26195" xr:uid="{19FD5BAB-EE9B-4185-8178-D8F85F43C6E6}"/>
    <cellStyle name="Cálculo 2 5 7 3" xfId="14027" xr:uid="{07385445-3CB1-4600-8A67-30571CF7B881}"/>
    <cellStyle name="Cálculo 2 5 7 3 2" xfId="29135" xr:uid="{0B008161-79F2-46B6-8447-DFD2FCD36483}"/>
    <cellStyle name="Cálculo 2 5 7 4" xfId="19813" xr:uid="{DDB4848A-D0B0-4197-89F0-6D61665D8659}"/>
    <cellStyle name="Cálculo 2 5 8" xfId="8566" xr:uid="{9BCAB6C8-C22C-4C86-933B-C4DD376940FA}"/>
    <cellStyle name="Cálculo 2 5 8 2" xfId="23674" xr:uid="{61C4AC40-0974-4F99-80F8-F8C53E63ACE1}"/>
    <cellStyle name="Cálculo 2 5 9" xfId="13682" xr:uid="{3F6C7D4D-1A6D-4EA4-92F6-63635E99B25A}"/>
    <cellStyle name="Cálculo 2 5 9 2" xfId="28790" xr:uid="{7C367F6D-DE31-40EF-8898-0DF01630D1D8}"/>
    <cellStyle name="Cálculo 3" xfId="760" xr:uid="{00000000-0005-0000-0000-0000F8020000}"/>
    <cellStyle name="Cálculo 3 2" xfId="1834" xr:uid="{E965FAAA-E260-454C-80EE-90F05FA9DC4A}"/>
    <cellStyle name="Cálculo 3 2 10" xfId="8335" xr:uid="{95DE2955-C6A9-46E9-B515-1A768AD7ACBC}"/>
    <cellStyle name="Cálculo 3 2 10 2" xfId="23443" xr:uid="{6BD17574-A9BC-4821-B2CD-DC8BFABDA4C4}"/>
    <cellStyle name="Cálculo 3 2 11" xfId="16364" xr:uid="{57FDF509-197F-4127-A7DC-6D9AB011D55B}"/>
    <cellStyle name="Cálculo 3 2 11 2" xfId="31472" xr:uid="{34C90AA2-BDA3-4CF9-9F26-A892699C2973}"/>
    <cellStyle name="Cálculo 3 2 12" xfId="14341" xr:uid="{A575627C-A5EA-4BD9-A28C-E46CFA5C57F2}"/>
    <cellStyle name="Cálculo 3 2 12 2" xfId="29449" xr:uid="{68B83D60-189A-4A18-B3EF-451AA74FABEB}"/>
    <cellStyle name="Cálculo 3 2 13" xfId="17059" xr:uid="{D3E12E49-561C-4CE6-BE9F-0576E17509E4}"/>
    <cellStyle name="Cálculo 3 2 2" xfId="2394" xr:uid="{D8B3B3AB-1AC5-4B9B-9F52-CBC1D40FF19E}"/>
    <cellStyle name="Cálculo 3 2 2 2" xfId="5031" xr:uid="{FD372B06-15CE-44CE-8DC1-F38FE7D5F064}"/>
    <cellStyle name="Cálculo 3 2 2 2 2" xfId="11395" xr:uid="{F4BCA073-78F0-477E-A1D3-BDD09CBA8CD8}"/>
    <cellStyle name="Cálculo 3 2 2 2 2 2" xfId="26503" xr:uid="{9C875157-3C1A-4D33-9FE6-3C0A1601550E}"/>
    <cellStyle name="Cálculo 3 2 2 2 3" xfId="16479" xr:uid="{36E8C48C-6D02-422E-BC7B-B55C7509892E}"/>
    <cellStyle name="Cálculo 3 2 2 2 3 2" xfId="31587" xr:uid="{DA9F7BCA-A690-487B-9C00-7105E5AF8307}"/>
    <cellStyle name="Cálculo 3 2 2 2 4" xfId="20139" xr:uid="{B04E97BB-0A3B-410B-8E46-BFAC08EC322C}"/>
    <cellStyle name="Cálculo 3 2 2 3" xfId="8861" xr:uid="{C553202B-9932-4C7D-886D-533583EF2767}"/>
    <cellStyle name="Cálculo 3 2 2 3 2" xfId="23969" xr:uid="{77F26E3B-B21C-4D2F-81A3-D91F2A93EB19}"/>
    <cellStyle name="Cálculo 3 2 3" xfId="2226" xr:uid="{1602A07C-C273-4500-A666-4D0C42A70500}"/>
    <cellStyle name="Cálculo 3 2 3 2" xfId="4863" xr:uid="{3703A956-6231-42DD-9BFD-6909BDD5859A}"/>
    <cellStyle name="Cálculo 3 2 3 2 2" xfId="16125" xr:uid="{83134FEA-49FA-4CF9-873F-5270D9905FA1}"/>
    <cellStyle name="Cálculo 3 2 3 2 2 2" xfId="31233" xr:uid="{166E0137-C968-4026-9589-5D3898136901}"/>
    <cellStyle name="Cálculo 3 2 3 2 3" xfId="19971" xr:uid="{4595DCC1-2B1E-45A3-8A05-2230AD8D66E0}"/>
    <cellStyle name="Cálculo 3 2 3 3" xfId="16260" xr:uid="{8079B94C-5E49-4A8A-A828-DBA1B1A0AAE7}"/>
    <cellStyle name="Cálculo 3 2 3 3 2" xfId="31368" xr:uid="{0B5CCA7A-B384-4167-B40C-4137BE4EE335}"/>
    <cellStyle name="Cálculo 3 2 3 4" xfId="17451" xr:uid="{23B730F9-E746-4A35-8482-1C8A7B06585C}"/>
    <cellStyle name="Cálculo 3 2 4" xfId="2928" xr:uid="{6CB50FC9-5C1E-4799-8AB4-3218678E836D}"/>
    <cellStyle name="Cálculo 3 2 4 2" xfId="5565" xr:uid="{DC902660-6BE1-42CC-AB0D-D71BE679FABB}"/>
    <cellStyle name="Cálculo 3 2 4 2 2" xfId="11876" xr:uid="{CCBB2101-9CEC-4626-86DF-BC6245B47DA1}"/>
    <cellStyle name="Cálculo 3 2 4 2 2 2" xfId="26984" xr:uid="{2544882C-62BD-45E2-8EBB-23517EEF04F1}"/>
    <cellStyle name="Cálculo 3 2 4 2 3" xfId="11235" xr:uid="{49AE0A77-AD7D-412E-8C2F-BA4A199F6B00}"/>
    <cellStyle name="Cálculo 3 2 4 2 3 2" xfId="26343" xr:uid="{BFC53289-6D65-4FE1-8F43-6A7B5380AEE4}"/>
    <cellStyle name="Cálculo 3 2 4 2 4" xfId="20673" xr:uid="{01A61B27-6B62-4F04-892B-BF89E7E759E9}"/>
    <cellStyle name="Cálculo 3 2 4 3" xfId="9310" xr:uid="{3316ED09-398B-41AA-919B-83BA049572CC}"/>
    <cellStyle name="Cálculo 3 2 4 3 2" xfId="24418" xr:uid="{AB52EBAB-A411-4102-877D-0CB96A4EC2E2}"/>
    <cellStyle name="Cálculo 3 2 4 4" xfId="13486" xr:uid="{1F6ABE48-87F9-46FF-8B02-98CBD8BE5317}"/>
    <cellStyle name="Cálculo 3 2 4 4 2" xfId="28594" xr:uid="{8E45174D-2802-4E0D-B2A0-E1F4C230F9EB}"/>
    <cellStyle name="Cálculo 3 2 4 5" xfId="18036" xr:uid="{42E103DD-69BA-491B-AF8B-D156EF265537}"/>
    <cellStyle name="Cálculo 3 2 5" xfId="3254" xr:uid="{AEE31CFD-498D-4C19-977C-65D56233A93C}"/>
    <cellStyle name="Cálculo 3 2 5 2" xfId="5891" xr:uid="{472D817F-94AC-4659-B530-7D24FD344FB4}"/>
    <cellStyle name="Cálculo 3 2 5 2 2" xfId="12202" xr:uid="{F65F254E-BC81-4695-9EF9-DA06911373C6}"/>
    <cellStyle name="Cálculo 3 2 5 2 2 2" xfId="27310" xr:uid="{EE1EE8CD-B9BC-47FA-8AC4-A0F1C531FB2A}"/>
    <cellStyle name="Cálculo 3 2 5 2 3" xfId="15015" xr:uid="{E677E789-6D0E-4B7B-9339-1876BFDA736F}"/>
    <cellStyle name="Cálculo 3 2 5 2 3 2" xfId="30123" xr:uid="{6D045B1C-4B20-445C-B2A4-40406F543B11}"/>
    <cellStyle name="Cálculo 3 2 5 2 4" xfId="20999" xr:uid="{C6CAB1AB-2A38-47F5-AA92-81DEB6428E4E}"/>
    <cellStyle name="Cálculo 3 2 5 3" xfId="9636" xr:uid="{8A07D9D8-6A5E-42D1-A100-7D2D16E1FF28}"/>
    <cellStyle name="Cálculo 3 2 5 3 2" xfId="24744" xr:uid="{A46B5680-6ECA-4684-930C-94F17A8A8F47}"/>
    <cellStyle name="Cálculo 3 2 5 4" xfId="7601" xr:uid="{AB39C99B-92A2-4E4C-B9CA-183E7F7FCBF7}"/>
    <cellStyle name="Cálculo 3 2 5 4 2" xfId="22709" xr:uid="{6E8B591C-9BBE-4BB2-B35A-E16DA381402F}"/>
    <cellStyle name="Cálculo 3 2 5 5" xfId="18362" xr:uid="{2D2F4879-243B-4F4E-91DD-888AFFAD8F17}"/>
    <cellStyle name="Cálculo 3 2 6" xfId="3560" xr:uid="{B7225D48-61E3-4F4E-82F1-24BEECB0F877}"/>
    <cellStyle name="Cálculo 3 2 6 2" xfId="6197" xr:uid="{7DA6622E-AFEF-4540-94FB-6CAF0C48D54C}"/>
    <cellStyle name="Cálculo 3 2 6 2 2" xfId="12508" xr:uid="{9836DD08-C1D1-418B-B94B-48D239DE473A}"/>
    <cellStyle name="Cálculo 3 2 6 2 2 2" xfId="27616" xr:uid="{9A0CB7B0-063B-4C57-8F94-E4792CC9AE40}"/>
    <cellStyle name="Cálculo 3 2 6 2 3" xfId="15127" xr:uid="{135904CA-D247-4456-88BB-7CC67D0B7759}"/>
    <cellStyle name="Cálculo 3 2 6 2 3 2" xfId="30235" xr:uid="{59CF99A8-5875-4AA9-BDE7-988EC6C70C68}"/>
    <cellStyle name="Cálculo 3 2 6 2 4" xfId="21305" xr:uid="{1276C4A5-E6A0-447C-A30B-04FF82F25EAF}"/>
    <cellStyle name="Cálculo 3 2 6 3" xfId="9942" xr:uid="{FAD2DF43-5AE3-49E5-8AEB-D73CBFD50536}"/>
    <cellStyle name="Cálculo 3 2 6 3 2" xfId="25050" xr:uid="{E463A0D5-47CA-4120-8285-649DB94A04C8}"/>
    <cellStyle name="Cálculo 3 2 6 4" xfId="15424" xr:uid="{918F0887-1DC5-4D43-8BCA-EA2D0EC50F44}"/>
    <cellStyle name="Cálculo 3 2 6 4 2" xfId="30532" xr:uid="{5D493496-01C4-4B4D-8B31-084CDE2ACDC6}"/>
    <cellStyle name="Cálculo 3 2 6 5" xfId="18668" xr:uid="{927E304A-0EFC-4F23-8078-FF3E44BCFB46}"/>
    <cellStyle name="Cálculo 3 2 7" xfId="3906" xr:uid="{46772790-BE46-4D88-8C8C-2EE4F6C89FA1}"/>
    <cellStyle name="Cálculo 3 2 7 2" xfId="6543" xr:uid="{9604680A-27B2-41DA-ACB0-C1434A0605BB}"/>
    <cellStyle name="Cálculo 3 2 7 2 2" xfId="12854" xr:uid="{9E27CBE9-6AE1-4440-BD6D-5AA7A38A4BD9}"/>
    <cellStyle name="Cálculo 3 2 7 2 2 2" xfId="27962" xr:uid="{3B59CCDC-F32F-4780-9986-3F6FB79F1B23}"/>
    <cellStyle name="Cálculo 3 2 7 2 3" xfId="7109" xr:uid="{89C3AE2E-B720-411E-9519-B99E438A7914}"/>
    <cellStyle name="Cálculo 3 2 7 2 3 2" xfId="22217" xr:uid="{094A5292-153D-407D-BCD9-D461299D169E}"/>
    <cellStyle name="Cálculo 3 2 7 2 4" xfId="21651" xr:uid="{BDE36881-44CB-405C-9381-D8DCB94D5565}"/>
    <cellStyle name="Cálculo 3 2 7 3" xfId="10288" xr:uid="{1D95E578-6635-4214-98F3-47B6BF762CD9}"/>
    <cellStyle name="Cálculo 3 2 7 3 2" xfId="25396" xr:uid="{8C5B3526-4AEE-40AC-BF8C-BE539052B67E}"/>
    <cellStyle name="Cálculo 3 2 7 4" xfId="15246" xr:uid="{64F793C8-4344-418F-9F15-EC85C99B001C}"/>
    <cellStyle name="Cálculo 3 2 7 4 2" xfId="30354" xr:uid="{190F5552-B9C1-48B7-89B7-0FB6834900A9}"/>
    <cellStyle name="Cálculo 3 2 7 5" xfId="19014" xr:uid="{0594EFCD-F1E5-450E-89E2-8406121701FC}"/>
    <cellStyle name="Cálculo 3 2 8" xfId="4270" xr:uid="{2AA21674-765C-4FB4-8836-82FECCEAA390}"/>
    <cellStyle name="Cálculo 3 2 8 2" xfId="6907" xr:uid="{670E2A9A-875E-4D87-9FEB-CCD93ED1E10A}"/>
    <cellStyle name="Cálculo 3 2 8 2 2" xfId="13218" xr:uid="{F792DA20-CBC2-4A56-9029-94D5783A7C69}"/>
    <cellStyle name="Cálculo 3 2 8 2 2 2" xfId="28326" xr:uid="{85F6FA9C-9EC6-499A-B200-60ABEDE020C7}"/>
    <cellStyle name="Cálculo 3 2 8 2 3" xfId="16882" xr:uid="{67E4E0BC-F458-4FDF-8AC3-0A7140A2EC2E}"/>
    <cellStyle name="Cálculo 3 2 8 2 3 2" xfId="31990" xr:uid="{B058DBE9-2D9D-4B8E-BEA1-D5070C39FCCD}"/>
    <cellStyle name="Cálculo 3 2 8 2 4" xfId="22015" xr:uid="{C15FA9BC-BD54-4519-9641-89CF40575D01}"/>
    <cellStyle name="Cálculo 3 2 8 3" xfId="10652" xr:uid="{A195E2B3-9774-4E74-A258-87B7A63BDDF7}"/>
    <cellStyle name="Cálculo 3 2 8 3 2" xfId="25760" xr:uid="{0B7B9D2B-D6BC-494C-A6F7-B5A20C34FFB8}"/>
    <cellStyle name="Cálculo 3 2 8 4" xfId="13421" xr:uid="{15927690-5E04-4E2E-B7C5-DF4388850277}"/>
    <cellStyle name="Cálculo 3 2 8 4 2" xfId="28529" xr:uid="{30D78F49-049C-4D84-A1B6-7464D20AA913}"/>
    <cellStyle name="Cálculo 3 2 8 5" xfId="19378" xr:uid="{1DF3EE54-6A02-4719-BC39-A982F4D64BE9}"/>
    <cellStyle name="Cálculo 3 2 9" xfId="4471" xr:uid="{3B8B7A95-C4B8-4AAE-BD18-3D9F0468E9A7}"/>
    <cellStyle name="Cálculo 3 2 9 2" xfId="10853" xr:uid="{B95BA345-8037-42ED-BF25-9DDEEA86B2E4}"/>
    <cellStyle name="Cálculo 3 2 9 2 2" xfId="25961" xr:uid="{9DC04165-26B1-405E-AF0F-A686E01B7721}"/>
    <cellStyle name="Cálculo 3 2 9 3" xfId="8041" xr:uid="{1D611346-CB27-4E1F-A923-12EE2EBA0FAB}"/>
    <cellStyle name="Cálculo 3 2 9 3 2" xfId="23149" xr:uid="{4FA6F8A0-1463-4744-9D61-0C709F883CEA}"/>
    <cellStyle name="Cálculo 3 2 9 4" xfId="19579" xr:uid="{34DBCAFB-7C01-4AAF-9E4C-670065EB8312}"/>
    <cellStyle name="Cálculo 3 3" xfId="1817" xr:uid="{03D50D86-D374-4A24-93FD-ADAB24E134C6}"/>
    <cellStyle name="Cálculo 3 3 10" xfId="15818" xr:uid="{C8850C10-3FD6-4510-BD37-AA8CD4076851}"/>
    <cellStyle name="Cálculo 3 3 10 2" xfId="30926" xr:uid="{36BD5A61-233F-49ED-9CA3-AD74295D0EEA}"/>
    <cellStyle name="Cálculo 3 3 11" xfId="13610" xr:uid="{C1C36773-EEE7-4F9C-AA9A-A4C149E4F2BA}"/>
    <cellStyle name="Cálculo 3 3 11 2" xfId="28718" xr:uid="{FC534F54-75A4-4551-B2BB-2928C11C7F77}"/>
    <cellStyle name="Cálculo 3 3 12" xfId="17042" xr:uid="{ADCE2162-BA9B-4BB1-9C6F-3E0C2C89E680}"/>
    <cellStyle name="Cálculo 3 3 2" xfId="2377" xr:uid="{7B88904F-ED7E-4558-B938-0AC639D38E1F}"/>
    <cellStyle name="Cálculo 3 3 2 2" xfId="5014" xr:uid="{493122CC-F24E-4487-A013-99A29EBB32C6}"/>
    <cellStyle name="Cálculo 3 3 2 2 2" xfId="11378" xr:uid="{C4638D9D-A26F-48C7-BE1A-658656EF8D54}"/>
    <cellStyle name="Cálculo 3 3 2 2 2 2" xfId="26486" xr:uid="{B4D15FDE-859F-45CB-BC6C-DB064D21D9D1}"/>
    <cellStyle name="Cálculo 3 3 2 2 3" xfId="7592" xr:uid="{24F161CC-DDD9-4ED9-9473-7E2764A3B404}"/>
    <cellStyle name="Cálculo 3 3 2 2 3 2" xfId="22700" xr:uid="{6671E089-5824-4537-BC0B-E45BB2EBEC3F}"/>
    <cellStyle name="Cálculo 3 3 2 2 4" xfId="20122" xr:uid="{648FE8BA-1D07-4D4C-9D4C-BB715E226EC3}"/>
    <cellStyle name="Cálculo 3 3 2 3" xfId="8844" xr:uid="{2E5E5ADB-4BD9-476D-A8D2-4C70CABB8157}"/>
    <cellStyle name="Cálculo 3 3 2 3 2" xfId="23952" xr:uid="{C180DC67-82DE-490C-86CF-00DC19110732}"/>
    <cellStyle name="Cálculo 3 3 2 4" xfId="16499" xr:uid="{731C6DDD-2251-4D63-9E81-FC299A95FBE3}"/>
    <cellStyle name="Cálculo 3 3 2 4 2" xfId="31607" xr:uid="{1F463946-AF62-4F93-8CD3-E7601ABEA841}"/>
    <cellStyle name="Cálculo 3 3 2 5" xfId="13462" xr:uid="{D37DF087-BB58-4293-9B26-DC7405E5B477}"/>
    <cellStyle name="Cálculo 3 3 2 5 2" xfId="28570" xr:uid="{E9F9E376-EA40-4303-838E-4B4B0E0BE640}"/>
    <cellStyle name="Cálculo 3 3 2 6" xfId="17585" xr:uid="{D944C6F8-EF06-41D2-B905-24ED0E3765E7}"/>
    <cellStyle name="Cálculo 3 3 3" xfId="2243" xr:uid="{2A22205C-C875-4F41-9A47-045CF24F0FBB}"/>
    <cellStyle name="Cálculo 3 3 3 2" xfId="4880" xr:uid="{BA43BDD8-5320-4532-96DC-F71614251307}"/>
    <cellStyle name="Cálculo 3 3 3 2 2" xfId="8115" xr:uid="{37A2365F-2EEB-4A4F-94FB-4FB6BE654919}"/>
    <cellStyle name="Cálculo 3 3 3 2 2 2" xfId="23223" xr:uid="{6BBB485F-6FDB-4A66-AD06-52A3BFC023A9}"/>
    <cellStyle name="Cálculo 3 3 3 2 3" xfId="19988" xr:uid="{9AD34F0E-C04E-478A-A754-F586A5E6D49C}"/>
    <cellStyle name="Cálculo 3 3 3 3" xfId="7959" xr:uid="{FE621C6A-002F-4D8A-ABDE-A3C1A05917EB}"/>
    <cellStyle name="Cálculo 3 3 3 3 2" xfId="23067" xr:uid="{1039CB85-1CBB-4D84-B2F3-B6AB23BA6A52}"/>
    <cellStyle name="Cálculo 3 3 3 4" xfId="17468" xr:uid="{850B8552-0264-4B8C-B360-0B846E72D704}"/>
    <cellStyle name="Cálculo 3 3 4" xfId="2650" xr:uid="{DBAAF4E8-2806-478A-B73F-C528F6353CAC}"/>
    <cellStyle name="Cálculo 3 3 4 2" xfId="5287" xr:uid="{0A4BF530-DB0C-42CA-AD75-BFCF96CDFD07}"/>
    <cellStyle name="Cálculo 3 3 4 2 2" xfId="11651" xr:uid="{719B13C6-287B-4A65-8AF5-B040E4976FB3}"/>
    <cellStyle name="Cálculo 3 3 4 2 2 2" xfId="26759" xr:uid="{38CC2198-DADE-48B8-B140-D0EBF23ACEA6}"/>
    <cellStyle name="Cálculo 3 3 4 2 3" xfId="14817" xr:uid="{DDD64EDA-55D6-4CFE-B9BB-0D3B201599F8}"/>
    <cellStyle name="Cálculo 3 3 4 2 3 2" xfId="29925" xr:uid="{4B0E3934-6A59-4B5E-AE3F-C7F1EE9198C5}"/>
    <cellStyle name="Cálculo 3 3 4 2 4" xfId="20395" xr:uid="{3B023A3B-C596-4464-B62C-40FBFD079271}"/>
    <cellStyle name="Cálculo 3 3 4 3" xfId="9117" xr:uid="{C786E5F1-77A5-488B-ABE1-0E52C0D6C1A2}"/>
    <cellStyle name="Cálculo 3 3 4 3 2" xfId="24225" xr:uid="{50D48363-9D97-4D19-A56A-9B1A97E38C21}"/>
    <cellStyle name="Cálculo 3 3 4 4" xfId="15849" xr:uid="{8A9E9DD7-C4E8-48C1-A852-BEB41C609CE2}"/>
    <cellStyle name="Cálculo 3 3 4 4 2" xfId="30957" xr:uid="{BA11C143-2722-400C-8F36-13C6CDD400E0}"/>
    <cellStyle name="Cálculo 3 3 4 5" xfId="17758" xr:uid="{6E017346-0D99-42E6-8F7D-A28A77DA5798}"/>
    <cellStyle name="Cálculo 3 3 5" xfId="3237" xr:uid="{0B1B497E-06F6-4FE5-9BF6-ED03718DE38C}"/>
    <cellStyle name="Cálculo 3 3 5 2" xfId="5874" xr:uid="{96824E45-651A-457C-81D1-2BA833D7612B}"/>
    <cellStyle name="Cálculo 3 3 5 2 2" xfId="12185" xr:uid="{E3B45E18-92F5-49F0-A6D9-37E85BC334D1}"/>
    <cellStyle name="Cálculo 3 3 5 2 2 2" xfId="27293" xr:uid="{CA635152-DEEB-4C9C-82A1-C2AAE55AC65B}"/>
    <cellStyle name="Cálculo 3 3 5 2 3" xfId="15309" xr:uid="{A7031D50-CBEA-4460-AB11-065D8A54A4EE}"/>
    <cellStyle name="Cálculo 3 3 5 2 3 2" xfId="30417" xr:uid="{8B037023-9EC0-483D-B9C2-93A2E2632EA2}"/>
    <cellStyle name="Cálculo 3 3 5 2 4" xfId="20982" xr:uid="{571DC2A7-8A5C-420B-BAC2-193315BD6891}"/>
    <cellStyle name="Cálculo 3 3 5 3" xfId="9619" xr:uid="{35C2AC3D-EB5E-4353-878C-AE0B1BDA24BE}"/>
    <cellStyle name="Cálculo 3 3 5 3 2" xfId="24727" xr:uid="{A009432F-F9A9-42CA-B8A1-805B37CB948D}"/>
    <cellStyle name="Cálculo 3 3 5 4" xfId="7553" xr:uid="{87EBA43B-A5E1-482B-BF56-F5484A89E79E}"/>
    <cellStyle name="Cálculo 3 3 5 4 2" xfId="22661" xr:uid="{253B24A5-1281-44BA-AE51-650D8BA996E4}"/>
    <cellStyle name="Cálculo 3 3 5 5" xfId="18345" xr:uid="{E94E3442-3375-46DD-B5C8-F7179B57068A}"/>
    <cellStyle name="Cálculo 3 3 6" xfId="2319" xr:uid="{B3132CCB-71A4-4B5A-9279-D50E1EFAC4CB}"/>
    <cellStyle name="Cálculo 3 3 6 2" xfId="4956" xr:uid="{E69610C8-A072-4E5C-896A-BDF119F046CD}"/>
    <cellStyle name="Cálculo 3 3 6 2 2" xfId="11320" xr:uid="{D1DAF85B-59F4-4598-9BB1-5BDACC9C23FA}"/>
    <cellStyle name="Cálculo 3 3 6 2 2 2" xfId="26428" xr:uid="{D7AE4238-C2C6-4CFB-8CD7-D30EC3B5474F}"/>
    <cellStyle name="Cálculo 3 3 6 2 3" xfId="14736" xr:uid="{F379831E-A667-4EEE-93FE-AC77D46C4141}"/>
    <cellStyle name="Cálculo 3 3 6 2 3 2" xfId="29844" xr:uid="{F934C999-AE45-4D47-9FCE-F39C77821CE7}"/>
    <cellStyle name="Cálculo 3 3 6 2 4" xfId="20064" xr:uid="{EDE522A3-BFEF-4E64-9F55-3B6620FDC527}"/>
    <cellStyle name="Cálculo 3 3 6 3" xfId="8786" xr:uid="{57080855-FB94-4104-A558-1B5D600B5A17}"/>
    <cellStyle name="Cálculo 3 3 6 3 2" xfId="23894" xr:uid="{7CD64947-3281-4A31-83A6-92E740F47C0B}"/>
    <cellStyle name="Cálculo 3 3 6 4" xfId="7825" xr:uid="{F80D4173-0900-40DF-A5B9-A8B7B2AF690C}"/>
    <cellStyle name="Cálculo 3 3 6 4 2" xfId="22933" xr:uid="{F420378D-897A-47D8-A016-1209D2FCCFA0}"/>
    <cellStyle name="Cálculo 3 3 6 5" xfId="17544" xr:uid="{C576FA51-CC25-46DD-BEE8-BADF1B108601}"/>
    <cellStyle name="Cálculo 3 3 7" xfId="3889" xr:uid="{22634FA0-F28B-4D22-994D-B112FB5A8BB7}"/>
    <cellStyle name="Cálculo 3 3 7 2" xfId="6526" xr:uid="{6FEA815A-7DCE-4174-AC50-F92AE9EBE8E1}"/>
    <cellStyle name="Cálculo 3 3 7 2 2" xfId="12837" xr:uid="{AD28948B-10FB-4D93-B4B5-E348F07DFD3E}"/>
    <cellStyle name="Cálculo 3 3 7 2 2 2" xfId="27945" xr:uid="{B9511A95-82EF-46DE-B54F-C4F09EDBC541}"/>
    <cellStyle name="Cálculo 3 3 7 2 3" xfId="13442" xr:uid="{49D18D1F-378D-4830-A164-6294CA40053E}"/>
    <cellStyle name="Cálculo 3 3 7 2 3 2" xfId="28550" xr:uid="{F785070B-556B-4647-A78D-91EB037BCC28}"/>
    <cellStyle name="Cálculo 3 3 7 2 4" xfId="21634" xr:uid="{7F17D83A-4EAB-460F-870F-02A2BBB24EAE}"/>
    <cellStyle name="Cálculo 3 3 7 3" xfId="10271" xr:uid="{9775D413-E14E-4433-9A00-8D39B805985D}"/>
    <cellStyle name="Cálculo 3 3 7 3 2" xfId="25379" xr:uid="{3AC66209-E9E9-4C21-AAAC-7BC3A5108EDE}"/>
    <cellStyle name="Cálculo 3 3 7 4" xfId="7627" xr:uid="{B34A0AD6-36DD-4A6C-900B-ACBCEEF7B7D4}"/>
    <cellStyle name="Cálculo 3 3 7 4 2" xfId="22735" xr:uid="{C5B51BC6-3452-444F-B37A-C17D8DE4D318}"/>
    <cellStyle name="Cálculo 3 3 7 5" xfId="18997" xr:uid="{E5FDB949-9CBC-4D27-BB39-32C34D99CE57}"/>
    <cellStyle name="Cálculo 3 3 8" xfId="4454" xr:uid="{C0814138-27E6-4960-8B16-88FF0F66E842}"/>
    <cellStyle name="Cálculo 3 3 8 2" xfId="10836" xr:uid="{FE1E1E91-3E63-493B-A347-963C2905129B}"/>
    <cellStyle name="Cálculo 3 3 8 2 2" xfId="25944" xr:uid="{A1EA390F-57FE-4AE6-84CD-92F30CB191E6}"/>
    <cellStyle name="Cálculo 3 3 8 3" xfId="7987" xr:uid="{FB0C0D0E-952C-4DAE-900A-FE9521EB2F5B}"/>
    <cellStyle name="Cálculo 3 3 8 3 2" xfId="23095" xr:uid="{A9B4A251-5915-4AEC-AB4F-137B0FDE504D}"/>
    <cellStyle name="Cálculo 3 3 8 4" xfId="19562" xr:uid="{DACA66AF-6234-46B8-A819-DA08344ABED6}"/>
    <cellStyle name="Cálculo 3 3 9" xfId="8318" xr:uid="{0CE36C51-8E9F-467D-8AAA-ACC46DF20C7B}"/>
    <cellStyle name="Cálculo 3 3 9 2" xfId="23426" xr:uid="{CB9A17E2-82A4-4A07-9F68-254413D11B2E}"/>
    <cellStyle name="Cálculo 3 4" xfId="2054" xr:uid="{461ECDD3-88D8-4690-94C6-F2FD66ECC09E}"/>
    <cellStyle name="Cálculo 3 4 10" xfId="15167" xr:uid="{341124EA-B8E2-4D4F-AC4C-47CD13EED506}"/>
    <cellStyle name="Cálculo 3 4 10 2" xfId="30275" xr:uid="{4725AE64-875D-4522-B4AE-9539A01C31B0}"/>
    <cellStyle name="Cálculo 3 4 11" xfId="15464" xr:uid="{81FC4B50-5BD2-4F59-BB37-062DF03AD49C}"/>
    <cellStyle name="Cálculo 3 4 11 2" xfId="30572" xr:uid="{E1A849AC-C85F-4844-A6F8-3241DB00DA84}"/>
    <cellStyle name="Cálculo 3 4 12" xfId="17279" xr:uid="{1CF406E6-DABE-4A5D-B243-5E7BB8997584}"/>
    <cellStyle name="Cálculo 3 4 2" xfId="2561" xr:uid="{D2691115-34BA-4F8C-BB5A-F723B2133052}"/>
    <cellStyle name="Cálculo 3 4 2 2" xfId="5198" xr:uid="{1660D33B-78BE-482A-A062-B7351E6DBF13}"/>
    <cellStyle name="Cálculo 3 4 2 2 2" xfId="11562" xr:uid="{94A3A4B0-AED1-4E38-8A5D-7958807BD551}"/>
    <cellStyle name="Cálculo 3 4 2 2 2 2" xfId="26670" xr:uid="{B7A505BB-3D1B-4E53-9AFD-DC26A90D3C4A}"/>
    <cellStyle name="Cálculo 3 4 2 2 3" xfId="14964" xr:uid="{110ABA0F-A3F1-492B-B309-5E5FCA73F2FA}"/>
    <cellStyle name="Cálculo 3 4 2 2 3 2" xfId="30072" xr:uid="{8207B3C4-4BC9-42D5-9C1E-A2B47D1F9946}"/>
    <cellStyle name="Cálculo 3 4 2 2 4" xfId="20306" xr:uid="{043AA6E9-F839-4CB2-A453-CADD20627A64}"/>
    <cellStyle name="Cálculo 3 4 2 3" xfId="9028" xr:uid="{1E2905B9-B1D8-449D-8056-C5CBC921AAE0}"/>
    <cellStyle name="Cálculo 3 4 2 3 2" xfId="24136" xr:uid="{4E0B22F4-4B54-4D2F-A6A3-B7EED167BB52}"/>
    <cellStyle name="Cálculo 3 4 2 4" xfId="14885" xr:uid="{B7B038EA-0B79-4E1E-9AA7-F62AC101C5CE}"/>
    <cellStyle name="Cálculo 3 4 2 4 2" xfId="29993" xr:uid="{97B89B0E-B20E-46EE-9D16-29CC5C3020FD}"/>
    <cellStyle name="Cálculo 3 4 2 5" xfId="13487" xr:uid="{92700B0C-6D25-4D18-98DD-3E845B163499}"/>
    <cellStyle name="Cálculo 3 4 2 5 2" xfId="28595" xr:uid="{7E7C0A11-7E0C-453E-91E5-3DF1ABF39741}"/>
    <cellStyle name="Cálculo 3 4 2 6" xfId="17669" xr:uid="{3F0FA593-5A44-42DA-A079-9B5A180D0156}"/>
    <cellStyle name="Cálculo 3 4 3" xfId="2814" xr:uid="{75287400-17C8-4343-AB97-09A6AB591F40}"/>
    <cellStyle name="Cálculo 3 4 3 2" xfId="5451" xr:uid="{BBC796F3-2F0C-4EBB-89BA-E4931C66CCE1}"/>
    <cellStyle name="Cálculo 3 4 3 2 2" xfId="13926" xr:uid="{9638AEF2-3CC5-44D2-B2AF-E882F7262CD6}"/>
    <cellStyle name="Cálculo 3 4 3 2 2 2" xfId="29034" xr:uid="{B034DB6C-189C-4627-82C1-64D3B83AA336}"/>
    <cellStyle name="Cálculo 3 4 3 2 3" xfId="20559" xr:uid="{C62952AE-6107-4454-8F53-B40BAF3B5332}"/>
    <cellStyle name="Cálculo 3 4 3 3" xfId="13738" xr:uid="{B8134677-9BC7-45DA-9BBB-A3519F050077}"/>
    <cellStyle name="Cálculo 3 4 3 3 2" xfId="28846" xr:uid="{25F9CA45-CD84-40FA-BB59-F0CAF0190A2B}"/>
    <cellStyle name="Cálculo 3 4 3 4" xfId="17922" xr:uid="{F2337896-624D-43FB-B862-327C0958A648}"/>
    <cellStyle name="Cálculo 3 4 4" xfId="3117" xr:uid="{44E89B81-B831-4D88-BF8A-B3D744D17300}"/>
    <cellStyle name="Cálculo 3 4 4 2" xfId="5754" xr:uid="{08D69BC6-0148-4C60-AAA2-9CAF0EA8866F}"/>
    <cellStyle name="Cálculo 3 4 4 2 2" xfId="12065" xr:uid="{6833792A-F494-47C0-B82B-163723C66BDB}"/>
    <cellStyle name="Cálculo 3 4 4 2 2 2" xfId="27173" xr:uid="{6039FD68-B7EF-499A-970F-C66F4C020506}"/>
    <cellStyle name="Cálculo 3 4 4 2 3" xfId="14989" xr:uid="{7CEB1E40-DC3D-43B9-B159-65AB2207BF83}"/>
    <cellStyle name="Cálculo 3 4 4 2 3 2" xfId="30097" xr:uid="{7006C972-B41A-424E-80BB-F4EEE77E68DA}"/>
    <cellStyle name="Cálculo 3 4 4 2 4" xfId="20862" xr:uid="{42A2E8A8-9979-434D-9EF2-E3952460EF14}"/>
    <cellStyle name="Cálculo 3 4 4 3" xfId="9499" xr:uid="{53C1DECA-B8FD-43F1-8ED8-05FD6A418D61}"/>
    <cellStyle name="Cálculo 3 4 4 3 2" xfId="24607" xr:uid="{E4A26C2E-68B0-4645-B71E-D946EDCA5B9E}"/>
    <cellStyle name="Cálculo 3 4 4 4" xfId="13436" xr:uid="{21EB5200-04B7-4287-807F-B5ADBFDF4EED}"/>
    <cellStyle name="Cálculo 3 4 4 4 2" xfId="28544" xr:uid="{17BC03DF-0995-4EF4-8E20-7FA6B0ED4504}"/>
    <cellStyle name="Cálculo 3 4 4 5" xfId="18225" xr:uid="{7F892C96-0988-4742-A330-121F0EF7E4D0}"/>
    <cellStyle name="Cálculo 3 4 5" xfId="3443" xr:uid="{AC2B611C-1BD3-4B41-9E33-D0AAB8EFECE3}"/>
    <cellStyle name="Cálculo 3 4 5 2" xfId="6080" xr:uid="{ED1FF738-21BB-412A-82D7-4564E98BBBFD}"/>
    <cellStyle name="Cálculo 3 4 5 2 2" xfId="12391" xr:uid="{325D2E22-CF8C-4913-80D9-4069EFFC8BCC}"/>
    <cellStyle name="Cálculo 3 4 5 2 2 2" xfId="27499" xr:uid="{5AE5C6D6-FF0F-49ED-9A48-7DFD3DC8ECFA}"/>
    <cellStyle name="Cálculo 3 4 5 2 3" xfId="16005" xr:uid="{50263767-C7E2-4624-B7F3-7F220445F99A}"/>
    <cellStyle name="Cálculo 3 4 5 2 3 2" xfId="31113" xr:uid="{4F516E71-FD0B-4BCC-BFD6-AEF45A0BD5B1}"/>
    <cellStyle name="Cálculo 3 4 5 2 4" xfId="21188" xr:uid="{2892D872-294D-41BF-9C3C-5CAB969ECADC}"/>
    <cellStyle name="Cálculo 3 4 5 3" xfId="9825" xr:uid="{EAB268A8-8B7F-4E39-A01F-20E2BDC2D5C2}"/>
    <cellStyle name="Cálculo 3 4 5 3 2" xfId="24933" xr:uid="{D496C008-351C-42BC-A0FC-7DFA8DD030FB}"/>
    <cellStyle name="Cálculo 3 4 5 4" xfId="7957" xr:uid="{BDF765B5-20B7-4CF5-9D48-762FF1792166}"/>
    <cellStyle name="Cálculo 3 4 5 4 2" xfId="23065" xr:uid="{EC1F8D90-0013-4295-846B-18C32C28B665}"/>
    <cellStyle name="Cálculo 3 4 5 5" xfId="18551" xr:uid="{695E0B36-E24F-48D0-9615-87BFB59DA929}"/>
    <cellStyle name="Cálculo 3 4 6" xfId="3749" xr:uid="{23592377-98A4-48E2-84E9-74C89BB597C8}"/>
    <cellStyle name="Cálculo 3 4 6 2" xfId="6386" xr:uid="{63BC7FA6-5D62-48B9-B6A4-B2D9D560EF9A}"/>
    <cellStyle name="Cálculo 3 4 6 2 2" xfId="12697" xr:uid="{507840A4-5F36-45D0-BBF7-238E91BCF6F3}"/>
    <cellStyle name="Cálculo 3 4 6 2 2 2" xfId="27805" xr:uid="{6F0E7B1A-6FEB-4AC9-B804-03166250D855}"/>
    <cellStyle name="Cálculo 3 4 6 2 3" xfId="13935" xr:uid="{284BE5FC-607F-42A3-A6DF-1308F20A5668}"/>
    <cellStyle name="Cálculo 3 4 6 2 3 2" xfId="29043" xr:uid="{BD5ECC83-68C2-40C7-9058-7B2B98E081F1}"/>
    <cellStyle name="Cálculo 3 4 6 2 4" xfId="21494" xr:uid="{C84FD493-346D-495B-9D60-79A57DBC77B6}"/>
    <cellStyle name="Cálculo 3 4 6 3" xfId="10131" xr:uid="{C5B0E9A2-1A12-44BB-8D70-8013FD50EC93}"/>
    <cellStyle name="Cálculo 3 4 6 3 2" xfId="25239" xr:uid="{B50FA292-0D5A-48D5-80FC-ABE81641EDD0}"/>
    <cellStyle name="Cálculo 3 4 6 4" xfId="7154" xr:uid="{09644B2C-A598-4ADF-AE9C-C2FF66A15D78}"/>
    <cellStyle name="Cálculo 3 4 6 4 2" xfId="22262" xr:uid="{2D3A0C10-A90B-46C3-A152-2241E8062782}"/>
    <cellStyle name="Cálculo 3 4 6 5" xfId="18857" xr:uid="{C7DCE51F-2AB2-40A5-B6FB-7BA180491898}"/>
    <cellStyle name="Cálculo 3 4 7" xfId="4126" xr:uid="{7EE693D4-3C14-4143-98A7-C1BEE264D5BD}"/>
    <cellStyle name="Cálculo 3 4 7 2" xfId="6763" xr:uid="{5A641027-082C-47F3-BB18-D3EB28C90C91}"/>
    <cellStyle name="Cálculo 3 4 7 2 2" xfId="13074" xr:uid="{DBCD51CD-45B0-49C1-8BC8-13879AAEC82B}"/>
    <cellStyle name="Cálculo 3 4 7 2 2 2" xfId="28182" xr:uid="{64366ADF-3464-445C-9E84-B254E95BBE86}"/>
    <cellStyle name="Cálculo 3 4 7 2 3" xfId="16748" xr:uid="{556F86F4-9D05-43B5-BAD1-159D797E05F0}"/>
    <cellStyle name="Cálculo 3 4 7 2 3 2" xfId="31856" xr:uid="{CA65C045-0A5A-49D2-A51A-0E2D2235661B}"/>
    <cellStyle name="Cálculo 3 4 7 2 4" xfId="21871" xr:uid="{78C8A106-DE61-43F4-9014-D68F1428C915}"/>
    <cellStyle name="Cálculo 3 4 7 3" xfId="10508" xr:uid="{AF9A41EB-091B-4D35-A8FC-2037A2E7A424}"/>
    <cellStyle name="Cálculo 3 4 7 3 2" xfId="25616" xr:uid="{6366B27F-1448-4A25-B7B4-2F5D41C7C48B}"/>
    <cellStyle name="Cálculo 3 4 7 4" xfId="15841" xr:uid="{D330172F-3390-4F46-AB82-F2409FE2D2EB}"/>
    <cellStyle name="Cálculo 3 4 7 4 2" xfId="30949" xr:uid="{4F3070AE-438E-451C-9E61-29185C71FCC2}"/>
    <cellStyle name="Cálculo 3 4 7 5" xfId="19234" xr:uid="{920FA7CA-F4B7-410F-8CB2-CB2D97912E9A}"/>
    <cellStyle name="Cálculo 3 4 8" xfId="4691" xr:uid="{E04D230F-3D0C-487D-A1B7-599D40EA2996}"/>
    <cellStyle name="Cálculo 3 4 8 2" xfId="11073" xr:uid="{07FDE1C8-B7D2-4B0A-8866-7F03060D56BD}"/>
    <cellStyle name="Cálculo 3 4 8 2 2" xfId="26181" xr:uid="{BF855DEC-CB3C-4BE7-86FC-982FFC23BAE1}"/>
    <cellStyle name="Cálculo 3 4 8 3" xfId="14013" xr:uid="{307AEA36-CE07-4B82-8DC3-21483FCB362E}"/>
    <cellStyle name="Cálculo 3 4 8 3 2" xfId="29121" xr:uid="{96C6E394-7DDD-4B50-B518-F98F0970D422}"/>
    <cellStyle name="Cálculo 3 4 8 4" xfId="19799" xr:uid="{5CF0DA8B-BC63-4E73-A378-D9F84183DF44}"/>
    <cellStyle name="Cálculo 3 4 9" xfId="8552" xr:uid="{71E09936-D56E-4BD5-B3FA-05CB5B388F59}"/>
    <cellStyle name="Cálculo 3 4 9 2" xfId="23660" xr:uid="{A47A3576-28DB-431F-BB64-8D0CD0A252F2}"/>
    <cellStyle name="Cálculo 3 5" xfId="2067" xr:uid="{EE41100F-C96A-4ECF-8B95-D62E1CE4749B}"/>
    <cellStyle name="Cálculo 3 5 10" xfId="14078" xr:uid="{DDA19876-FC53-4E74-BFAE-2795CA90F19B}"/>
    <cellStyle name="Cálculo 3 5 10 2" xfId="29186" xr:uid="{209DFB3B-180F-4EEC-9A1C-3519BCCCBF87}"/>
    <cellStyle name="Cálculo 3 5 11" xfId="17292" xr:uid="{EED08538-2D62-45E1-B7CE-A3DBAE0DF952}"/>
    <cellStyle name="Cálculo 3 5 2" xfId="2827" xr:uid="{17C99A4F-D1D3-49FE-ADE7-37E9EEEDD204}"/>
    <cellStyle name="Cálculo 3 5 2 2" xfId="5464" xr:uid="{C13007C4-8D6A-4B19-8251-C565F004A8DC}"/>
    <cellStyle name="Cálculo 3 5 2 2 2" xfId="14187" xr:uid="{09D199D4-B778-421D-A8D5-8B58DC4C8474}"/>
    <cellStyle name="Cálculo 3 5 2 2 2 2" xfId="29295" xr:uid="{79CCB4B3-020A-4C28-AE32-45EDEB40588A}"/>
    <cellStyle name="Cálculo 3 5 2 2 3" xfId="20572" xr:uid="{258BE49F-C0CE-42D1-99C8-D7DA53AC89BE}"/>
    <cellStyle name="Cálculo 3 5 2 3" xfId="9241" xr:uid="{6D3872F3-B5C6-4772-8080-6F105703942E}"/>
    <cellStyle name="Cálculo 3 5 2 3 2" xfId="24349" xr:uid="{648EC83A-FF98-40FB-8DA1-191713EE3C41}"/>
    <cellStyle name="Cálculo 3 5 2 4" xfId="17935" xr:uid="{64584286-8247-407E-8D39-91104AA30DD6}"/>
    <cellStyle name="Cálculo 3 5 3" xfId="3130" xr:uid="{7D862857-78C5-433C-B686-1D9D8553ABAC}"/>
    <cellStyle name="Cálculo 3 5 3 2" xfId="5767" xr:uid="{74ED0FF3-76CE-4451-B060-76A49D79A160}"/>
    <cellStyle name="Cálculo 3 5 3 2 2" xfId="12078" xr:uid="{0B75AB95-A9B4-413F-8CA8-4D48588B40D1}"/>
    <cellStyle name="Cálculo 3 5 3 2 2 2" xfId="27186" xr:uid="{16D76572-AC92-46F2-B90B-C7F699DA8514}"/>
    <cellStyle name="Cálculo 3 5 3 2 3" xfId="14565" xr:uid="{31DC5CAA-055D-4B42-A700-872D7C30BD6E}"/>
    <cellStyle name="Cálculo 3 5 3 2 3 2" xfId="29673" xr:uid="{6D1BC248-97CA-4EA3-8E81-B0C91AEAD446}"/>
    <cellStyle name="Cálculo 3 5 3 2 4" xfId="20875" xr:uid="{0026C233-7A12-43A2-9692-8873B885D1D4}"/>
    <cellStyle name="Cálculo 3 5 3 3" xfId="9512" xr:uid="{BC698173-A466-48B8-A372-E79A69DBC94F}"/>
    <cellStyle name="Cálculo 3 5 3 3 2" xfId="24620" xr:uid="{7B6E501F-1FC1-436C-A2F1-35098E2908FC}"/>
    <cellStyle name="Cálculo 3 5 3 4" xfId="8468" xr:uid="{D514FBED-E9EF-4B82-87D9-9A303CA518F1}"/>
    <cellStyle name="Cálculo 3 5 3 4 2" xfId="23576" xr:uid="{C8B86322-6786-44F5-B6CC-6F5D3D5786A1}"/>
    <cellStyle name="Cálculo 3 5 3 5" xfId="18238" xr:uid="{E414EB54-4C83-4925-A52D-5D4B1FEF2F07}"/>
    <cellStyle name="Cálculo 3 5 4" xfId="3456" xr:uid="{E0D0E6AE-E39A-4119-A9D8-768B7D570B4D}"/>
    <cellStyle name="Cálculo 3 5 4 2" xfId="6093" xr:uid="{C7445467-149F-4F24-A9C2-DB5018D512C7}"/>
    <cellStyle name="Cálculo 3 5 4 2 2" xfId="12404" xr:uid="{416DEF9A-ECBA-4F6B-BE4C-0BB0D4338A0B}"/>
    <cellStyle name="Cálculo 3 5 4 2 2 2" xfId="27512" xr:uid="{2A99C613-73B9-4A11-A5E3-A97DC7E69F39}"/>
    <cellStyle name="Cálculo 3 5 4 2 3" xfId="14765" xr:uid="{8738870E-7B7B-4C68-BBE7-90346FFBEFBD}"/>
    <cellStyle name="Cálculo 3 5 4 2 3 2" xfId="29873" xr:uid="{D74F91AF-CC46-496B-91F3-45CB89AC112A}"/>
    <cellStyle name="Cálculo 3 5 4 2 4" xfId="21201" xr:uid="{2254D4C6-02BF-4060-878E-E6A980D38D0F}"/>
    <cellStyle name="Cálculo 3 5 4 3" xfId="9838" xr:uid="{21D78013-2525-4580-A534-2CB406D11232}"/>
    <cellStyle name="Cálculo 3 5 4 3 2" xfId="24946" xr:uid="{EC95A7D8-9F9D-4A41-819F-6ED3B627C2FB}"/>
    <cellStyle name="Cálculo 3 5 4 4" xfId="9266" xr:uid="{40F35026-39CC-4357-8020-8C5B754797FC}"/>
    <cellStyle name="Cálculo 3 5 4 4 2" xfId="24374" xr:uid="{572ABB01-97F1-4141-A103-8E667DD8D907}"/>
    <cellStyle name="Cálculo 3 5 4 5" xfId="18564" xr:uid="{51A4D1EB-D5E0-42C8-8614-AB6F0D56D100}"/>
    <cellStyle name="Cálculo 3 5 5" xfId="3762" xr:uid="{500BE372-9276-45AE-AF10-8CEFFEBFAAE2}"/>
    <cellStyle name="Cálculo 3 5 5 2" xfId="6399" xr:uid="{A19C0D7A-5A01-4C89-9FB4-958B11770090}"/>
    <cellStyle name="Cálculo 3 5 5 2 2" xfId="12710" xr:uid="{94BAB750-8754-4AFD-9063-E6ABB56C5424}"/>
    <cellStyle name="Cálculo 3 5 5 2 2 2" xfId="27818" xr:uid="{A0CED3D8-9A80-458A-904B-7E8D2CF7E132}"/>
    <cellStyle name="Cálculo 3 5 5 2 3" xfId="8288" xr:uid="{2CB6D136-CBDF-4F5C-B32D-40DEAD524988}"/>
    <cellStyle name="Cálculo 3 5 5 2 3 2" xfId="23396" xr:uid="{9BADC90A-D2C9-4023-98D1-A7EAB51632E7}"/>
    <cellStyle name="Cálculo 3 5 5 2 4" xfId="21507" xr:uid="{28AD44B0-7469-44B2-8485-26781BECFF0E}"/>
    <cellStyle name="Cálculo 3 5 5 3" xfId="10144" xr:uid="{01F93502-3FBF-4650-9C23-E50813A00F76}"/>
    <cellStyle name="Cálculo 3 5 5 3 2" xfId="25252" xr:uid="{D1B2B288-258F-4C70-966D-FA4024335624}"/>
    <cellStyle name="Cálculo 3 5 5 4" xfId="15771" xr:uid="{FB98873F-2037-4A5C-A735-230DB06FC1F3}"/>
    <cellStyle name="Cálculo 3 5 5 4 2" xfId="30879" xr:uid="{FD1D67A2-4401-4621-B355-6E9EB991216D}"/>
    <cellStyle name="Cálculo 3 5 5 5" xfId="18870" xr:uid="{16F9BBD8-6799-45C7-8996-B89FB18FD914}"/>
    <cellStyle name="Cálculo 3 5 6" xfId="4139" xr:uid="{B4B017C2-1308-4D5D-BD51-9BE91E1333B7}"/>
    <cellStyle name="Cálculo 3 5 6 2" xfId="6776" xr:uid="{4692FDCE-350E-486B-8F54-8D20D8DE6855}"/>
    <cellStyle name="Cálculo 3 5 6 2 2" xfId="13087" xr:uid="{69193D6F-8C47-4B08-A242-AFA5D136CE6A}"/>
    <cellStyle name="Cálculo 3 5 6 2 2 2" xfId="28195" xr:uid="{D6AE0720-B590-429B-BA6B-A837A2BDAD5C}"/>
    <cellStyle name="Cálculo 3 5 6 2 3" xfId="16761" xr:uid="{0D7543D6-0DE9-46B3-A5FC-4FF6BE890686}"/>
    <cellStyle name="Cálculo 3 5 6 2 3 2" xfId="31869" xr:uid="{2AC1404F-57CB-459A-956D-78B5B30695D0}"/>
    <cellStyle name="Cálculo 3 5 6 2 4" xfId="21884" xr:uid="{7F599FAB-2E0D-46C5-A21B-1FD3463574BE}"/>
    <cellStyle name="Cálculo 3 5 6 3" xfId="10521" xr:uid="{D755AB75-3863-4E19-8ABA-DAD627290B95}"/>
    <cellStyle name="Cálculo 3 5 6 3 2" xfId="25629" xr:uid="{876FBEF6-366C-422C-A89A-AB6A512DB197}"/>
    <cellStyle name="Cálculo 3 5 6 4" xfId="8133" xr:uid="{5C8800AB-BF87-421D-B9E1-2338D9E16206}"/>
    <cellStyle name="Cálculo 3 5 6 4 2" xfId="23241" xr:uid="{5790535E-1D13-4791-AC39-74122BF948A8}"/>
    <cellStyle name="Cálculo 3 5 6 5" xfId="19247" xr:uid="{90D33E71-E1B2-4B1D-AFD9-A4840B3968B9}"/>
    <cellStyle name="Cálculo 3 5 7" xfId="4704" xr:uid="{30088220-1FC8-4B39-8DEF-023FD25455A9}"/>
    <cellStyle name="Cálculo 3 5 7 2" xfId="11086" xr:uid="{9D74A3E1-D22A-4B51-8A97-6BAD3F832343}"/>
    <cellStyle name="Cálculo 3 5 7 2 2" xfId="26194" xr:uid="{DF53A11F-1491-49FF-8C24-45419B4ED521}"/>
    <cellStyle name="Cálculo 3 5 7 3" xfId="14126" xr:uid="{00FE2A9A-AF08-4BD4-8592-2E2EAD25017F}"/>
    <cellStyle name="Cálculo 3 5 7 3 2" xfId="29234" xr:uid="{E7A619F5-C9FC-4E87-A3B4-379A1D711B46}"/>
    <cellStyle name="Cálculo 3 5 7 4" xfId="19812" xr:uid="{B922054B-F1B8-4DD1-8FBB-E74E34A8EDBF}"/>
    <cellStyle name="Cálculo 3 5 8" xfId="8565" xr:uid="{E1531CB3-1FEC-4FE5-A3AF-E155A88878A8}"/>
    <cellStyle name="Cálculo 3 5 8 2" xfId="23673" xr:uid="{17A69625-659E-401E-91F8-EBBCEE5EFE38}"/>
    <cellStyle name="Cálculo 3 5 9" xfId="15809" xr:uid="{5350D905-FF02-42FD-9E63-F04073E8AA47}"/>
    <cellStyle name="Cálculo 3 5 9 2" xfId="30917" xr:uid="{E94CAC27-F23D-46F5-A433-8BA7DCC8479A}"/>
    <cellStyle name="Cálculo 4" xfId="761" xr:uid="{00000000-0005-0000-0000-0000F9020000}"/>
    <cellStyle name="Cálculo 4 2" xfId="1835" xr:uid="{89382473-F070-4ACB-8ADD-AAA8D1A80917}"/>
    <cellStyle name="Cálculo 4 2 10" xfId="8336" xr:uid="{F954F944-09C5-4431-96B2-2CB240EE0589}"/>
    <cellStyle name="Cálculo 4 2 10 2" xfId="23444" xr:uid="{4D9A0387-C3A5-48E8-BAF6-1F4425355F23}"/>
    <cellStyle name="Cálculo 4 2 11" xfId="7498" xr:uid="{7C79A934-A204-4792-930D-E60DB243409A}"/>
    <cellStyle name="Cálculo 4 2 11 2" xfId="22606" xr:uid="{522547F1-54F7-48C7-8D10-CF052BB12C06}"/>
    <cellStyle name="Cálculo 4 2 12" xfId="14883" xr:uid="{69D5CEEF-9660-4B98-990E-C54820C9F7E2}"/>
    <cellStyle name="Cálculo 4 2 12 2" xfId="29991" xr:uid="{4875CD1B-2B97-439D-B63B-D030CD6953CA}"/>
    <cellStyle name="Cálculo 4 2 13" xfId="17060" xr:uid="{B7BA127F-E8DC-4A2B-911F-611C9D6C548E}"/>
    <cellStyle name="Cálculo 4 2 2" xfId="2395" xr:uid="{DC404FF3-A942-4858-939F-E8FB6FD9EC80}"/>
    <cellStyle name="Cálculo 4 2 2 2" xfId="5032" xr:uid="{C0F91DB2-06A3-4479-B066-35213947A31B}"/>
    <cellStyle name="Cálculo 4 2 2 2 2" xfId="11396" xr:uid="{78E6488E-BF09-4AA7-8798-646139E225AC}"/>
    <cellStyle name="Cálculo 4 2 2 2 2 2" xfId="26504" xr:uid="{E05D14CA-49D7-4542-A06A-27CD5449F4B2}"/>
    <cellStyle name="Cálculo 4 2 2 2 3" xfId="8015" xr:uid="{3B38AFF8-00DF-48EA-B7D3-B1DC54119042}"/>
    <cellStyle name="Cálculo 4 2 2 2 3 2" xfId="23123" xr:uid="{F1EC91A2-2296-442D-A190-2979FAB237C1}"/>
    <cellStyle name="Cálculo 4 2 2 2 4" xfId="20140" xr:uid="{099D0A45-63D8-4CF5-9FD6-1735BE627FEB}"/>
    <cellStyle name="Cálculo 4 2 2 3" xfId="8862" xr:uid="{81A8D9AD-8CA9-4440-90D0-6DFD7DF3A7B6}"/>
    <cellStyle name="Cálculo 4 2 2 3 2" xfId="23970" xr:uid="{C6F07FB7-5774-4400-9C8C-CA1E9147CCA4}"/>
    <cellStyle name="Cálculo 4 2 3" xfId="2225" xr:uid="{A0DF3B73-5BCF-4EB9-8F4E-1D67A31674A6}"/>
    <cellStyle name="Cálculo 4 2 3 2" xfId="4862" xr:uid="{BE093E26-5C75-49FB-9476-597EBF8D6CBB}"/>
    <cellStyle name="Cálculo 4 2 3 2 2" xfId="14535" xr:uid="{406D1C9C-0241-4634-BA6B-5E5B47FABA7D}"/>
    <cellStyle name="Cálculo 4 2 3 2 2 2" xfId="29643" xr:uid="{F913EC85-8D09-4337-920E-0E4289FFC89B}"/>
    <cellStyle name="Cálculo 4 2 3 2 3" xfId="19970" xr:uid="{AA159BAA-1A04-4EF2-9CD9-AF239C16168C}"/>
    <cellStyle name="Cálculo 4 2 3 3" xfId="13566" xr:uid="{5709B04F-94E3-48B7-BA8A-FABC7DBC1AE9}"/>
    <cellStyle name="Cálculo 4 2 3 3 2" xfId="28674" xr:uid="{23DAD467-3F4D-4411-8B8C-EA207F0C2CE0}"/>
    <cellStyle name="Cálculo 4 2 3 4" xfId="17450" xr:uid="{A0F2176F-41CD-448A-AF98-BAFDA2B76430}"/>
    <cellStyle name="Cálculo 4 2 4" xfId="2929" xr:uid="{82C1E4D1-8BEC-46C2-9978-B1F2460701F7}"/>
    <cellStyle name="Cálculo 4 2 4 2" xfId="5566" xr:uid="{17F6F653-F896-4858-ADB5-5B84A727F7D4}"/>
    <cellStyle name="Cálculo 4 2 4 2 2" xfId="11877" xr:uid="{5CBD6133-27E8-42B1-BCF3-11225E817BE6}"/>
    <cellStyle name="Cálculo 4 2 4 2 2 2" xfId="26985" xr:uid="{C5901CF1-6E53-4A85-8862-384BFD5A69EE}"/>
    <cellStyle name="Cálculo 4 2 4 2 3" xfId="7319" xr:uid="{BC9C4009-73AF-4A70-B775-583BBB1FCAE0}"/>
    <cellStyle name="Cálculo 4 2 4 2 3 2" xfId="22427" xr:uid="{C2064675-AF87-4CB8-8BD1-8143EE484297}"/>
    <cellStyle name="Cálculo 4 2 4 2 4" xfId="20674" xr:uid="{453069E1-43AF-4680-AAE1-6213FBA2FBE1}"/>
    <cellStyle name="Cálculo 4 2 4 3" xfId="9311" xr:uid="{96E23403-82AA-4F9B-82B4-BD54685C70FB}"/>
    <cellStyle name="Cálculo 4 2 4 3 2" xfId="24419" xr:uid="{8ACD75DA-F36A-45AA-A749-CCE031D5C210}"/>
    <cellStyle name="Cálculo 4 2 4 4" xfId="14938" xr:uid="{D12904E1-006C-4928-A4A2-24E96A1ABFBF}"/>
    <cellStyle name="Cálculo 4 2 4 4 2" xfId="30046" xr:uid="{59192004-1062-4600-A3D1-B268FF53F9AF}"/>
    <cellStyle name="Cálculo 4 2 4 5" xfId="18037" xr:uid="{9F48A5C3-268A-42B0-AE80-890F359AF712}"/>
    <cellStyle name="Cálculo 4 2 5" xfId="3255" xr:uid="{8EBC6A02-FA32-4C21-893A-C79B9FCCD17B}"/>
    <cellStyle name="Cálculo 4 2 5 2" xfId="5892" xr:uid="{AEE932D8-6920-473B-BB8C-DD0FE24C8821}"/>
    <cellStyle name="Cálculo 4 2 5 2 2" xfId="12203" xr:uid="{6A4084DF-C6BB-4965-98D0-349E93343E70}"/>
    <cellStyle name="Cálculo 4 2 5 2 2 2" xfId="27311" xr:uid="{56D3ADE5-DE12-490F-93A3-BCC38CE1E264}"/>
    <cellStyle name="Cálculo 4 2 5 2 3" xfId="14307" xr:uid="{D4D19C03-73CA-48E5-AF73-6C68DF206AF4}"/>
    <cellStyle name="Cálculo 4 2 5 2 3 2" xfId="29415" xr:uid="{6458D559-6BF5-4725-817E-043D3BACEC54}"/>
    <cellStyle name="Cálculo 4 2 5 2 4" xfId="21000" xr:uid="{FB3DFC64-D0B1-4DFB-95F9-9040F9853AFD}"/>
    <cellStyle name="Cálculo 4 2 5 3" xfId="9637" xr:uid="{63D69CA0-DDCF-420A-A7B8-6A8DE23A6C7A}"/>
    <cellStyle name="Cálculo 4 2 5 3 2" xfId="24745" xr:uid="{F8FFFBCE-AFED-4701-82FD-6E908361EF77}"/>
    <cellStyle name="Cálculo 4 2 5 4" xfId="8212" xr:uid="{F924651F-F762-4C26-B15B-11D4755C53F1}"/>
    <cellStyle name="Cálculo 4 2 5 4 2" xfId="23320" xr:uid="{2F94E4E3-DCE3-4B8C-B3FB-EA58BF7790C6}"/>
    <cellStyle name="Cálculo 4 2 5 5" xfId="18363" xr:uid="{77E643D1-8FAD-4DD7-B7AE-18254745B9C8}"/>
    <cellStyle name="Cálculo 4 2 6" xfId="3561" xr:uid="{56C5EC6F-8363-40BE-B86E-3087AD6BD423}"/>
    <cellStyle name="Cálculo 4 2 6 2" xfId="6198" xr:uid="{BCFC50A6-2B84-447B-802D-0EC3182D000A}"/>
    <cellStyle name="Cálculo 4 2 6 2 2" xfId="12509" xr:uid="{B80BF28B-1DED-43C8-AD06-787D1C14D00E}"/>
    <cellStyle name="Cálculo 4 2 6 2 2 2" xfId="27617" xr:uid="{8B876BDC-1946-427A-B3DD-95414819B689}"/>
    <cellStyle name="Cálculo 4 2 6 2 3" xfId="13786" xr:uid="{5DBBC711-43F1-47F5-BE6A-B8992BB726E9}"/>
    <cellStyle name="Cálculo 4 2 6 2 3 2" xfId="28894" xr:uid="{11E8E625-5F6C-4624-A03A-AB591CD722C7}"/>
    <cellStyle name="Cálculo 4 2 6 2 4" xfId="21306" xr:uid="{E159A5BE-019D-494D-B56A-4C57784CC9CB}"/>
    <cellStyle name="Cálculo 4 2 6 3" xfId="9943" xr:uid="{5A157683-C50A-4020-942D-B65A8AFA7D7D}"/>
    <cellStyle name="Cálculo 4 2 6 3 2" xfId="25051" xr:uid="{297AAE79-C24D-4D43-9B88-517C653C505F}"/>
    <cellStyle name="Cálculo 4 2 6 4" xfId="13384" xr:uid="{04D6D215-6943-4357-BBF9-9C7095053329}"/>
    <cellStyle name="Cálculo 4 2 6 4 2" xfId="28492" xr:uid="{E7E08948-A4E5-4543-A61B-7DD03F0CBC0A}"/>
    <cellStyle name="Cálculo 4 2 6 5" xfId="18669" xr:uid="{01D067B0-72DD-4EDE-8176-BF20BD5ED269}"/>
    <cellStyle name="Cálculo 4 2 7" xfId="3907" xr:uid="{676EBE4D-91AF-425E-89FA-5AD7C1B154E0}"/>
    <cellStyle name="Cálculo 4 2 7 2" xfId="6544" xr:uid="{DB9324E1-A667-4E5D-9A3F-85532C8E3070}"/>
    <cellStyle name="Cálculo 4 2 7 2 2" xfId="12855" xr:uid="{5447C212-3863-48C3-9838-C14306B50581}"/>
    <cellStyle name="Cálculo 4 2 7 2 2 2" xfId="27963" xr:uid="{A8932159-0C7E-46D9-B1B8-607D3770D918}"/>
    <cellStyle name="Cálculo 4 2 7 2 3" xfId="15052" xr:uid="{EFA87BAA-AA6F-4081-9531-044912D4ADF5}"/>
    <cellStyle name="Cálculo 4 2 7 2 3 2" xfId="30160" xr:uid="{81588AC4-611E-4079-B570-4BF036EF8F87}"/>
    <cellStyle name="Cálculo 4 2 7 2 4" xfId="21652" xr:uid="{DF4E3540-58F1-422B-91A0-CF8C25547717}"/>
    <cellStyle name="Cálculo 4 2 7 3" xfId="10289" xr:uid="{0D961EF1-9EB2-402A-ACA1-0F24A1C37F10}"/>
    <cellStyle name="Cálculo 4 2 7 3 2" xfId="25397" xr:uid="{367046E8-513B-4CF0-9C8C-D61898C71308}"/>
    <cellStyle name="Cálculo 4 2 7 4" xfId="13622" xr:uid="{F65190CD-5254-43D5-9FF1-A66B1627417B}"/>
    <cellStyle name="Cálculo 4 2 7 4 2" xfId="28730" xr:uid="{99756D30-3AB8-4E76-93EE-331FB59BE6FF}"/>
    <cellStyle name="Cálculo 4 2 7 5" xfId="19015" xr:uid="{243B45C9-254D-44CF-960D-9D97F52151BD}"/>
    <cellStyle name="Cálculo 4 2 8" xfId="4271" xr:uid="{A5B36B4F-0FD0-48E3-A10D-BA56AFE51D39}"/>
    <cellStyle name="Cálculo 4 2 8 2" xfId="6908" xr:uid="{225DDBD5-F8A7-452D-990F-EAB5C8841872}"/>
    <cellStyle name="Cálculo 4 2 8 2 2" xfId="13219" xr:uid="{6B57BB35-FEF5-45AA-BC74-5B0F499FA4CB}"/>
    <cellStyle name="Cálculo 4 2 8 2 2 2" xfId="28327" xr:uid="{2FA7B5C2-FD99-4F6A-8D99-AEB8EE053A61}"/>
    <cellStyle name="Cálculo 4 2 8 2 3" xfId="16883" xr:uid="{BE4D6D6D-E7CF-455C-8BC6-1A3AAB45BCF4}"/>
    <cellStyle name="Cálculo 4 2 8 2 3 2" xfId="31991" xr:uid="{2DCD29A7-3E68-441E-9A20-0BA06DACE0B9}"/>
    <cellStyle name="Cálculo 4 2 8 2 4" xfId="22016" xr:uid="{445C5608-13AB-4676-89D0-C04426CF5411}"/>
    <cellStyle name="Cálculo 4 2 8 3" xfId="10653" xr:uid="{75D4CA8D-250B-4E8F-BE14-A9AC070F0271}"/>
    <cellStyle name="Cálculo 4 2 8 3 2" xfId="25761" xr:uid="{E832D0AB-ED8B-4D0E-B3B1-0780D4A39420}"/>
    <cellStyle name="Cálculo 4 2 8 4" xfId="15808" xr:uid="{7309977A-F078-472D-B0B6-F36594A65482}"/>
    <cellStyle name="Cálculo 4 2 8 4 2" xfId="30916" xr:uid="{1D77641B-33E0-4D06-B7E1-01E45AA4DD0C}"/>
    <cellStyle name="Cálculo 4 2 8 5" xfId="19379" xr:uid="{64A64F3F-1A0B-4359-9296-7F007B5775CD}"/>
    <cellStyle name="Cálculo 4 2 9" xfId="4472" xr:uid="{DFAC9E6A-BB7C-497C-ADC1-B95171331361}"/>
    <cellStyle name="Cálculo 4 2 9 2" xfId="10854" xr:uid="{396174A9-E3EF-480B-8E5E-56F577A1A444}"/>
    <cellStyle name="Cálculo 4 2 9 2 2" xfId="25962" xr:uid="{D60245A6-5694-46E0-AF5A-B6B0F299966A}"/>
    <cellStyle name="Cálculo 4 2 9 3" xfId="7787" xr:uid="{2214BE33-6B66-4A68-9F6B-25F8A9B72FD0}"/>
    <cellStyle name="Cálculo 4 2 9 3 2" xfId="22895" xr:uid="{9BCAF2B8-28F0-4D95-B4D2-1436A002CD58}"/>
    <cellStyle name="Cálculo 4 2 9 4" xfId="19580" xr:uid="{332951D8-8714-4327-8BAD-93A2FB12C70B}"/>
    <cellStyle name="Cálculo 4 3" xfId="1818" xr:uid="{8074DF8D-DC11-4599-B368-325EE7743A79}"/>
    <cellStyle name="Cálculo 4 3 10" xfId="11661" xr:uid="{3EB6205F-9238-472F-82DF-80EFD20A92C1}"/>
    <cellStyle name="Cálculo 4 3 10 2" xfId="26769" xr:uid="{BECE6EF1-49F6-47A9-A511-173B22757440}"/>
    <cellStyle name="Cálculo 4 3 11" xfId="14442" xr:uid="{1EEE542D-0E87-4469-9739-66218F22AECC}"/>
    <cellStyle name="Cálculo 4 3 11 2" xfId="29550" xr:uid="{9CF17335-05A7-4A5C-A2A3-5F6DC5A031F3}"/>
    <cellStyle name="Cálculo 4 3 12" xfId="17043" xr:uid="{13B717F2-0375-4409-BE9C-BE010D7056E9}"/>
    <cellStyle name="Cálculo 4 3 2" xfId="2378" xr:uid="{2E9CBB5B-ED28-48C2-930C-85196F681A4E}"/>
    <cellStyle name="Cálculo 4 3 2 2" xfId="5015" xr:uid="{3AE8E691-78F5-4A57-8D0A-7BD11F9D1079}"/>
    <cellStyle name="Cálculo 4 3 2 2 2" xfId="11379" xr:uid="{0D164161-5525-43C9-8666-C43A2A3FD142}"/>
    <cellStyle name="Cálculo 4 3 2 2 2 2" xfId="26487" xr:uid="{D5A51980-FD3E-4480-8A72-69BD10981A46}"/>
    <cellStyle name="Cálculo 4 3 2 2 3" xfId="14853" xr:uid="{40051B70-4F91-4F60-8035-C230158E78E8}"/>
    <cellStyle name="Cálculo 4 3 2 2 3 2" xfId="29961" xr:uid="{15E6CE8C-30E9-44D8-8F35-0EE2C28DC74D}"/>
    <cellStyle name="Cálculo 4 3 2 2 4" xfId="20123" xr:uid="{9FCF8444-426E-44B4-95F0-5DE649627A16}"/>
    <cellStyle name="Cálculo 4 3 2 3" xfId="8845" xr:uid="{3965F921-E91C-4E86-A53E-9A15FDECCBFF}"/>
    <cellStyle name="Cálculo 4 3 2 3 2" xfId="23953" xr:uid="{15E9DB67-DE6F-4EB1-9A3C-01CE7F3767CB}"/>
    <cellStyle name="Cálculo 4 3 2 4" xfId="15289" xr:uid="{04DF625C-FB16-458A-82CA-422D64F3D10B}"/>
    <cellStyle name="Cálculo 4 3 2 4 2" xfId="30397" xr:uid="{F50D2E43-3F71-4613-983D-0A1CBD82F0A4}"/>
    <cellStyle name="Cálculo 4 3 2 5" xfId="15297" xr:uid="{25F8D49C-B1BD-49B9-B559-06CD62BCD9AB}"/>
    <cellStyle name="Cálculo 4 3 2 5 2" xfId="30405" xr:uid="{B494CAD4-EBF0-42CE-AF05-4E1B456818EF}"/>
    <cellStyle name="Cálculo 4 3 2 6" xfId="17586" xr:uid="{0E3F17D1-2F32-43FA-9339-184BA68F5EA2}"/>
    <cellStyle name="Cálculo 4 3 3" xfId="2242" xr:uid="{523FC6CF-53D5-440C-AB9F-EB367A4B6248}"/>
    <cellStyle name="Cálculo 4 3 3 2" xfId="4879" xr:uid="{FA9934C8-0CC2-436D-90C7-4A71969658A8}"/>
    <cellStyle name="Cálculo 4 3 3 2 2" xfId="15946" xr:uid="{1C2F24C6-B3DE-4062-A1D6-7C7060D0C0C7}"/>
    <cellStyle name="Cálculo 4 3 3 2 2 2" xfId="31054" xr:uid="{EE30A580-57C3-4216-9693-326F242784B1}"/>
    <cellStyle name="Cálculo 4 3 3 2 3" xfId="19987" xr:uid="{50A0131C-1B46-4416-8FA3-E7435DF66550}"/>
    <cellStyle name="Cálculo 4 3 3 3" xfId="14289" xr:uid="{45FF6208-4171-4346-931A-EA315311448F}"/>
    <cellStyle name="Cálculo 4 3 3 3 2" xfId="29397" xr:uid="{E86480A8-196B-4203-8BEC-2BB0DF2BE8B9}"/>
    <cellStyle name="Cálculo 4 3 3 4" xfId="17467" xr:uid="{F6F0921A-1F58-47AB-8D73-6121ECD64C9E}"/>
    <cellStyle name="Cálculo 4 3 4" xfId="2344" xr:uid="{D757B77D-9607-463F-AEF5-187CBFC29DC3}"/>
    <cellStyle name="Cálculo 4 3 4 2" xfId="4981" xr:uid="{7A58FB5C-F787-4B89-A61F-7C09937597EB}"/>
    <cellStyle name="Cálculo 4 3 4 2 2" xfId="11345" xr:uid="{CC59865B-2091-40D9-B496-D7865D076884}"/>
    <cellStyle name="Cálculo 4 3 4 2 2 2" xfId="26453" xr:uid="{D9ADCF17-9337-495C-B55A-A6A9117E2CA9}"/>
    <cellStyle name="Cálculo 4 3 4 2 3" xfId="15860" xr:uid="{15B49C80-105F-42E2-8B75-119ED2E25830}"/>
    <cellStyle name="Cálculo 4 3 4 2 3 2" xfId="30968" xr:uid="{5FB88063-5B7A-4281-8CD7-E38395498194}"/>
    <cellStyle name="Cálculo 4 3 4 2 4" xfId="20089" xr:uid="{EBFFC118-819B-4963-8944-FE8DA14737DE}"/>
    <cellStyle name="Cálculo 4 3 4 3" xfId="8811" xr:uid="{AD890ADB-DAF9-4E8D-9804-F2D0E9C4B5AD}"/>
    <cellStyle name="Cálculo 4 3 4 3 2" xfId="23919" xr:uid="{5E225EB6-0EE7-465C-B6C1-B459BD4A933E}"/>
    <cellStyle name="Cálculo 4 3 4 4" xfId="13829" xr:uid="{7ECAC0EA-2A90-4CDB-9492-E23EED6D7BBD}"/>
    <cellStyle name="Cálculo 4 3 4 4 2" xfId="28937" xr:uid="{C5784DAF-E301-4404-9E3F-6A2831CD291A}"/>
    <cellStyle name="Cálculo 4 3 4 5" xfId="17569" xr:uid="{469877BD-7698-4888-9F91-D9028AAAF5DD}"/>
    <cellStyle name="Cálculo 4 3 5" xfId="3238" xr:uid="{06F6E49E-582F-451F-BEF0-3CB75D2DBD09}"/>
    <cellStyle name="Cálculo 4 3 5 2" xfId="5875" xr:uid="{92C63116-AE1A-4362-9E6B-9D35EF40DFFF}"/>
    <cellStyle name="Cálculo 4 3 5 2 2" xfId="12186" xr:uid="{894391AF-D716-41B0-ADAA-BCA4B3A5E531}"/>
    <cellStyle name="Cálculo 4 3 5 2 2 2" xfId="27294" xr:uid="{7F918792-1B14-4E34-A048-57D7ACF38105}"/>
    <cellStyle name="Cálculo 4 3 5 2 3" xfId="7463" xr:uid="{29682F0B-06E3-4802-B9E3-1CB1D5282D49}"/>
    <cellStyle name="Cálculo 4 3 5 2 3 2" xfId="22571" xr:uid="{F5628027-9C6C-43E2-A0AD-E0D8532D717E}"/>
    <cellStyle name="Cálculo 4 3 5 2 4" xfId="20983" xr:uid="{0E69D6B5-FD0E-4AD4-9A4C-B36BA78466D5}"/>
    <cellStyle name="Cálculo 4 3 5 3" xfId="9620" xr:uid="{B3C42110-563D-45E7-867F-F6BB9AF8097B}"/>
    <cellStyle name="Cálculo 4 3 5 3 2" xfId="24728" xr:uid="{6A4F8D1F-6DFA-4C6A-B23C-01202CB78E6E}"/>
    <cellStyle name="Cálculo 4 3 5 4" xfId="13934" xr:uid="{7842366B-FE7A-4890-970F-08298260D30D}"/>
    <cellStyle name="Cálculo 4 3 5 4 2" xfId="29042" xr:uid="{2975A7CB-6D46-4CF8-AB14-4CDF805A30D4}"/>
    <cellStyle name="Cálculo 4 3 5 5" xfId="18346" xr:uid="{A5D8F188-C2FB-4A08-8748-E0DAFD2BA027}"/>
    <cellStyle name="Cálculo 4 3 6" xfId="2320" xr:uid="{859ECCF4-82DA-4841-A064-BA9C0E5875D2}"/>
    <cellStyle name="Cálculo 4 3 6 2" xfId="4957" xr:uid="{48261BB5-3AF8-45A7-A123-79D7DBFFC25C}"/>
    <cellStyle name="Cálculo 4 3 6 2 2" xfId="11321" xr:uid="{10B8CC1B-C82E-42E2-8DD0-E4D5275ABBAB}"/>
    <cellStyle name="Cálculo 4 3 6 2 2 2" xfId="26429" xr:uid="{6DC5B882-0F70-48DF-ABCA-1EBFE57CF2E2}"/>
    <cellStyle name="Cálculo 4 3 6 2 3" xfId="14653" xr:uid="{C4D74F2B-920B-44B6-B617-04D5A56DB6A7}"/>
    <cellStyle name="Cálculo 4 3 6 2 3 2" xfId="29761" xr:uid="{88C5D92F-18BC-4637-92CF-6ABB33580149}"/>
    <cellStyle name="Cálculo 4 3 6 2 4" xfId="20065" xr:uid="{5E7A48D4-2AAC-4F55-B5E0-C3663C91404A}"/>
    <cellStyle name="Cálculo 4 3 6 3" xfId="8787" xr:uid="{1304003C-DA8E-471C-A34E-67F2ADF5BFE2}"/>
    <cellStyle name="Cálculo 4 3 6 3 2" xfId="23895" xr:uid="{A9209FE6-E6DA-44D8-AB48-D30C84A022CA}"/>
    <cellStyle name="Cálculo 4 3 6 4" xfId="16376" xr:uid="{1CA16402-C228-4A4F-9A69-6F2E0BFAC0A2}"/>
    <cellStyle name="Cálculo 4 3 6 4 2" xfId="31484" xr:uid="{C49094B5-EE33-4447-B30F-DF846BF04EA7}"/>
    <cellStyle name="Cálculo 4 3 6 5" xfId="17545" xr:uid="{0624A534-1A62-46C4-912F-8EFFF34928A3}"/>
    <cellStyle name="Cálculo 4 3 7" xfId="3890" xr:uid="{17A37833-FEBB-4EB4-ADF3-2B526C7A330F}"/>
    <cellStyle name="Cálculo 4 3 7 2" xfId="6527" xr:uid="{F392E9FB-5791-4D02-9CAC-AFFA90F091F4}"/>
    <cellStyle name="Cálculo 4 3 7 2 2" xfId="12838" xr:uid="{18E8DA4E-4B41-497D-BFC4-D0ED39412D7D}"/>
    <cellStyle name="Cálculo 4 3 7 2 2 2" xfId="27946" xr:uid="{94C31F4F-58F1-4AF9-A639-6A797DAB7A09}"/>
    <cellStyle name="Cálculo 4 3 7 2 3" xfId="14953" xr:uid="{285BA1A0-C5A3-4471-A7AD-75D992349521}"/>
    <cellStyle name="Cálculo 4 3 7 2 3 2" xfId="30061" xr:uid="{D7533332-8EDC-4DF7-B042-C31CE4112E1D}"/>
    <cellStyle name="Cálculo 4 3 7 2 4" xfId="21635" xr:uid="{C94BD3EB-12F0-48A9-9310-623DAAC8D0F9}"/>
    <cellStyle name="Cálculo 4 3 7 3" xfId="10272" xr:uid="{175E713B-27CA-46C3-8795-964D5E921737}"/>
    <cellStyle name="Cálculo 4 3 7 3 2" xfId="25380" xr:uid="{6FE8B694-EA57-44C2-B496-ECB4417F5B93}"/>
    <cellStyle name="Cálculo 4 3 7 4" xfId="7385" xr:uid="{5CAD9F01-2CA5-4B41-9F34-276740CCA6D7}"/>
    <cellStyle name="Cálculo 4 3 7 4 2" xfId="22493" xr:uid="{90B158FE-B8F7-4353-9915-602E68572F9A}"/>
    <cellStyle name="Cálculo 4 3 7 5" xfId="18998" xr:uid="{1DFADB3C-2249-42B7-A163-98024748A36D}"/>
    <cellStyle name="Cálculo 4 3 8" xfId="4455" xr:uid="{DBC2DA73-7B4D-4B65-9855-63BCC19CA01B}"/>
    <cellStyle name="Cálculo 4 3 8 2" xfId="10837" xr:uid="{92731C98-154E-4163-A664-B814B3E5CD27}"/>
    <cellStyle name="Cálculo 4 3 8 2 2" xfId="25945" xr:uid="{B734C478-9214-449A-A86E-56392305F624}"/>
    <cellStyle name="Cálculo 4 3 8 3" xfId="16035" xr:uid="{5F29C6EF-3EBC-44E2-8949-E5C4750EFF34}"/>
    <cellStyle name="Cálculo 4 3 8 3 2" xfId="31143" xr:uid="{351561EE-7E87-4694-B052-8BEC3907E672}"/>
    <cellStyle name="Cálculo 4 3 8 4" xfId="19563" xr:uid="{5C5818A1-B085-4AA9-82D7-4787FAAF3680}"/>
    <cellStyle name="Cálculo 4 3 9" xfId="8319" xr:uid="{B5BCEF62-E50C-46B3-909A-910C70FD0FCE}"/>
    <cellStyle name="Cálculo 4 3 9 2" xfId="23427" xr:uid="{9A5E89B2-B7AE-4C5D-B627-5020BD76587C}"/>
    <cellStyle name="Cálculo 4 4" xfId="2055" xr:uid="{A25E5D88-20FA-4777-8F80-37F1CD8EF489}"/>
    <cellStyle name="Cálculo 4 4 10" xfId="9245" xr:uid="{FFE1F726-2236-4320-93CF-455A9EA34C32}"/>
    <cellStyle name="Cálculo 4 4 10 2" xfId="24353" xr:uid="{5777B5E6-580B-4321-AA49-C5570AA367BD}"/>
    <cellStyle name="Cálculo 4 4 11" xfId="15227" xr:uid="{49CF1882-4DDD-4D1D-8B10-E4E03EF56105}"/>
    <cellStyle name="Cálculo 4 4 11 2" xfId="30335" xr:uid="{2044886A-43FA-421A-9114-73DC277B29A1}"/>
    <cellStyle name="Cálculo 4 4 12" xfId="17280" xr:uid="{46B3F604-6013-40B1-BB5A-47AD5B537F91}"/>
    <cellStyle name="Cálculo 4 4 2" xfId="2562" xr:uid="{24C43F8B-9782-4250-901B-1521E93FFFD8}"/>
    <cellStyle name="Cálculo 4 4 2 2" xfId="5199" xr:uid="{BEC42FC0-7EEE-4275-BF0D-C98377D21538}"/>
    <cellStyle name="Cálculo 4 4 2 2 2" xfId="11563" xr:uid="{785292BC-FC5C-426B-A445-4DE4F8812F0E}"/>
    <cellStyle name="Cálculo 4 4 2 2 2 2" xfId="26671" xr:uid="{49EDB165-CF78-4976-97A3-A66A756FCB56}"/>
    <cellStyle name="Cálculo 4 4 2 2 3" xfId="7972" xr:uid="{1D08292A-E597-4B2C-AA83-A05AAEF6D567}"/>
    <cellStyle name="Cálculo 4 4 2 2 3 2" xfId="23080" xr:uid="{C4BC4A34-BE9A-47A0-96C6-E7512DC7E866}"/>
    <cellStyle name="Cálculo 4 4 2 2 4" xfId="20307" xr:uid="{131AF78D-6B50-41A8-A323-228D34DE0D9D}"/>
    <cellStyle name="Cálculo 4 4 2 3" xfId="9029" xr:uid="{5630BB01-2488-4941-8FBF-2C19F4EE76EA}"/>
    <cellStyle name="Cálculo 4 4 2 3 2" xfId="24137" xr:uid="{11BF4CC7-580F-49B5-9116-C90D2E321D43}"/>
    <cellStyle name="Cálculo 4 4 2 4" xfId="15704" xr:uid="{206191D0-E704-4A92-B0A8-58089ECBFFE2}"/>
    <cellStyle name="Cálculo 4 4 2 4 2" xfId="30812" xr:uid="{284FF823-FBAD-48BE-A020-A780EEE99571}"/>
    <cellStyle name="Cálculo 4 4 2 5" xfId="15761" xr:uid="{9D9267DF-FF40-4EFF-B625-331549DD83D8}"/>
    <cellStyle name="Cálculo 4 4 2 5 2" xfId="30869" xr:uid="{83BA6F3D-2C57-464D-8E7A-5A6641F09737}"/>
    <cellStyle name="Cálculo 4 4 2 6" xfId="17670" xr:uid="{D2BF59CC-EC51-4C64-8C70-67F6D057A228}"/>
    <cellStyle name="Cálculo 4 4 3" xfId="2815" xr:uid="{2563D19B-540B-4E5A-A5CA-7B6DBA8B98AB}"/>
    <cellStyle name="Cálculo 4 4 3 2" xfId="5452" xr:uid="{D4F2E5AB-F351-46D7-ACAC-D408F1DB853F}"/>
    <cellStyle name="Cálculo 4 4 3 2 2" xfId="15971" xr:uid="{DAF1CEFC-902F-414B-AB75-BD000628A237}"/>
    <cellStyle name="Cálculo 4 4 3 2 2 2" xfId="31079" xr:uid="{860B4ABD-DCB4-4A3F-B614-73E585CACD2A}"/>
    <cellStyle name="Cálculo 4 4 3 2 3" xfId="20560" xr:uid="{ECCB2782-6752-42D9-9608-97B2A573DD00}"/>
    <cellStyle name="Cálculo 4 4 3 3" xfId="15258" xr:uid="{0894F65F-EB74-4C50-B399-C2D71AB3AE61}"/>
    <cellStyle name="Cálculo 4 4 3 3 2" xfId="30366" xr:uid="{48CD7754-692D-402F-93E7-C25E27CB9E9A}"/>
    <cellStyle name="Cálculo 4 4 3 4" xfId="17923" xr:uid="{7BDC5075-2460-40E4-B907-E522654BBFE1}"/>
    <cellStyle name="Cálculo 4 4 4" xfId="3118" xr:uid="{7170CB2D-1EE3-459A-8B79-5FF577FC5315}"/>
    <cellStyle name="Cálculo 4 4 4 2" xfId="5755" xr:uid="{61038C72-8E2F-41F1-921F-61530D81B12C}"/>
    <cellStyle name="Cálculo 4 4 4 2 2" xfId="12066" xr:uid="{7580FCB1-C8D0-433C-B62A-C7C73AE72E6D}"/>
    <cellStyle name="Cálculo 4 4 4 2 2 2" xfId="27174" xr:uid="{1231D550-37EC-4F82-8627-E5E7540F5ABB}"/>
    <cellStyle name="Cálculo 4 4 4 2 3" xfId="15445" xr:uid="{0D7F7302-380D-4B9A-AC9B-2BF4FD7B3AF7}"/>
    <cellStyle name="Cálculo 4 4 4 2 3 2" xfId="30553" xr:uid="{B551C262-9A5E-4B81-A284-F482B0242DCC}"/>
    <cellStyle name="Cálculo 4 4 4 2 4" xfId="20863" xr:uid="{3DAB7FC3-B0A9-4812-9DFB-C52B1A332211}"/>
    <cellStyle name="Cálculo 4 4 4 3" xfId="9500" xr:uid="{CDCA12DF-1993-4306-9566-82EBCA9B2440}"/>
    <cellStyle name="Cálculo 4 4 4 3 2" xfId="24608" xr:uid="{2053715D-28E8-4DCB-A173-D1846AB63607}"/>
    <cellStyle name="Cálculo 4 4 4 4" xfId="13679" xr:uid="{240BE08B-8311-4B37-87A6-DD509C5CA147}"/>
    <cellStyle name="Cálculo 4 4 4 4 2" xfId="28787" xr:uid="{35EEBD2E-815D-499F-B5ED-519ADBB5389E}"/>
    <cellStyle name="Cálculo 4 4 4 5" xfId="18226" xr:uid="{042310F3-63EA-4285-B102-BC6E323E8F31}"/>
    <cellStyle name="Cálculo 4 4 5" xfId="3444" xr:uid="{9D7CBDF5-12B3-4975-8C04-8CFAFA22BB7F}"/>
    <cellStyle name="Cálculo 4 4 5 2" xfId="6081" xr:uid="{505E1C07-0AB5-4DDA-9BA1-D65B67527786}"/>
    <cellStyle name="Cálculo 4 4 5 2 2" xfId="12392" xr:uid="{825BCF4D-5027-4CAB-A6CC-919FA20DC412}"/>
    <cellStyle name="Cálculo 4 4 5 2 2 2" xfId="27500" xr:uid="{1FEB4EAA-3DE3-4F80-9CF8-B31BA22B5027}"/>
    <cellStyle name="Cálculo 4 4 5 2 3" xfId="16356" xr:uid="{712C3B7D-7339-43A5-9400-9A9FFDC53E00}"/>
    <cellStyle name="Cálculo 4 4 5 2 3 2" xfId="31464" xr:uid="{E94B1056-56F7-4179-8459-228EC5A42193}"/>
    <cellStyle name="Cálculo 4 4 5 2 4" xfId="21189" xr:uid="{1032434E-6A3B-4585-8B2B-F7D35CC16D37}"/>
    <cellStyle name="Cálculo 4 4 5 3" xfId="9826" xr:uid="{9104993F-16B4-4486-98EA-C5420E3F7850}"/>
    <cellStyle name="Cálculo 4 4 5 3 2" xfId="24934" xr:uid="{6B73715A-FE47-4426-93D2-E4FF41B6E64B}"/>
    <cellStyle name="Cálculo 4 4 5 4" xfId="15136" xr:uid="{68E7CC4F-257C-432B-8ACB-FBB323059129}"/>
    <cellStyle name="Cálculo 4 4 5 4 2" xfId="30244" xr:uid="{3BD6F523-6672-4BD3-BFDA-6865DB6450E6}"/>
    <cellStyle name="Cálculo 4 4 5 5" xfId="18552" xr:uid="{9E8891B4-7C5C-45F7-95B9-7B20CBC02E49}"/>
    <cellStyle name="Cálculo 4 4 6" xfId="3750" xr:uid="{B7237EDA-2156-4724-AE40-03EEA8FBEBE0}"/>
    <cellStyle name="Cálculo 4 4 6 2" xfId="6387" xr:uid="{D4C04783-58DB-49E8-95EB-4F75B2E2767F}"/>
    <cellStyle name="Cálculo 4 4 6 2 2" xfId="12698" xr:uid="{0DE07056-665C-45CE-8064-EE248CB3E3C9}"/>
    <cellStyle name="Cálculo 4 4 6 2 2 2" xfId="27806" xr:uid="{BA9B31E9-92E9-464D-B4A3-601D30979B4F}"/>
    <cellStyle name="Cálculo 4 4 6 2 3" xfId="13805" xr:uid="{D332E869-AFF3-4D65-BC15-A4874EB6686F}"/>
    <cellStyle name="Cálculo 4 4 6 2 3 2" xfId="28913" xr:uid="{473E405B-FED2-43B9-8E93-37D7F13E1078}"/>
    <cellStyle name="Cálculo 4 4 6 2 4" xfId="21495" xr:uid="{850BF494-BC96-4942-88D5-30329934F90C}"/>
    <cellStyle name="Cálculo 4 4 6 3" xfId="10132" xr:uid="{71643C1B-7D38-4653-A7BD-CED0F7E81C62}"/>
    <cellStyle name="Cálculo 4 4 6 3 2" xfId="25240" xr:uid="{0CBDFD35-0872-4464-BB88-9F0ECB29F3BA}"/>
    <cellStyle name="Cálculo 4 4 6 4" xfId="14011" xr:uid="{76A3373E-668A-4239-AD21-4B4177744C19}"/>
    <cellStyle name="Cálculo 4 4 6 4 2" xfId="29119" xr:uid="{1AB43174-B880-4CDC-9D1D-A453A02882E0}"/>
    <cellStyle name="Cálculo 4 4 6 5" xfId="18858" xr:uid="{364021E5-01FB-4FAA-A374-B158048CECF9}"/>
    <cellStyle name="Cálculo 4 4 7" xfId="4127" xr:uid="{45170056-15BE-4736-871F-D04FEC72FDF1}"/>
    <cellStyle name="Cálculo 4 4 7 2" xfId="6764" xr:uid="{E5588584-83B5-482D-BB2F-80A18CAAC263}"/>
    <cellStyle name="Cálculo 4 4 7 2 2" xfId="13075" xr:uid="{EF25A829-0790-4A28-85CA-C309718CBD64}"/>
    <cellStyle name="Cálculo 4 4 7 2 2 2" xfId="28183" xr:uid="{6C6443FA-1961-4909-97AE-4EE3B830E520}"/>
    <cellStyle name="Cálculo 4 4 7 2 3" xfId="16749" xr:uid="{C123244C-6C12-4374-A913-C7A71CC0F450}"/>
    <cellStyle name="Cálculo 4 4 7 2 3 2" xfId="31857" xr:uid="{EA977BDB-CD98-40D1-8CD4-DEAE6085C48E}"/>
    <cellStyle name="Cálculo 4 4 7 2 4" xfId="21872" xr:uid="{2DE29561-4E48-4D97-AE8B-FB2CC7D8B131}"/>
    <cellStyle name="Cálculo 4 4 7 3" xfId="10509" xr:uid="{E5865302-AA9D-4452-96F5-BDF78AA9E15B}"/>
    <cellStyle name="Cálculo 4 4 7 3 2" xfId="25617" xr:uid="{92DF84A0-B9E7-4BA8-A71F-4756E2639E1A}"/>
    <cellStyle name="Cálculo 4 4 7 4" xfId="15610" xr:uid="{E7150DCF-36A2-4AA9-982C-359D6F7CA664}"/>
    <cellStyle name="Cálculo 4 4 7 4 2" xfId="30718" xr:uid="{613880CE-92CE-4B9A-A3EE-8919E84E981C}"/>
    <cellStyle name="Cálculo 4 4 7 5" xfId="19235" xr:uid="{36A6E0B4-57AD-4D76-8290-70F40114FBE7}"/>
    <cellStyle name="Cálculo 4 4 8" xfId="4692" xr:uid="{CA4D4A38-A6B3-404E-9F4A-8FE95A0ACEA5}"/>
    <cellStyle name="Cálculo 4 4 8 2" xfId="11074" xr:uid="{1BFABB12-150C-4A5F-B253-7E4097B328E2}"/>
    <cellStyle name="Cálculo 4 4 8 2 2" xfId="26182" xr:uid="{17F30A2F-8C1F-4552-B740-159E20ABA7FC}"/>
    <cellStyle name="Cálculo 4 4 8 3" xfId="9240" xr:uid="{5E0A8576-0C9C-4750-995A-19780CB3B3BD}"/>
    <cellStyle name="Cálculo 4 4 8 3 2" xfId="24348" xr:uid="{50109C08-8804-4D51-AB16-24B0080003EF}"/>
    <cellStyle name="Cálculo 4 4 8 4" xfId="19800" xr:uid="{2CDE8171-C125-4375-9570-A4E15998E0C8}"/>
    <cellStyle name="Cálculo 4 4 9" xfId="8553" xr:uid="{DF58A968-CEC9-4356-A439-2F0341E54110}"/>
    <cellStyle name="Cálculo 4 4 9 2" xfId="23661" xr:uid="{B533B3D1-F45B-4A3F-9DA7-28657D9ADBA8}"/>
    <cellStyle name="Cálculo 4 5" xfId="2066" xr:uid="{FF5ED480-8019-495B-807F-BE58C872174D}"/>
    <cellStyle name="Cálculo 4 5 10" xfId="7548" xr:uid="{148E104C-4119-493E-90C1-9B9ABF73C2DE}"/>
    <cellStyle name="Cálculo 4 5 10 2" xfId="22656" xr:uid="{BAEA918E-BA8A-4EE9-AD9D-FA7DF5FD653F}"/>
    <cellStyle name="Cálculo 4 5 11" xfId="17291" xr:uid="{9E11E83D-F912-40A6-B2EC-5405A161329C}"/>
    <cellStyle name="Cálculo 4 5 2" xfId="2826" xr:uid="{90B831D9-0111-41AE-BCB9-389E3FD50413}"/>
    <cellStyle name="Cálculo 4 5 2 2" xfId="5463" xr:uid="{1EDC48FE-75C2-41F2-8267-A3CDD128E4C6}"/>
    <cellStyle name="Cálculo 4 5 2 2 2" xfId="7343" xr:uid="{8F692DE3-EA70-44CD-937B-88597F632AB7}"/>
    <cellStyle name="Cálculo 4 5 2 2 2 2" xfId="22451" xr:uid="{F265B501-57C5-41AC-A4A8-F8C557F2FA04}"/>
    <cellStyle name="Cálculo 4 5 2 2 3" xfId="20571" xr:uid="{E4159791-77C0-4BB2-A6A1-E77B3B6657AB}"/>
    <cellStyle name="Cálculo 4 5 2 3" xfId="13663" xr:uid="{2CB6727B-1D22-464C-AD81-5F4D4627051D}"/>
    <cellStyle name="Cálculo 4 5 2 3 2" xfId="28771" xr:uid="{6F615799-34C3-496B-8216-19153F55634B}"/>
    <cellStyle name="Cálculo 4 5 2 4" xfId="17934" xr:uid="{6CFFC138-12FF-4CA8-A463-991A4F704FD2}"/>
    <cellStyle name="Cálculo 4 5 3" xfId="3129" xr:uid="{A015BFA1-D009-4DB6-805F-CD565F0473E0}"/>
    <cellStyle name="Cálculo 4 5 3 2" xfId="5766" xr:uid="{17D2125E-6399-4EFC-849A-26063EE8CDE5}"/>
    <cellStyle name="Cálculo 4 5 3 2 2" xfId="12077" xr:uid="{9F934DCB-E0A0-4BFB-8F63-A93B5B148A96}"/>
    <cellStyle name="Cálculo 4 5 3 2 2 2" xfId="27185" xr:uid="{2E9882CC-C31F-4236-A9A5-9B05A3DAC121}"/>
    <cellStyle name="Cálculo 4 5 3 2 3" xfId="16338" xr:uid="{C5BE45C2-C808-4244-8C91-1EFB7F745906}"/>
    <cellStyle name="Cálculo 4 5 3 2 3 2" xfId="31446" xr:uid="{D35597D0-1B87-4F3E-A177-3FF03B8C3C3E}"/>
    <cellStyle name="Cálculo 4 5 3 2 4" xfId="20874" xr:uid="{7181EDAD-A776-477C-AF69-A2138135D0AD}"/>
    <cellStyle name="Cálculo 4 5 3 3" xfId="9511" xr:uid="{7B60F9EA-CA63-41B3-9EE3-447587023D7C}"/>
    <cellStyle name="Cálculo 4 5 3 3 2" xfId="24619" xr:uid="{2AF2BA7A-5700-4828-8458-9EA5DDBA347E}"/>
    <cellStyle name="Cálculo 4 5 3 4" xfId="14924" xr:uid="{688CA396-E908-405E-95A1-354B3786954C}"/>
    <cellStyle name="Cálculo 4 5 3 4 2" xfId="30032" xr:uid="{3B362B06-AD66-41AC-9AC0-A079E27061CE}"/>
    <cellStyle name="Cálculo 4 5 3 5" xfId="18237" xr:uid="{06B648F0-F4C9-4BAA-9E2F-D20BD5D7F907}"/>
    <cellStyle name="Cálculo 4 5 4" xfId="3455" xr:uid="{65946DBA-9D94-4606-8469-8B3107D54C6C}"/>
    <cellStyle name="Cálculo 4 5 4 2" xfId="6092" xr:uid="{9B495167-97AE-4745-BB50-A296A03A7DE1}"/>
    <cellStyle name="Cálculo 4 5 4 2 2" xfId="12403" xr:uid="{92B9E720-247A-4EBD-B381-450D3C4A5F50}"/>
    <cellStyle name="Cálculo 4 5 4 2 2 2" xfId="27511" xr:uid="{A7983062-1BF7-42C2-96DA-FE2C89B40B2C}"/>
    <cellStyle name="Cálculo 4 5 4 2 3" xfId="7105" xr:uid="{01EA2583-196B-4BD8-B78F-7FA8D97B4AB6}"/>
    <cellStyle name="Cálculo 4 5 4 2 3 2" xfId="22213" xr:uid="{E9D8988D-579F-4DC5-B4EA-BFBE77DBBD7F}"/>
    <cellStyle name="Cálculo 4 5 4 2 4" xfId="21200" xr:uid="{C45420F9-1E43-4D96-8294-B47AF051E620}"/>
    <cellStyle name="Cálculo 4 5 4 3" xfId="9837" xr:uid="{749AAEFE-1F1F-4302-9B04-6D5B21F18979}"/>
    <cellStyle name="Cálculo 4 5 4 3 2" xfId="24945" xr:uid="{B259A011-0CD2-46A3-A161-CDB7B16AA9F0}"/>
    <cellStyle name="Cálculo 4 5 4 4" xfId="7569" xr:uid="{F05B863F-B0ED-473E-8F92-5A9DAF3A1ABD}"/>
    <cellStyle name="Cálculo 4 5 4 4 2" xfId="22677" xr:uid="{35CE56FD-94BD-48B2-AD1A-DC383054C0C0}"/>
    <cellStyle name="Cálculo 4 5 4 5" xfId="18563" xr:uid="{9EF438FA-CCEC-47A0-BF4D-A469C8E108C6}"/>
    <cellStyle name="Cálculo 4 5 5" xfId="3761" xr:uid="{57EFEFCC-5608-4460-B562-97458982135D}"/>
    <cellStyle name="Cálculo 4 5 5 2" xfId="6398" xr:uid="{EB090380-6D95-492C-BCC8-2FD999790122}"/>
    <cellStyle name="Cálculo 4 5 5 2 2" xfId="12709" xr:uid="{C7607ED5-4DA8-4237-96C6-9A3622E370A1}"/>
    <cellStyle name="Cálculo 4 5 5 2 2 2" xfId="27817" xr:uid="{6B15DBCE-77DE-4021-9953-9CE552E0BB06}"/>
    <cellStyle name="Cálculo 4 5 5 2 3" xfId="16071" xr:uid="{36B9919E-A627-4946-946D-562F612A651F}"/>
    <cellStyle name="Cálculo 4 5 5 2 3 2" xfId="31179" xr:uid="{5080DF55-35EA-4079-983D-21FB097552CD}"/>
    <cellStyle name="Cálculo 4 5 5 2 4" xfId="21506" xr:uid="{DBC5499A-97C8-4078-A4E9-7705F7EB0B37}"/>
    <cellStyle name="Cálculo 4 5 5 3" xfId="10143" xr:uid="{74E6982D-4B59-4A3C-B3BE-555786D18CFE}"/>
    <cellStyle name="Cálculo 4 5 5 3 2" xfId="25251" xr:uid="{CEF407AF-72E9-42B4-BB28-DA0D1B4C9EFF}"/>
    <cellStyle name="Cálculo 4 5 5 4" xfId="13485" xr:uid="{D428F553-ED13-4314-96CB-58485F5DC3A0}"/>
    <cellStyle name="Cálculo 4 5 5 4 2" xfId="28593" xr:uid="{A8C44A31-F3D5-483C-8080-7E1955F04773}"/>
    <cellStyle name="Cálculo 4 5 5 5" xfId="18869" xr:uid="{A4BA1FAE-09EF-47CB-87BF-9B26EAC92DD2}"/>
    <cellStyle name="Cálculo 4 5 6" xfId="4138" xr:uid="{5057F39C-DFBB-47DA-A322-7BB7C242B23C}"/>
    <cellStyle name="Cálculo 4 5 6 2" xfId="6775" xr:uid="{9344C2CC-3D4A-4225-BBE4-84CEB84DC524}"/>
    <cellStyle name="Cálculo 4 5 6 2 2" xfId="13086" xr:uid="{AB3B8E57-12C4-4BF0-ACB4-2FEFFF1BCCA5}"/>
    <cellStyle name="Cálculo 4 5 6 2 2 2" xfId="28194" xr:uid="{7D7C81A0-5FF8-48F3-B9C1-23DC39162FA0}"/>
    <cellStyle name="Cálculo 4 5 6 2 3" xfId="16760" xr:uid="{077DF5E4-B377-4EAB-B6F2-D7F62F6E0AB8}"/>
    <cellStyle name="Cálculo 4 5 6 2 3 2" xfId="31868" xr:uid="{11D5AD2B-F7F9-4F12-8CDB-61DEA2286D10}"/>
    <cellStyle name="Cálculo 4 5 6 2 4" xfId="21883" xr:uid="{C93CFCCF-C343-4C63-AF17-4ED3C84D7E05}"/>
    <cellStyle name="Cálculo 4 5 6 3" xfId="10520" xr:uid="{B0801B5D-1B34-4C11-8E41-1A491EC86A46}"/>
    <cellStyle name="Cálculo 4 5 6 3 2" xfId="25628" xr:uid="{DF69A096-F77E-4F9C-BE60-D3BAD146D0E8}"/>
    <cellStyle name="Cálculo 4 5 6 4" xfId="16087" xr:uid="{069A1328-733E-493C-9D3A-8ECBE99B470A}"/>
    <cellStyle name="Cálculo 4 5 6 4 2" xfId="31195" xr:uid="{7D53F0A8-F973-4B66-BEC8-70EA0B4B5CC7}"/>
    <cellStyle name="Cálculo 4 5 6 5" xfId="19246" xr:uid="{0F9E812E-7AEA-403E-932D-2D380C10FBC6}"/>
    <cellStyle name="Cálculo 4 5 7" xfId="4703" xr:uid="{A48CED30-4D0D-40A0-B4FD-14D08AD8FBBC}"/>
    <cellStyle name="Cálculo 4 5 7 2" xfId="11085" xr:uid="{6EBD2286-662B-4CB2-A374-99C84143A984}"/>
    <cellStyle name="Cálculo 4 5 7 2 2" xfId="26193" xr:uid="{5229E404-8605-46ED-B0C7-B463A9EF8ED9}"/>
    <cellStyle name="Cálculo 4 5 7 3" xfId="14734" xr:uid="{EEC8F89E-7838-489B-897A-EE5ACC2ABC37}"/>
    <cellStyle name="Cálculo 4 5 7 3 2" xfId="29842" xr:uid="{7A06205D-A8E3-41C6-A2BB-EE7E7D64EC54}"/>
    <cellStyle name="Cálculo 4 5 7 4" xfId="19811" xr:uid="{255B5FFD-EE86-4601-A757-38E2E4574687}"/>
    <cellStyle name="Cálculo 4 5 8" xfId="8564" xr:uid="{372974DD-2F19-4017-81B6-77F2FD95A01D}"/>
    <cellStyle name="Cálculo 4 5 8 2" xfId="23672" xr:uid="{770D9952-8378-4470-819B-3287EB104A70}"/>
    <cellStyle name="Cálculo 4 5 9" xfId="16085" xr:uid="{EEE98D12-AE83-44B9-8B35-B7B5874FACB6}"/>
    <cellStyle name="Cálculo 4 5 9 2" xfId="31193" xr:uid="{ADEC277C-7DB1-41F2-8DDC-9D727B75BBD9}"/>
    <cellStyle name="Cálculo 5" xfId="762" xr:uid="{00000000-0005-0000-0000-0000FA020000}"/>
    <cellStyle name="Cálculo 5 2" xfId="1836" xr:uid="{6C4456E4-A316-4034-ABF3-04BA50AAA17E}"/>
    <cellStyle name="Cálculo 5 2 10" xfId="8337" xr:uid="{D4CDC6CC-1304-4875-9AD4-16306AC489B3}"/>
    <cellStyle name="Cálculo 5 2 10 2" xfId="23445" xr:uid="{D0E8D6EA-0010-460E-AEC9-117396996950}"/>
    <cellStyle name="Cálculo 5 2 11" xfId="9159" xr:uid="{692BD2FA-5AF7-4489-9298-C493ADB4B46E}"/>
    <cellStyle name="Cálculo 5 2 11 2" xfId="24267" xr:uid="{096B2C66-80F7-440A-8ADF-12C732DDD4C1}"/>
    <cellStyle name="Cálculo 5 2 12" xfId="15612" xr:uid="{D6A48FC5-DEB7-4354-9AF8-9D0597542F45}"/>
    <cellStyle name="Cálculo 5 2 12 2" xfId="30720" xr:uid="{199303AB-6AD7-41C2-9946-13BF3BE377DE}"/>
    <cellStyle name="Cálculo 5 2 13" xfId="17061" xr:uid="{92FEF9D0-3FB3-45EF-8B60-8203AB508D8C}"/>
    <cellStyle name="Cálculo 5 2 2" xfId="2396" xr:uid="{A94B60C5-9D43-42D4-BBC1-454FF211BBC7}"/>
    <cellStyle name="Cálculo 5 2 2 2" xfId="5033" xr:uid="{9159ED46-94F0-445B-B392-C1719589BA9B}"/>
    <cellStyle name="Cálculo 5 2 2 2 2" xfId="11397" xr:uid="{D732ED5E-3F13-4AF3-A374-1BA5C691C5D2}"/>
    <cellStyle name="Cálculo 5 2 2 2 2 2" xfId="26505" xr:uid="{108A20DD-8888-4857-941E-BC01637FF847}"/>
    <cellStyle name="Cálculo 5 2 2 2 3" xfId="16524" xr:uid="{37A80917-366C-4379-8E11-BDC0FADCBC9E}"/>
    <cellStyle name="Cálculo 5 2 2 2 3 2" xfId="31632" xr:uid="{0F1A274E-606C-45AD-9091-35FDE5281A4B}"/>
    <cellStyle name="Cálculo 5 2 2 2 4" xfId="20141" xr:uid="{A85947F3-64F6-40D8-B6B9-07E094EDE349}"/>
    <cellStyle name="Cálculo 5 2 2 3" xfId="8863" xr:uid="{A3C220E9-14A1-40C7-B10D-8F8B99CADD01}"/>
    <cellStyle name="Cálculo 5 2 2 3 2" xfId="23971" xr:uid="{44480D47-B68C-453E-A097-354C2DC65D1D}"/>
    <cellStyle name="Cálculo 5 2 3" xfId="2224" xr:uid="{05C0EA85-1935-4E30-B4FC-D8CF5498E66C}"/>
    <cellStyle name="Cálculo 5 2 3 2" xfId="4861" xr:uid="{9856F8D5-87B5-4A69-99A2-E33A7634CFC5}"/>
    <cellStyle name="Cálculo 5 2 3 2 2" xfId="14686" xr:uid="{13168FB5-D9A4-44DF-A3DA-02878B143342}"/>
    <cellStyle name="Cálculo 5 2 3 2 2 2" xfId="29794" xr:uid="{31F44C90-94CE-4FB3-8C78-A1A4EBB72D17}"/>
    <cellStyle name="Cálculo 5 2 3 2 3" xfId="19969" xr:uid="{0FE6056D-EFB9-4328-BD73-91E204ED9244}"/>
    <cellStyle name="Cálculo 5 2 3 3" xfId="14159" xr:uid="{4BAB4167-F934-461D-9217-8AE9D2814C66}"/>
    <cellStyle name="Cálculo 5 2 3 3 2" xfId="29267" xr:uid="{C42F885C-518C-4EBA-AFA1-3A4E931B0902}"/>
    <cellStyle name="Cálculo 5 2 3 4" xfId="17449" xr:uid="{8BCE0CE2-526C-442C-8359-EC71F9422196}"/>
    <cellStyle name="Cálculo 5 2 4" xfId="2930" xr:uid="{2A3D755B-8984-4F15-AAF1-F8DE2CA596A3}"/>
    <cellStyle name="Cálculo 5 2 4 2" xfId="5567" xr:uid="{F6F4C281-8792-4E12-B7D0-499BEF779DBF}"/>
    <cellStyle name="Cálculo 5 2 4 2 2" xfId="11878" xr:uid="{773703F4-55B7-4675-AE71-C51DD65F8947}"/>
    <cellStyle name="Cálculo 5 2 4 2 2 2" xfId="26986" xr:uid="{6642286D-21C3-4D17-9758-FECE03090963}"/>
    <cellStyle name="Cálculo 5 2 4 2 3" xfId="14804" xr:uid="{C0931182-835A-4A05-8FB4-1A0B4407482D}"/>
    <cellStyle name="Cálculo 5 2 4 2 3 2" xfId="29912" xr:uid="{2A41320D-E753-4B1C-9022-CB2521334666}"/>
    <cellStyle name="Cálculo 5 2 4 2 4" xfId="20675" xr:uid="{90F3202E-C7CF-4D86-A431-9417D19750A6}"/>
    <cellStyle name="Cálculo 5 2 4 3" xfId="9312" xr:uid="{1D0ED3C7-5742-4EFE-9D24-AFA781D7A473}"/>
    <cellStyle name="Cálculo 5 2 4 3 2" xfId="24420" xr:uid="{5BFDF675-81CC-420D-8A0A-C89634D72163}"/>
    <cellStyle name="Cálculo 5 2 4 4" xfId="8462" xr:uid="{92E3380B-2664-4827-804E-87ADB788AC02}"/>
    <cellStyle name="Cálculo 5 2 4 4 2" xfId="23570" xr:uid="{45F8D9F5-6CBB-4791-8E74-1DD51C3A1CF8}"/>
    <cellStyle name="Cálculo 5 2 4 5" xfId="18038" xr:uid="{17D2DAE3-1A8E-43E7-A007-0E2F00579841}"/>
    <cellStyle name="Cálculo 5 2 5" xfId="3256" xr:uid="{03652A6B-BD2A-4A17-8341-F4911C694451}"/>
    <cellStyle name="Cálculo 5 2 5 2" xfId="5893" xr:uid="{02BF4207-8EEB-4513-97AC-3E4D722FFAAF}"/>
    <cellStyle name="Cálculo 5 2 5 2 2" xfId="12204" xr:uid="{15D53433-695E-4E66-927E-2A545DA8AA36}"/>
    <cellStyle name="Cálculo 5 2 5 2 2 2" xfId="27312" xr:uid="{4B757883-4272-4840-A3C9-9728BBFE599B}"/>
    <cellStyle name="Cálculo 5 2 5 2 3" xfId="15586" xr:uid="{CE479EC7-3BFC-408A-B6F9-26732C90E95E}"/>
    <cellStyle name="Cálculo 5 2 5 2 3 2" xfId="30694" xr:uid="{24FF6142-8C52-421B-A56C-CE708C4B4547}"/>
    <cellStyle name="Cálculo 5 2 5 2 4" xfId="21001" xr:uid="{CB6D9B09-13A7-44D0-B906-120F5CFF3D22}"/>
    <cellStyle name="Cálculo 5 2 5 3" xfId="9638" xr:uid="{0C0A1C05-83D9-4B9B-BAF8-D898CED8D3B1}"/>
    <cellStyle name="Cálculo 5 2 5 3 2" xfId="24746" xr:uid="{AA3A3481-5369-477D-956F-FAB37D3E11CE}"/>
    <cellStyle name="Cálculo 5 2 5 4" xfId="16315" xr:uid="{3A3B0942-5104-4580-8B39-3FF5DDF081CC}"/>
    <cellStyle name="Cálculo 5 2 5 4 2" xfId="31423" xr:uid="{9F6DDBC0-EF44-4F02-AAED-05567F7BD10D}"/>
    <cellStyle name="Cálculo 5 2 5 5" xfId="18364" xr:uid="{5F964F1E-470D-4C35-86F4-4AF2F94F0BF5}"/>
    <cellStyle name="Cálculo 5 2 6" xfId="3562" xr:uid="{5ED6C2CB-7DBD-408F-95C5-068BD883BEDE}"/>
    <cellStyle name="Cálculo 5 2 6 2" xfId="6199" xr:uid="{4FB24871-BFE0-4553-897D-A1ADA9301CA5}"/>
    <cellStyle name="Cálculo 5 2 6 2 2" xfId="12510" xr:uid="{C0B3A145-01C5-43F9-894C-78A875E60CC8}"/>
    <cellStyle name="Cálculo 5 2 6 2 2 2" xfId="27618" xr:uid="{2339C632-1EB6-472F-93AF-82C067774DA2}"/>
    <cellStyle name="Cálculo 5 2 6 2 3" xfId="15222" xr:uid="{78FDCAB0-58B4-402F-9E19-73FD18EC4C05}"/>
    <cellStyle name="Cálculo 5 2 6 2 3 2" xfId="30330" xr:uid="{62919CBF-EBDB-49F6-8586-EFC710EE04C7}"/>
    <cellStyle name="Cálculo 5 2 6 2 4" xfId="21307" xr:uid="{97C1CD35-4734-414C-A7F2-F63965A2CA82}"/>
    <cellStyle name="Cálculo 5 2 6 3" xfId="9944" xr:uid="{C16785E1-AA60-44E2-B4AB-DA08CBC85329}"/>
    <cellStyle name="Cálculo 5 2 6 3 2" xfId="25052" xr:uid="{082305D2-BBAE-41FC-B59B-D7D3F93B42D0}"/>
    <cellStyle name="Cálculo 5 2 6 4" xfId="15096" xr:uid="{187D2A4B-1877-41C3-ACB6-48240934197F}"/>
    <cellStyle name="Cálculo 5 2 6 4 2" xfId="30204" xr:uid="{7B8E2554-AE1B-4DC6-A779-B27ED7AF3E61}"/>
    <cellStyle name="Cálculo 5 2 6 5" xfId="18670" xr:uid="{68A10669-FB93-4B9F-AD1A-8F26D76BD909}"/>
    <cellStyle name="Cálculo 5 2 7" xfId="3908" xr:uid="{F310302F-554F-4442-A871-4139645DB843}"/>
    <cellStyle name="Cálculo 5 2 7 2" xfId="6545" xr:uid="{30FED83F-E6D2-4D0E-9672-5F5E7BA93376}"/>
    <cellStyle name="Cálculo 5 2 7 2 2" xfId="12856" xr:uid="{10DC4C75-2599-42F2-9616-82028FB758EB}"/>
    <cellStyle name="Cálculo 5 2 7 2 2 2" xfId="27964" xr:uid="{94FB6A81-439C-4071-A484-2CF33398EA3C}"/>
    <cellStyle name="Cálculo 5 2 7 2 3" xfId="16339" xr:uid="{46E50E3E-4C3B-40CE-AE47-EF3B95C876D5}"/>
    <cellStyle name="Cálculo 5 2 7 2 3 2" xfId="31447" xr:uid="{4C452278-8BCB-4767-A06F-3E9A49914BFA}"/>
    <cellStyle name="Cálculo 5 2 7 2 4" xfId="21653" xr:uid="{41F3FF40-4D10-4E68-B74D-23B7E7EBFE41}"/>
    <cellStyle name="Cálculo 5 2 7 3" xfId="10290" xr:uid="{69DBD20F-19E3-4BE0-A9CB-56AA7C088BE7}"/>
    <cellStyle name="Cálculo 5 2 7 3 2" xfId="25398" xr:uid="{830D764F-8DDA-4ABB-BC20-C086CBB15296}"/>
    <cellStyle name="Cálculo 5 2 7 4" xfId="13764" xr:uid="{53F977B9-68EE-4C41-BF42-E29AFF6B41E0}"/>
    <cellStyle name="Cálculo 5 2 7 4 2" xfId="28872" xr:uid="{765AA658-04B7-47EA-8D1C-0CC7BE6A16F1}"/>
    <cellStyle name="Cálculo 5 2 7 5" xfId="19016" xr:uid="{DF795CD5-E396-49C6-A4E6-BE0D7A30BD4F}"/>
    <cellStyle name="Cálculo 5 2 8" xfId="4272" xr:uid="{479959A9-7860-4C42-9DC7-76F280D90704}"/>
    <cellStyle name="Cálculo 5 2 8 2" xfId="6909" xr:uid="{81493305-722B-441D-B812-D3A87F620884}"/>
    <cellStyle name="Cálculo 5 2 8 2 2" xfId="13220" xr:uid="{6AD5C5A3-304E-4EFF-B9C8-202CF6084F27}"/>
    <cellStyle name="Cálculo 5 2 8 2 2 2" xfId="28328" xr:uid="{82813408-1094-498E-81A1-0FA3D02D099D}"/>
    <cellStyle name="Cálculo 5 2 8 2 3" xfId="16884" xr:uid="{9F586ABD-3B3F-4154-BDBF-FA8FF26F886A}"/>
    <cellStyle name="Cálculo 5 2 8 2 3 2" xfId="31992" xr:uid="{EA21DECF-CA81-40AF-B9CE-DCBBCBA34DFE}"/>
    <cellStyle name="Cálculo 5 2 8 2 4" xfId="22017" xr:uid="{8DF0070F-F13F-4A0B-B3AD-91A10A96EFC2}"/>
    <cellStyle name="Cálculo 5 2 8 3" xfId="10654" xr:uid="{6B5687EC-4E4E-4FA2-BFC1-955854D73BC3}"/>
    <cellStyle name="Cálculo 5 2 8 3 2" xfId="25762" xr:uid="{29F5AB40-333F-41EA-A4B7-4567286FE392}"/>
    <cellStyle name="Cálculo 5 2 8 4" xfId="13760" xr:uid="{8ED1789E-9ADC-4D72-89C1-C35651183D2A}"/>
    <cellStyle name="Cálculo 5 2 8 4 2" xfId="28868" xr:uid="{1DDF8D3B-AD67-4A2C-8BC1-D3D4F43320AB}"/>
    <cellStyle name="Cálculo 5 2 8 5" xfId="19380" xr:uid="{B5380647-CCAF-4EA7-B79C-0D169066BB9F}"/>
    <cellStyle name="Cálculo 5 2 9" xfId="4473" xr:uid="{C725D3FC-2152-4A17-AA9C-A77A2EA6DA67}"/>
    <cellStyle name="Cálculo 5 2 9 2" xfId="10855" xr:uid="{E8031841-4F5B-4291-842A-2707215D74C4}"/>
    <cellStyle name="Cálculo 5 2 9 2 2" xfId="25963" xr:uid="{78DA7707-1215-4A89-B55F-25DBCB0F443C}"/>
    <cellStyle name="Cálculo 5 2 9 3" xfId="7918" xr:uid="{255543E2-1B6E-42DF-8AFC-579F7D30B40A}"/>
    <cellStyle name="Cálculo 5 2 9 3 2" xfId="23026" xr:uid="{4CAB0B1A-CD42-4EC3-BAB7-2505F033AE33}"/>
    <cellStyle name="Cálculo 5 2 9 4" xfId="19581" xr:uid="{BEE85398-8188-4818-94EC-2B22EA5DD251}"/>
    <cellStyle name="Cálculo 5 3" xfId="1819" xr:uid="{5653B08F-57AB-4847-B2A7-15A2FBFD1C03}"/>
    <cellStyle name="Cálculo 5 3 10" xfId="11238" xr:uid="{598C15E0-5987-47E7-A47C-522DE5AEB13D}"/>
    <cellStyle name="Cálculo 5 3 10 2" xfId="26346" xr:uid="{558E17C7-08B3-43DF-A1A1-B72268F73F69}"/>
    <cellStyle name="Cálculo 5 3 11" xfId="13508" xr:uid="{AEC31384-4D21-44ED-8810-7C36C9B018D7}"/>
    <cellStyle name="Cálculo 5 3 11 2" xfId="28616" xr:uid="{274FCE02-087D-4234-A325-C2EA045C3819}"/>
    <cellStyle name="Cálculo 5 3 12" xfId="17044" xr:uid="{BEA1A6D5-A5D3-4D17-86BF-EA54622E9E2A}"/>
    <cellStyle name="Cálculo 5 3 2" xfId="2379" xr:uid="{38C72231-581F-4319-B7BE-8F1E2F03C2FF}"/>
    <cellStyle name="Cálculo 5 3 2 2" xfId="5016" xr:uid="{C6313802-4C8B-462F-9838-5444AD91AAA3}"/>
    <cellStyle name="Cálculo 5 3 2 2 2" xfId="11380" xr:uid="{242AE8E7-A6D0-4256-A71D-105AD18EDD14}"/>
    <cellStyle name="Cálculo 5 3 2 2 2 2" xfId="26488" xr:uid="{43188B0F-2092-48B6-AF1E-58D4AFBB985D}"/>
    <cellStyle name="Cálculo 5 3 2 2 3" xfId="14621" xr:uid="{E3E27E58-FD4F-468D-A980-DEE1499E30AF}"/>
    <cellStyle name="Cálculo 5 3 2 2 3 2" xfId="29729" xr:uid="{15BFE32B-F89E-4EB0-9F23-247833FF5485}"/>
    <cellStyle name="Cálculo 5 3 2 2 4" xfId="20124" xr:uid="{3B146B1E-4540-4EAC-9B74-1F80E5C679A5}"/>
    <cellStyle name="Cálculo 5 3 2 3" xfId="8846" xr:uid="{8A57A496-D856-44FE-A07A-E52DD8C4BECB}"/>
    <cellStyle name="Cálculo 5 3 2 3 2" xfId="23954" xr:uid="{DBA9872A-D15D-4BAA-A113-FA9B9D8717B4}"/>
    <cellStyle name="Cálculo 5 3 2 4" xfId="15815" xr:uid="{5B95171B-F6B3-459A-9C6B-068D8461ED43}"/>
    <cellStyle name="Cálculo 5 3 2 4 2" xfId="30923" xr:uid="{81BDACA6-50EA-4587-AC2F-CDE4E9C36452}"/>
    <cellStyle name="Cálculo 5 3 2 5" xfId="7216" xr:uid="{EFCF62E4-5B26-4423-88B4-40815576E74E}"/>
    <cellStyle name="Cálculo 5 3 2 5 2" xfId="22324" xr:uid="{87B7F748-CB60-4D85-A6BD-0AC5F139E36C}"/>
    <cellStyle name="Cálculo 5 3 2 6" xfId="17587" xr:uid="{C8D15EE6-AAF3-4922-B531-938EDC3B8F62}"/>
    <cellStyle name="Cálculo 5 3 3" xfId="2241" xr:uid="{F3AA0B14-47CD-455C-A5A8-64B962809F02}"/>
    <cellStyle name="Cálculo 5 3 3 2" xfId="4878" xr:uid="{15536768-1E4A-425B-AE21-F6463EF08014}"/>
    <cellStyle name="Cálculo 5 3 3 2 2" xfId="7264" xr:uid="{922B9FF6-3FB4-45F4-9FBF-90DAFD8C93DF}"/>
    <cellStyle name="Cálculo 5 3 3 2 2 2" xfId="22372" xr:uid="{1424A7B5-E612-444E-8FAB-3A35CE42B4CB}"/>
    <cellStyle name="Cálculo 5 3 3 2 3" xfId="19986" xr:uid="{87C1CD6D-73F8-4C9C-8FC9-F7E99E60F762}"/>
    <cellStyle name="Cálculo 5 3 3 3" xfId="16137" xr:uid="{4B4E177D-1397-4AEF-8036-1EDEE12D71A2}"/>
    <cellStyle name="Cálculo 5 3 3 3 2" xfId="31245" xr:uid="{2E27853B-B080-46AF-B889-6BADBA72AFC1}"/>
    <cellStyle name="Cálculo 5 3 3 4" xfId="17466" xr:uid="{546223C6-3EC5-4E0A-A221-B1F4A66C248C}"/>
    <cellStyle name="Cálculo 5 3 4" xfId="2651" xr:uid="{6F52131A-9D8A-437A-BCEE-7C159FA2BC41}"/>
    <cellStyle name="Cálculo 5 3 4 2" xfId="5288" xr:uid="{AB2E388E-A2F2-4186-B194-3C45D80A595E}"/>
    <cellStyle name="Cálculo 5 3 4 2 2" xfId="11652" xr:uid="{22DD1B37-F40F-483E-A63C-E1031AA83927}"/>
    <cellStyle name="Cálculo 5 3 4 2 2 2" xfId="26760" xr:uid="{A019AA93-20EE-4935-AEE0-84BEFC81547D}"/>
    <cellStyle name="Cálculo 5 3 4 2 3" xfId="13512" xr:uid="{8428D74D-AD51-4CB2-B67E-6792E275D083}"/>
    <cellStyle name="Cálculo 5 3 4 2 3 2" xfId="28620" xr:uid="{287516DA-0249-4BB5-8F8B-B78FC66967A0}"/>
    <cellStyle name="Cálculo 5 3 4 2 4" xfId="20396" xr:uid="{35602FC1-0FA5-4BC0-8718-4F62318C2DFB}"/>
    <cellStyle name="Cálculo 5 3 4 3" xfId="9118" xr:uid="{D185E858-F8C9-45D3-9817-958BCAF8EBBF}"/>
    <cellStyle name="Cálculo 5 3 4 3 2" xfId="24226" xr:uid="{055F96BC-3BC2-463F-9C86-143B2F75D40F}"/>
    <cellStyle name="Cálculo 5 3 4 4" xfId="13516" xr:uid="{8A30DCD1-388D-47DB-BDC1-FDB4A652A901}"/>
    <cellStyle name="Cálculo 5 3 4 4 2" xfId="28624" xr:uid="{E1278203-C9A7-48BE-A4B6-D8E86FE3AE11}"/>
    <cellStyle name="Cálculo 5 3 4 5" xfId="17759" xr:uid="{C46CBABD-36B1-444B-8FEC-65C647B65EDA}"/>
    <cellStyle name="Cálculo 5 3 5" xfId="3239" xr:uid="{EFB20D03-55CB-487B-9DD3-C109199C6CE7}"/>
    <cellStyle name="Cálculo 5 3 5 2" xfId="5876" xr:uid="{29E4E8E1-1EEC-41C4-856A-69C4C9D152BD}"/>
    <cellStyle name="Cálculo 5 3 5 2 2" xfId="12187" xr:uid="{E3698E1C-AEDA-481C-B82F-02583CCFB4FE}"/>
    <cellStyle name="Cálculo 5 3 5 2 2 2" xfId="27295" xr:uid="{D6934EAB-2F3B-48EE-B684-7779B529FEA3}"/>
    <cellStyle name="Cálculo 5 3 5 2 3" xfId="15589" xr:uid="{C956CBC5-57E7-4967-8C7B-0F23364BAE59}"/>
    <cellStyle name="Cálculo 5 3 5 2 3 2" xfId="30697" xr:uid="{093C84C9-B06C-4616-9E5D-3986E2537437}"/>
    <cellStyle name="Cálculo 5 3 5 2 4" xfId="20984" xr:uid="{2E89F78E-5432-4A93-B5E5-BE2C2AFD87E2}"/>
    <cellStyle name="Cálculo 5 3 5 3" xfId="9621" xr:uid="{C6FB4CC2-3533-4B3A-9C6D-E1662159CE0E}"/>
    <cellStyle name="Cálculo 5 3 5 3 2" xfId="24729" xr:uid="{B37441DB-D003-4309-8FB9-10646B5CC6C5}"/>
    <cellStyle name="Cálculo 5 3 5 4" xfId="15636" xr:uid="{DB6CC46A-479F-422A-8196-E89FAABB6790}"/>
    <cellStyle name="Cálculo 5 3 5 4 2" xfId="30744" xr:uid="{8515D3E5-F7FE-4CA2-9C33-63C8C29D15B3}"/>
    <cellStyle name="Cálculo 5 3 5 5" xfId="18347" xr:uid="{6839174C-B5C3-4517-BDBC-A63E68D12231}"/>
    <cellStyle name="Cálculo 5 3 6" xfId="2321" xr:uid="{36B1A4BB-77EB-4B6C-8066-AC8F9CC1184B}"/>
    <cellStyle name="Cálculo 5 3 6 2" xfId="4958" xr:uid="{96DE3A6F-C39A-4B7E-ACFA-4E6E794C7136}"/>
    <cellStyle name="Cálculo 5 3 6 2 2" xfId="11322" xr:uid="{A2F1919D-8039-4DBC-B8B7-9202DFAA35A4}"/>
    <cellStyle name="Cálculo 5 3 6 2 2 2" xfId="26430" xr:uid="{B1002DBC-E564-4CF5-9059-6D8D3580DDBC}"/>
    <cellStyle name="Cálculo 5 3 6 2 3" xfId="13350" xr:uid="{C7FE4E5F-CF92-4A80-84D1-A2AF8160B2B5}"/>
    <cellStyle name="Cálculo 5 3 6 2 3 2" xfId="28458" xr:uid="{A78D4623-8660-4594-BE1B-5CC19BF959B6}"/>
    <cellStyle name="Cálculo 5 3 6 2 4" xfId="20066" xr:uid="{2917C7C3-C6E2-49AF-8B28-38D5E90D251E}"/>
    <cellStyle name="Cálculo 5 3 6 3" xfId="8788" xr:uid="{1BD60B94-F979-40E1-B8B5-C63D3185F13E}"/>
    <cellStyle name="Cálculo 5 3 6 3 2" xfId="23896" xr:uid="{A5245977-707A-4635-B3E8-4B881D72B618}"/>
    <cellStyle name="Cálculo 5 3 6 4" xfId="13736" xr:uid="{0E167801-BC22-4A4F-90A2-385D31832BA2}"/>
    <cellStyle name="Cálculo 5 3 6 4 2" xfId="28844" xr:uid="{0209F65D-BFEE-4B51-B3D8-3BE7171C5CDD}"/>
    <cellStyle name="Cálculo 5 3 6 5" xfId="17546" xr:uid="{7AAFA86B-FCF1-40E0-9ACF-F29DE8B4DECC}"/>
    <cellStyle name="Cálculo 5 3 7" xfId="3891" xr:uid="{948C543B-F1F1-4F3A-98E9-A7FEBF98F404}"/>
    <cellStyle name="Cálculo 5 3 7 2" xfId="6528" xr:uid="{56BE8FB6-B0A7-40B2-94F3-532D9E97521B}"/>
    <cellStyle name="Cálculo 5 3 7 2 2" xfId="12839" xr:uid="{12D0A074-B8FE-449F-B29F-405D0C00164E}"/>
    <cellStyle name="Cálculo 5 3 7 2 2 2" xfId="27947" xr:uid="{4186D11D-2BFA-41E7-AF4E-9643B23B5164}"/>
    <cellStyle name="Cálculo 5 3 7 2 3" xfId="7712" xr:uid="{99B0FB9A-4247-411F-8215-3CC651BBB7A2}"/>
    <cellStyle name="Cálculo 5 3 7 2 3 2" xfId="22820" xr:uid="{5F13C890-5442-45FB-BEA2-E85749F12DD8}"/>
    <cellStyle name="Cálculo 5 3 7 2 4" xfId="21636" xr:uid="{527B6061-697D-4613-AEEC-388129F11F51}"/>
    <cellStyle name="Cálculo 5 3 7 3" xfId="10273" xr:uid="{07477E9D-2CF3-4726-A609-6263DD968186}"/>
    <cellStyle name="Cálculo 5 3 7 3 2" xfId="25381" xr:uid="{3BA3D60D-E9FC-40EB-BEEC-7CCAABA121B1}"/>
    <cellStyle name="Cálculo 5 3 7 4" xfId="14627" xr:uid="{750765C2-EBC8-4DB8-A8FF-3F67674EB513}"/>
    <cellStyle name="Cálculo 5 3 7 4 2" xfId="29735" xr:uid="{31084443-4233-4C99-AA92-9FC76A5BA13E}"/>
    <cellStyle name="Cálculo 5 3 7 5" xfId="18999" xr:uid="{3C4A37F8-E570-40B9-89C5-A44E7F55CFDB}"/>
    <cellStyle name="Cálculo 5 3 8" xfId="4456" xr:uid="{EEC78B37-0469-4344-A2D3-2C9FD2679595}"/>
    <cellStyle name="Cálculo 5 3 8 2" xfId="10838" xr:uid="{ACDBF53A-71A0-4B70-BFEC-1AF34B791FFB}"/>
    <cellStyle name="Cálculo 5 3 8 2 2" xfId="25946" xr:uid="{7E1FBDCB-415B-4032-9015-8DB8BF8A772D}"/>
    <cellStyle name="Cálculo 5 3 8 3" xfId="13505" xr:uid="{AEC7366C-CFBD-4EC0-98B1-5193F2B55E53}"/>
    <cellStyle name="Cálculo 5 3 8 3 2" xfId="28613" xr:uid="{44B8EE0B-5E9D-48FB-9970-814A5F970564}"/>
    <cellStyle name="Cálculo 5 3 8 4" xfId="19564" xr:uid="{CA99B6EF-DD01-4742-BEAA-B3E9E04416CA}"/>
    <cellStyle name="Cálculo 5 3 9" xfId="8320" xr:uid="{BA3AB519-C14E-4412-BA62-E782D2D1D445}"/>
    <cellStyle name="Cálculo 5 3 9 2" xfId="23428" xr:uid="{2D8E6E0D-1E56-4C13-8E44-2277F85BE86A}"/>
    <cellStyle name="Cálculo 5 4" xfId="2056" xr:uid="{80B84301-8E21-4A0A-A553-2C0B10D43863}"/>
    <cellStyle name="Cálculo 5 4 10" xfId="7341" xr:uid="{AC0FB068-B0FE-4A5C-95D4-93969F2ECEDF}"/>
    <cellStyle name="Cálculo 5 4 10 2" xfId="22449" xr:uid="{91A6A9F9-EA40-4A0A-9C4F-C409BFBDBE60}"/>
    <cellStyle name="Cálculo 5 4 11" xfId="13824" xr:uid="{89D0FDFB-B427-448A-AF6A-EB736DD01B90}"/>
    <cellStyle name="Cálculo 5 4 11 2" xfId="28932" xr:uid="{AB0007C0-1E85-45D7-9515-A9ED0C38549D}"/>
    <cellStyle name="Cálculo 5 4 12" xfId="17281" xr:uid="{2CDDA375-05DB-4D21-AB9F-0F6339BDC66D}"/>
    <cellStyle name="Cálculo 5 4 2" xfId="2563" xr:uid="{9880BDBD-DE71-4E83-8271-E89138B14EDA}"/>
    <cellStyle name="Cálculo 5 4 2 2" xfId="5200" xr:uid="{DBAEA62C-2471-4EE9-B62A-A038B6CC23CA}"/>
    <cellStyle name="Cálculo 5 4 2 2 2" xfId="11564" xr:uid="{B1EB4B8A-BE3A-4FB7-8567-3A15DA2AA3DB}"/>
    <cellStyle name="Cálculo 5 4 2 2 2 2" xfId="26672" xr:uid="{1E461BAC-85AB-492F-875B-6A5AEBABE321}"/>
    <cellStyle name="Cálculo 5 4 2 2 3" xfId="9234" xr:uid="{B3DE5664-C48B-4110-A54E-CCBCC76B6F5E}"/>
    <cellStyle name="Cálculo 5 4 2 2 3 2" xfId="24342" xr:uid="{1FC82714-53CE-46F3-9E1E-113EE9023D85}"/>
    <cellStyle name="Cálculo 5 4 2 2 4" xfId="20308" xr:uid="{2FC9A74C-B45D-4C8E-939A-14A0C4805A2B}"/>
    <cellStyle name="Cálculo 5 4 2 3" xfId="9030" xr:uid="{A70D10A9-C40D-426B-A2F9-B56263FEA15B}"/>
    <cellStyle name="Cálculo 5 4 2 3 2" xfId="24138" xr:uid="{1093EED7-9179-4B85-958A-D93AE2315DB9}"/>
    <cellStyle name="Cálculo 5 4 2 4" xfId="13950" xr:uid="{360F1D7E-6479-4A38-9F2A-7A00E685624F}"/>
    <cellStyle name="Cálculo 5 4 2 4 2" xfId="29058" xr:uid="{0A2C24E7-E3CD-42E6-A4EA-5AC7EDDFF602}"/>
    <cellStyle name="Cálculo 5 4 2 5" xfId="16271" xr:uid="{B15A81E6-3709-4C0C-A2A9-C268A7181A16}"/>
    <cellStyle name="Cálculo 5 4 2 5 2" xfId="31379" xr:uid="{577DB40C-61D6-45B7-B5D7-748972E09A4D}"/>
    <cellStyle name="Cálculo 5 4 2 6" xfId="17671" xr:uid="{0B96C58E-BAB9-40AA-B00F-D57D5DC7871C}"/>
    <cellStyle name="Cálculo 5 4 3" xfId="2816" xr:uid="{B2E0596C-BEB3-4D26-A563-7CAFCFB8BD06}"/>
    <cellStyle name="Cálculo 5 4 3 2" xfId="5453" xr:uid="{F233914D-5275-4563-92D0-86A8A86523E5}"/>
    <cellStyle name="Cálculo 5 4 3 2 2" xfId="15412" xr:uid="{2B69939D-08D1-4A3A-8C88-2C88E77F0E99}"/>
    <cellStyle name="Cálculo 5 4 3 2 2 2" xfId="30520" xr:uid="{5A595EC4-830B-4AC8-A6F3-A184C6447D6F}"/>
    <cellStyle name="Cálculo 5 4 3 2 3" xfId="20561" xr:uid="{6E0F2F35-7B46-4288-BE51-97F0E6B7AE30}"/>
    <cellStyle name="Cálculo 5 4 3 3" xfId="9246" xr:uid="{6599DADF-0907-4305-8BB7-5497807AF23E}"/>
    <cellStyle name="Cálculo 5 4 3 3 2" xfId="24354" xr:uid="{9FD95027-7A78-4A21-935C-0B1043E9284C}"/>
    <cellStyle name="Cálculo 5 4 3 4" xfId="17924" xr:uid="{ADE33EB1-2916-49A3-A75F-9019B6C7CFE9}"/>
    <cellStyle name="Cálculo 5 4 4" xfId="3119" xr:uid="{F3139A61-8274-4AF1-BA9E-83AFABCF0FD2}"/>
    <cellStyle name="Cálculo 5 4 4 2" xfId="5756" xr:uid="{618C7194-39E2-4208-BAB6-F4E307BF3D91}"/>
    <cellStyle name="Cálculo 5 4 4 2 2" xfId="12067" xr:uid="{FA9C434E-6193-49DE-85F1-06F43D3DD298}"/>
    <cellStyle name="Cálculo 5 4 4 2 2 2" xfId="27175" xr:uid="{23700AA8-DCA2-4B47-BDAB-387C341CC36C}"/>
    <cellStyle name="Cálculo 5 4 4 2 3" xfId="14155" xr:uid="{C1315AAE-24FE-4FF9-ABB4-E34B0201C026}"/>
    <cellStyle name="Cálculo 5 4 4 2 3 2" xfId="29263" xr:uid="{664AD656-988C-41C0-B93D-80BF06FE57C8}"/>
    <cellStyle name="Cálculo 5 4 4 2 4" xfId="20864" xr:uid="{95CE2AC2-D04C-4268-821C-CB400385F4FA}"/>
    <cellStyle name="Cálculo 5 4 4 3" xfId="9501" xr:uid="{77604FC1-82B6-4E60-92F0-A0D8EE352BC6}"/>
    <cellStyle name="Cálculo 5 4 4 3 2" xfId="24609" xr:uid="{D27E00C3-6D29-4785-812C-D6161F94D729}"/>
    <cellStyle name="Cálculo 5 4 4 4" xfId="14353" xr:uid="{76DCCBF8-5A54-483F-9974-19A5C5EC57D2}"/>
    <cellStyle name="Cálculo 5 4 4 4 2" xfId="29461" xr:uid="{E8FA259C-0913-4A75-ADE1-62D593769920}"/>
    <cellStyle name="Cálculo 5 4 4 5" xfId="18227" xr:uid="{F5FD6259-78C5-44DA-AA69-B3DCF07CEF6F}"/>
    <cellStyle name="Cálculo 5 4 5" xfId="3445" xr:uid="{9961D04D-4901-495B-B994-2503ACB9A0AC}"/>
    <cellStyle name="Cálculo 5 4 5 2" xfId="6082" xr:uid="{5DB5D0B5-7C31-4CD2-B782-2BCACF40EB2F}"/>
    <cellStyle name="Cálculo 5 4 5 2 2" xfId="12393" xr:uid="{FC697AA3-BCB7-465B-B0D0-FD2531A2C64D}"/>
    <cellStyle name="Cálculo 5 4 5 2 2 2" xfId="27501" xr:uid="{651E872A-C2CD-4BD7-8786-2F8B6548C4BD}"/>
    <cellStyle name="Cálculo 5 4 5 2 3" xfId="8127" xr:uid="{B778E8AC-4D70-4125-8999-C324B73AFF84}"/>
    <cellStyle name="Cálculo 5 4 5 2 3 2" xfId="23235" xr:uid="{E8B24780-288D-4503-8A0F-0DA245DC3576}"/>
    <cellStyle name="Cálculo 5 4 5 2 4" xfId="21190" xr:uid="{3FB40D0C-FC2A-462D-9634-4B64944FA92D}"/>
    <cellStyle name="Cálculo 5 4 5 3" xfId="9827" xr:uid="{F19CF682-C06F-430A-847D-FFBE21D3604D}"/>
    <cellStyle name="Cálculo 5 4 5 3 2" xfId="24935" xr:uid="{A056387D-FCA4-4F7D-9A59-F8494A1BD7A8}"/>
    <cellStyle name="Cálculo 5 4 5 4" xfId="7062" xr:uid="{B72AD06D-AFF8-487C-8AF7-FCDF06DDD806}"/>
    <cellStyle name="Cálculo 5 4 5 4 2" xfId="22170" xr:uid="{CE20FA89-4683-4A77-AFBF-A4060B7C11AB}"/>
    <cellStyle name="Cálculo 5 4 5 5" xfId="18553" xr:uid="{9E23ED6E-F3D6-40DD-8A3C-75F67653E8B4}"/>
    <cellStyle name="Cálculo 5 4 6" xfId="3751" xr:uid="{5725AE40-4C00-4D83-A338-4F22D740B718}"/>
    <cellStyle name="Cálculo 5 4 6 2" xfId="6388" xr:uid="{BA7B2643-592B-43B8-A9D8-B015181F16F8}"/>
    <cellStyle name="Cálculo 5 4 6 2 2" xfId="12699" xr:uid="{488B1C7B-8FF4-40A5-AC45-DE61EA1AA35A}"/>
    <cellStyle name="Cálculo 5 4 6 2 2 2" xfId="27807" xr:uid="{9CDD7D99-1476-4244-81FC-60A5BA8515A1}"/>
    <cellStyle name="Cálculo 5 4 6 2 3" xfId="13976" xr:uid="{C37A466C-5BDF-4595-AAC1-7E1CAE96E9AA}"/>
    <cellStyle name="Cálculo 5 4 6 2 3 2" xfId="29084" xr:uid="{45DA2CE2-46C8-4FF0-A959-DE5E8F437BC0}"/>
    <cellStyle name="Cálculo 5 4 6 2 4" xfId="21496" xr:uid="{3639B2A7-2074-449E-98AA-3BD2DBDF6D01}"/>
    <cellStyle name="Cálculo 5 4 6 3" xfId="10133" xr:uid="{700B798E-264E-4815-8EA7-7FAB14985DC9}"/>
    <cellStyle name="Cálculo 5 4 6 3 2" xfId="25241" xr:uid="{AB6D21E1-61A7-4ECE-B3F1-B9860759DCC4}"/>
    <cellStyle name="Cálculo 5 4 6 4" xfId="7617" xr:uid="{35DA292E-1DFA-4263-AEF5-BE721CD0912A}"/>
    <cellStyle name="Cálculo 5 4 6 4 2" xfId="22725" xr:uid="{86C0AF0D-E0AB-41ED-94C5-70BE575FBEEA}"/>
    <cellStyle name="Cálculo 5 4 6 5" xfId="18859" xr:uid="{4E1D3C65-A82A-4970-B347-202DD45185ED}"/>
    <cellStyle name="Cálculo 5 4 7" xfId="4128" xr:uid="{0F1F2C50-1C49-46C1-B93E-469C1A74C716}"/>
    <cellStyle name="Cálculo 5 4 7 2" xfId="6765" xr:uid="{6421903D-0AE9-4428-8FE4-AD327753F571}"/>
    <cellStyle name="Cálculo 5 4 7 2 2" xfId="13076" xr:uid="{3089734B-0A76-47FA-B3DE-A086A503D96D}"/>
    <cellStyle name="Cálculo 5 4 7 2 2 2" xfId="28184" xr:uid="{2686714D-332D-4115-98CB-B712F432779A}"/>
    <cellStyle name="Cálculo 5 4 7 2 3" xfId="16750" xr:uid="{15FEDEBC-7431-42EC-B585-C4AA17B7E122}"/>
    <cellStyle name="Cálculo 5 4 7 2 3 2" xfId="31858" xr:uid="{8BC78B8F-7D04-4D57-87BC-5746C1271E96}"/>
    <cellStyle name="Cálculo 5 4 7 2 4" xfId="21873" xr:uid="{07080B1C-CEBB-439F-8879-51FC27DA854B}"/>
    <cellStyle name="Cálculo 5 4 7 3" xfId="10510" xr:uid="{E0C7ACDF-530B-4AF6-8928-2CA1D82CE892}"/>
    <cellStyle name="Cálculo 5 4 7 3 2" xfId="25618" xr:uid="{45F39059-1EDE-497B-9BF4-64A79C8D01B5}"/>
    <cellStyle name="Cálculo 5 4 7 4" xfId="7099" xr:uid="{B538BFCE-B198-49BF-8748-811F84FF375A}"/>
    <cellStyle name="Cálculo 5 4 7 4 2" xfId="22207" xr:uid="{DC8E3C08-6B07-4B52-98D0-4C3A3A9F48F8}"/>
    <cellStyle name="Cálculo 5 4 7 5" xfId="19236" xr:uid="{3B4D66A9-295A-410B-A368-A5828F2CD150}"/>
    <cellStyle name="Cálculo 5 4 8" xfId="4693" xr:uid="{8C82FE44-E700-4AA1-B384-5739319F1B96}"/>
    <cellStyle name="Cálculo 5 4 8 2" xfId="11075" xr:uid="{0C184DD1-69BA-4CD6-95DE-267DF61AFA82}"/>
    <cellStyle name="Cálculo 5 4 8 2 2" xfId="26183" xr:uid="{19AF28EE-21E2-464C-9116-59C9B046F1B7}"/>
    <cellStyle name="Cálculo 5 4 8 3" xfId="15469" xr:uid="{198D9611-90DC-410F-A04E-CEB6137FCF97}"/>
    <cellStyle name="Cálculo 5 4 8 3 2" xfId="30577" xr:uid="{015F7094-4887-46DD-98A4-F86B0278B22E}"/>
    <cellStyle name="Cálculo 5 4 8 4" xfId="19801" xr:uid="{507A83D7-AA44-4B3E-B33F-8BA322C7E757}"/>
    <cellStyle name="Cálculo 5 4 9" xfId="8554" xr:uid="{8AE4CA08-8BE0-4159-9434-25233E7CBDE2}"/>
    <cellStyle name="Cálculo 5 4 9 2" xfId="23662" xr:uid="{C39958E6-7E14-4F4D-900A-A28B0901235D}"/>
    <cellStyle name="Cálculo 5 5" xfId="2065" xr:uid="{D2D26F14-5F97-4440-855B-006D91C93931}"/>
    <cellStyle name="Cálculo 5 5 10" xfId="13790" xr:uid="{A9486757-EEF6-4035-AC23-6EDCE90927F2}"/>
    <cellStyle name="Cálculo 5 5 10 2" xfId="28898" xr:uid="{D0C526CA-CAB3-4C3D-9D1A-F1775B54FD2F}"/>
    <cellStyle name="Cálculo 5 5 11" xfId="17290" xr:uid="{6BC03729-9432-41D3-BD0F-30BD0142C72E}"/>
    <cellStyle name="Cálculo 5 5 2" xfId="2825" xr:uid="{40A30F11-9E34-42EE-8AB8-CA4A71F5FA75}"/>
    <cellStyle name="Cálculo 5 5 2 2" xfId="5462" xr:uid="{B3B7231B-2153-47BE-875B-0D5AEA0891D4}"/>
    <cellStyle name="Cálculo 5 5 2 2 2" xfId="13372" xr:uid="{3040E369-9113-4E7B-B43B-9EC4BBC19254}"/>
    <cellStyle name="Cálculo 5 5 2 2 2 2" xfId="28480" xr:uid="{21971B1F-213D-4F2B-BF2A-E27A20FF2ED5}"/>
    <cellStyle name="Cálculo 5 5 2 2 3" xfId="20570" xr:uid="{A3613E70-ADD1-4E80-875E-7F88F9883BCE}"/>
    <cellStyle name="Cálculo 5 5 2 3" xfId="9302" xr:uid="{EA935081-6D55-469D-85E2-5FD3F4C6CF15}"/>
    <cellStyle name="Cálculo 5 5 2 3 2" xfId="24410" xr:uid="{C8795E86-099F-4D56-959A-A2090B7F8AD5}"/>
    <cellStyle name="Cálculo 5 5 2 4" xfId="17933" xr:uid="{94DEB9BC-DD9E-4E09-B628-CA6C8B02E12E}"/>
    <cellStyle name="Cálculo 5 5 3" xfId="3128" xr:uid="{653CE675-01A9-4A64-8755-2C5434F3B196}"/>
    <cellStyle name="Cálculo 5 5 3 2" xfId="5765" xr:uid="{AA3B6C0B-F520-4A42-88A0-E08FA20C9326}"/>
    <cellStyle name="Cálculo 5 5 3 2 2" xfId="12076" xr:uid="{6324D17E-46A4-4673-B872-2BBFA92594C7}"/>
    <cellStyle name="Cálculo 5 5 3 2 2 2" xfId="27184" xr:uid="{7F94B0BB-0254-45F6-9869-F6925E60D704}"/>
    <cellStyle name="Cálculo 5 5 3 2 3" xfId="16010" xr:uid="{10120C8F-C85D-4E2F-9DC7-AFF2490A36FC}"/>
    <cellStyle name="Cálculo 5 5 3 2 3 2" xfId="31118" xr:uid="{A3936D05-CF4E-4C8E-8971-65DD88D8DB7D}"/>
    <cellStyle name="Cálculo 5 5 3 2 4" xfId="20873" xr:uid="{78439E0E-D847-4887-9848-D1EB6F5F2F13}"/>
    <cellStyle name="Cálculo 5 5 3 3" xfId="9510" xr:uid="{AB032336-D8B3-4969-8B60-C82C40A3D506}"/>
    <cellStyle name="Cálculo 5 5 3 3 2" xfId="24618" xr:uid="{0A0FDC00-D26F-4992-912A-2FBF9F75734C}"/>
    <cellStyle name="Cálculo 5 5 3 4" xfId="8018" xr:uid="{603A9EFA-C6D1-4047-97FD-FFC1AC0D1B79}"/>
    <cellStyle name="Cálculo 5 5 3 4 2" xfId="23126" xr:uid="{01BD2C8D-74FF-4634-B23A-83A24720BF2F}"/>
    <cellStyle name="Cálculo 5 5 3 5" xfId="18236" xr:uid="{8D5CD8B7-64D0-48F8-A253-D707EB94BA96}"/>
    <cellStyle name="Cálculo 5 5 4" xfId="3454" xr:uid="{53CFB895-8307-4688-BB86-2B894E186688}"/>
    <cellStyle name="Cálculo 5 5 4 2" xfId="6091" xr:uid="{3CA2FB11-6D1D-4B2C-904C-93D1FCDE80B4}"/>
    <cellStyle name="Cálculo 5 5 4 2 2" xfId="12402" xr:uid="{F4A4BF19-3B05-4687-998F-92CA8001C993}"/>
    <cellStyle name="Cálculo 5 5 4 2 2 2" xfId="27510" xr:uid="{E7A860AA-7574-4FF3-9848-3201CD944F38}"/>
    <cellStyle name="Cálculo 5 5 4 2 3" xfId="7250" xr:uid="{317E52A3-B06C-4737-866D-175366DC20CF}"/>
    <cellStyle name="Cálculo 5 5 4 2 3 2" xfId="22358" xr:uid="{D8B88999-862C-49F4-99A5-0B5568DF431D}"/>
    <cellStyle name="Cálculo 5 5 4 2 4" xfId="21199" xr:uid="{B9870326-F374-4259-9C16-0E41DE848BF6}"/>
    <cellStyle name="Cálculo 5 5 4 3" xfId="9836" xr:uid="{8C9B33CE-A0E8-4994-BB31-A98519B9E3C9}"/>
    <cellStyle name="Cálculo 5 5 4 3 2" xfId="24944" xr:uid="{AFEA89A1-9569-4295-8291-C753AF13641D}"/>
    <cellStyle name="Cálculo 5 5 4 4" xfId="15796" xr:uid="{F3BB363C-EC13-4CAA-ABFA-FFA45073E525}"/>
    <cellStyle name="Cálculo 5 5 4 4 2" xfId="30904" xr:uid="{A28D4E11-6790-4EC9-AB44-3C32748B186E}"/>
    <cellStyle name="Cálculo 5 5 4 5" xfId="18562" xr:uid="{E8599D08-5AFB-4DFE-A219-2803239A1010}"/>
    <cellStyle name="Cálculo 5 5 5" xfId="3760" xr:uid="{23D1A225-C28C-494F-B415-E6DB8B9E98BA}"/>
    <cellStyle name="Cálculo 5 5 5 2" xfId="6397" xr:uid="{8F97E41C-F105-4030-807F-E990D88AF883}"/>
    <cellStyle name="Cálculo 5 5 5 2 2" xfId="12708" xr:uid="{784FCB60-F721-4D22-AA81-2774E42521B1}"/>
    <cellStyle name="Cálculo 5 5 5 2 2 2" xfId="27816" xr:uid="{3CFA4923-4DBC-4241-AC86-0DAB32801710}"/>
    <cellStyle name="Cálculo 5 5 5 2 3" xfId="15662" xr:uid="{A906AFF0-E7A0-435A-8A5B-6184755B1A28}"/>
    <cellStyle name="Cálculo 5 5 5 2 3 2" xfId="30770" xr:uid="{328BB2BC-A08B-4409-A305-B7CCBE3D8CFB}"/>
    <cellStyle name="Cálculo 5 5 5 2 4" xfId="21505" xr:uid="{EDC9F17D-C09D-45BF-9B95-754D5191A39D}"/>
    <cellStyle name="Cálculo 5 5 5 3" xfId="10142" xr:uid="{C52F15F6-3974-4C47-9270-1B89A8430C02}"/>
    <cellStyle name="Cálculo 5 5 5 3 2" xfId="25250" xr:uid="{C274915B-543E-47A7-B0BB-2975DC817CE8}"/>
    <cellStyle name="Cálculo 5 5 5 4" xfId="16278" xr:uid="{36ED2A00-0F22-467B-8FE0-D1A2513FBAE9}"/>
    <cellStyle name="Cálculo 5 5 5 4 2" xfId="31386" xr:uid="{257022E7-5EE8-449C-A1BA-2DB842C0E256}"/>
    <cellStyle name="Cálculo 5 5 5 5" xfId="18868" xr:uid="{7CFDBC77-F28D-4AA9-97A8-8284C1F6712E}"/>
    <cellStyle name="Cálculo 5 5 6" xfId="4137" xr:uid="{13A1B9F7-4D52-40C1-9117-A7C1F7E9A127}"/>
    <cellStyle name="Cálculo 5 5 6 2" xfId="6774" xr:uid="{90F76DBF-8CC5-4743-ABDC-95590D90AECA}"/>
    <cellStyle name="Cálculo 5 5 6 2 2" xfId="13085" xr:uid="{6ECA213F-D384-49F5-B1AD-C2EC2E8C1D3D}"/>
    <cellStyle name="Cálculo 5 5 6 2 2 2" xfId="28193" xr:uid="{996632F1-BAA4-4C2C-827B-A3470D737FE9}"/>
    <cellStyle name="Cálculo 5 5 6 2 3" xfId="16759" xr:uid="{464B5655-72F2-4ABB-B5D2-BBC7E56DC3C1}"/>
    <cellStyle name="Cálculo 5 5 6 2 3 2" xfId="31867" xr:uid="{29AED36B-9197-4862-A621-55D7BEDC0D15}"/>
    <cellStyle name="Cálculo 5 5 6 2 4" xfId="21882" xr:uid="{08AB328C-C394-4AB0-A4E3-D3EEB29D4E68}"/>
    <cellStyle name="Cálculo 5 5 6 3" xfId="10519" xr:uid="{A691B53C-06A5-45E0-B0B0-871084D14408}"/>
    <cellStyle name="Cálculo 5 5 6 3 2" xfId="25627" xr:uid="{97E0D607-7C99-4CCC-B351-F0816E089812}"/>
    <cellStyle name="Cálculo 5 5 6 4" xfId="16475" xr:uid="{864C0F1E-9EC3-41FB-BB01-77B029E68CF2}"/>
    <cellStyle name="Cálculo 5 5 6 4 2" xfId="31583" xr:uid="{761E97D3-C504-412C-9F89-67E50CAF0F9C}"/>
    <cellStyle name="Cálculo 5 5 6 5" xfId="19245" xr:uid="{327F15BF-77B5-4B2A-86B4-D2F8856BC27F}"/>
    <cellStyle name="Cálculo 5 5 7" xfId="4702" xr:uid="{842A9B3D-37DD-4038-A3C0-740B6C78A30E}"/>
    <cellStyle name="Cálculo 5 5 7 2" xfId="11084" xr:uid="{151EEE8F-D7B1-464B-B627-A1055BFE366C}"/>
    <cellStyle name="Cálculo 5 5 7 2 2" xfId="26192" xr:uid="{F86C97AB-9892-4E95-883C-BF095780F936}"/>
    <cellStyle name="Cálculo 5 5 7 3" xfId="7804" xr:uid="{27B8116E-DA56-4C66-9343-A607F0652A52}"/>
    <cellStyle name="Cálculo 5 5 7 3 2" xfId="22912" xr:uid="{7AF8F407-6818-48FB-99DF-6CB13C73796C}"/>
    <cellStyle name="Cálculo 5 5 7 4" xfId="19810" xr:uid="{FC162A26-26C9-480D-8D02-C1E3F523A8C3}"/>
    <cellStyle name="Cálculo 5 5 8" xfId="8563" xr:uid="{02507CAE-20A0-41D1-85A7-FDE201B900D5}"/>
    <cellStyle name="Cálculo 5 5 8 2" xfId="23671" xr:uid="{36978FFE-4F64-49EF-BC50-49F1D80B9B12}"/>
    <cellStyle name="Cálculo 5 5 9" xfId="15375" xr:uid="{C953392D-2ADE-4E99-A979-D76FAB72E0EA}"/>
    <cellStyle name="Cálculo 5 5 9 2" xfId="30483" xr:uid="{1F5F4B61-8AC3-41A1-AFE9-34F5CCA200F1}"/>
    <cellStyle name="Cálculo 6" xfId="763" xr:uid="{00000000-0005-0000-0000-0000FB020000}"/>
    <cellStyle name="Cálculo 6 2" xfId="1837" xr:uid="{497CE8AA-A0F4-4CB1-A968-E9D3A6E81D7C}"/>
    <cellStyle name="Cálculo 6 2 10" xfId="8338" xr:uid="{D5C0AE4C-06B0-4797-8276-C36469480FE0}"/>
    <cellStyle name="Cálculo 6 2 10 2" xfId="23446" xr:uid="{BCF54528-BE64-4E90-B815-DEA8350EA7B6}"/>
    <cellStyle name="Cálculo 6 2 11" xfId="15904" xr:uid="{926CB1C0-B88C-4C9E-AB81-9834130AC33F}"/>
    <cellStyle name="Cálculo 6 2 11 2" xfId="31012" xr:uid="{2F17B5BA-98A7-4CC9-88F4-CA2751EE96E4}"/>
    <cellStyle name="Cálculo 6 2 12" xfId="14428" xr:uid="{764B407F-837B-4A89-88ED-E88E2B0DCE43}"/>
    <cellStyle name="Cálculo 6 2 12 2" xfId="29536" xr:uid="{C5818CF5-793F-46A0-8027-FF447098738E}"/>
    <cellStyle name="Cálculo 6 2 13" xfId="17062" xr:uid="{36FA8251-AB62-4E7E-B523-FE70F9BB17A2}"/>
    <cellStyle name="Cálculo 6 2 2" xfId="2397" xr:uid="{B672D3B0-6426-4EE9-9D04-EA1F29D702B7}"/>
    <cellStyle name="Cálculo 6 2 2 2" xfId="5034" xr:uid="{F99373EE-E9B9-446E-971D-1CB0D714B6B6}"/>
    <cellStyle name="Cálculo 6 2 2 2 2" xfId="11398" xr:uid="{BF4D61A0-44BB-4A8D-ACBE-6D9EBC79CA8A}"/>
    <cellStyle name="Cálculo 6 2 2 2 2 2" xfId="26506" xr:uid="{6D733201-7983-4A9F-81BA-C8FF3FB100EF}"/>
    <cellStyle name="Cálculo 6 2 2 2 3" xfId="14658" xr:uid="{4C68958B-83C5-43DF-BEB7-382692BCFB49}"/>
    <cellStyle name="Cálculo 6 2 2 2 3 2" xfId="29766" xr:uid="{2EBFC330-4A6C-4898-8B5F-8B99509C0BF6}"/>
    <cellStyle name="Cálculo 6 2 2 2 4" xfId="20142" xr:uid="{AE981D75-955D-4275-886A-149F7D983CA1}"/>
    <cellStyle name="Cálculo 6 2 2 3" xfId="8864" xr:uid="{9C721562-6196-41DD-AE41-FAE93E75E845}"/>
    <cellStyle name="Cálculo 6 2 2 3 2" xfId="23972" xr:uid="{14DF89BD-10CA-4189-8606-B4967628EC64}"/>
    <cellStyle name="Cálculo 6 2 3" xfId="2223" xr:uid="{D4B20696-75D2-4F2D-A401-67C3058C02AF}"/>
    <cellStyle name="Cálculo 6 2 3 2" xfId="4860" xr:uid="{741A368C-51C3-42FF-9D74-5F1477D1586A}"/>
    <cellStyle name="Cálculo 6 2 3 2 2" xfId="16194" xr:uid="{EF7AF49F-9785-48E2-B21D-D4117987FDF5}"/>
    <cellStyle name="Cálculo 6 2 3 2 2 2" xfId="31302" xr:uid="{1698EC06-027A-4940-9D5B-4BB533588763}"/>
    <cellStyle name="Cálculo 6 2 3 2 3" xfId="19968" xr:uid="{AE4AFEFE-C1F1-4756-B18F-16D40320272D}"/>
    <cellStyle name="Cálculo 6 2 3 3" xfId="7125" xr:uid="{6C53EB9F-EEB3-427F-8606-0CCE1C0E00AA}"/>
    <cellStyle name="Cálculo 6 2 3 3 2" xfId="22233" xr:uid="{8A2C99AF-97F3-4ACC-BE5B-0CDE6C7E029E}"/>
    <cellStyle name="Cálculo 6 2 3 4" xfId="17448" xr:uid="{38DB3801-0BD3-4B3E-86A7-59C5D0827527}"/>
    <cellStyle name="Cálculo 6 2 4" xfId="2931" xr:uid="{07A3E621-13D5-473C-9C65-9BE3F6DD0D22}"/>
    <cellStyle name="Cálculo 6 2 4 2" xfId="5568" xr:uid="{315EC6B2-A37F-4484-8BDC-2B55E06D3580}"/>
    <cellStyle name="Cálculo 6 2 4 2 2" xfId="11879" xr:uid="{80B9463E-6AE2-4C05-BEA2-445BC6B3CC0A}"/>
    <cellStyle name="Cálculo 6 2 4 2 2 2" xfId="26987" xr:uid="{0676F08F-A928-4295-B4AC-AF4A404B8C1F}"/>
    <cellStyle name="Cálculo 6 2 4 2 3" xfId="15693" xr:uid="{412C037A-E2C4-4642-BD15-6C0E3B72E85B}"/>
    <cellStyle name="Cálculo 6 2 4 2 3 2" xfId="30801" xr:uid="{1048AAE4-6465-446A-AA40-343FAA0E3E19}"/>
    <cellStyle name="Cálculo 6 2 4 2 4" xfId="20676" xr:uid="{CC078203-8703-4254-BBF0-631E714C52F3}"/>
    <cellStyle name="Cálculo 6 2 4 3" xfId="9313" xr:uid="{494B6059-A5AC-4858-A44A-5A607D73F170}"/>
    <cellStyle name="Cálculo 6 2 4 3 2" xfId="24421" xr:uid="{E91CFC86-90CE-4652-980B-952476B62FD0}"/>
    <cellStyle name="Cálculo 6 2 4 4" xfId="15060" xr:uid="{D28EFEFA-61EA-4AC8-BBC5-8080ED844D79}"/>
    <cellStyle name="Cálculo 6 2 4 4 2" xfId="30168" xr:uid="{CB4C909C-449B-4030-9F17-CF73F7F0FF3E}"/>
    <cellStyle name="Cálculo 6 2 4 5" xfId="18039" xr:uid="{D472AF6E-8F01-4F2D-8ACE-A4FF25F1A38C}"/>
    <cellStyle name="Cálculo 6 2 5" xfId="3257" xr:uid="{A370A0FA-BC2D-4176-BF70-F361A2EC8EB2}"/>
    <cellStyle name="Cálculo 6 2 5 2" xfId="5894" xr:uid="{536EDD04-ABF6-4984-B047-75D74F346E1A}"/>
    <cellStyle name="Cálculo 6 2 5 2 2" xfId="12205" xr:uid="{EFB983CB-C4DA-41F8-9C15-3472C634C4EE}"/>
    <cellStyle name="Cálculo 6 2 5 2 2 2" xfId="27313" xr:uid="{2386558B-7412-4A85-B086-60C7BB8A75A4}"/>
    <cellStyle name="Cálculo 6 2 5 2 3" xfId="15676" xr:uid="{EDD64C93-0F2C-410F-A84C-0A34F8226923}"/>
    <cellStyle name="Cálculo 6 2 5 2 3 2" xfId="30784" xr:uid="{EA7BE4D6-4499-45E1-9A6D-5B5F9658C490}"/>
    <cellStyle name="Cálculo 6 2 5 2 4" xfId="21002" xr:uid="{FE619C96-3A48-4565-A8B9-00BD5CB02C15}"/>
    <cellStyle name="Cálculo 6 2 5 3" xfId="9639" xr:uid="{2A0CEACC-D2FF-4483-B978-1B6230C72EF5}"/>
    <cellStyle name="Cálculo 6 2 5 3 2" xfId="24747" xr:uid="{7CD308DE-D27B-421D-8DC7-31F6C5E8880F}"/>
    <cellStyle name="Cálculo 6 2 5 4" xfId="8691" xr:uid="{F040019F-EAEE-45AB-BD42-4EEA83B99E85}"/>
    <cellStyle name="Cálculo 6 2 5 4 2" xfId="23799" xr:uid="{96084402-A991-48E7-A321-49FCBEEDC5B8}"/>
    <cellStyle name="Cálculo 6 2 5 5" xfId="18365" xr:uid="{80700894-4B01-4259-B734-CE5877E161FF}"/>
    <cellStyle name="Cálculo 6 2 6" xfId="3563" xr:uid="{6AB84C2F-425F-44A4-95AE-D89A27E89B10}"/>
    <cellStyle name="Cálculo 6 2 6 2" xfId="6200" xr:uid="{137A4300-5372-4D5C-8993-7EA18B396C82}"/>
    <cellStyle name="Cálculo 6 2 6 2 2" xfId="12511" xr:uid="{F49407B3-6FBC-4F24-9DCA-5FD5DDAB41F6}"/>
    <cellStyle name="Cálculo 6 2 6 2 2 2" xfId="27619" xr:uid="{7BE723B6-BE01-4D46-80D4-12433273111C}"/>
    <cellStyle name="Cálculo 6 2 6 2 3" xfId="8022" xr:uid="{A57F789A-421E-472A-9570-042093ECCABF}"/>
    <cellStyle name="Cálculo 6 2 6 2 3 2" xfId="23130" xr:uid="{2E6B1323-1686-433B-8B01-BDEA95661A19}"/>
    <cellStyle name="Cálculo 6 2 6 2 4" xfId="21308" xr:uid="{657C3ECC-984C-4CB6-97A3-55D2384F95A3}"/>
    <cellStyle name="Cálculo 6 2 6 3" xfId="9945" xr:uid="{5D6C6408-0907-4D00-85EB-EAE1F7BE81D6}"/>
    <cellStyle name="Cálculo 6 2 6 3 2" xfId="25053" xr:uid="{128A6749-2535-4E58-8C59-1DBA9AAB7A2B}"/>
    <cellStyle name="Cálculo 6 2 6 4" xfId="14399" xr:uid="{AA99F7A7-DBD7-4FA3-A85A-AB28C64357D8}"/>
    <cellStyle name="Cálculo 6 2 6 4 2" xfId="29507" xr:uid="{F4544E5B-B1B7-499F-AEB9-DED5906CA175}"/>
    <cellStyle name="Cálculo 6 2 6 5" xfId="18671" xr:uid="{B677BDBB-180F-43F0-BE8E-99C6F8235704}"/>
    <cellStyle name="Cálculo 6 2 7" xfId="3909" xr:uid="{1FBC0196-ED95-47CF-A94A-A04CD27B6EC2}"/>
    <cellStyle name="Cálculo 6 2 7 2" xfId="6546" xr:uid="{C00ABC6B-3DD1-4CCC-842A-5EFA849D591E}"/>
    <cellStyle name="Cálculo 6 2 7 2 2" xfId="12857" xr:uid="{B0968B9C-6515-4C11-859E-050C90130FE1}"/>
    <cellStyle name="Cálculo 6 2 7 2 2 2" xfId="27965" xr:uid="{8F2EE7B4-777C-43A3-99B5-1ABF4507586A}"/>
    <cellStyle name="Cálculo 6 2 7 2 3" xfId="11778" xr:uid="{FA1DD3BF-3034-4437-B212-58E164D261D3}"/>
    <cellStyle name="Cálculo 6 2 7 2 3 2" xfId="26886" xr:uid="{BE62543B-2C7A-49C2-BFAE-CEE81FB3CDFD}"/>
    <cellStyle name="Cálculo 6 2 7 2 4" xfId="21654" xr:uid="{F76FF0E0-1CD5-4975-AE96-48B8E8B9AD2C}"/>
    <cellStyle name="Cálculo 6 2 7 3" xfId="10291" xr:uid="{4C03FE1D-36D1-4902-BA31-44E53B25BAE7}"/>
    <cellStyle name="Cálculo 6 2 7 3 2" xfId="25399" xr:uid="{A7AADCEE-6CC8-473E-A521-240CF2FB6706}"/>
    <cellStyle name="Cálculo 6 2 7 4" xfId="15506" xr:uid="{E0FC1B77-361A-4CEE-BE9F-3AEACE79E052}"/>
    <cellStyle name="Cálculo 6 2 7 4 2" xfId="30614" xr:uid="{A917C08A-34AE-4059-A1C5-5F7DDF632162}"/>
    <cellStyle name="Cálculo 6 2 7 5" xfId="19017" xr:uid="{59D223F9-9CF5-4684-963E-A3025D72D4C5}"/>
    <cellStyle name="Cálculo 6 2 8" xfId="4273" xr:uid="{3FAED06F-55FF-4A08-BBDD-8870CAC247F1}"/>
    <cellStyle name="Cálculo 6 2 8 2" xfId="6910" xr:uid="{FAD3A9E4-898C-4DE4-B4C9-168512FB41F7}"/>
    <cellStyle name="Cálculo 6 2 8 2 2" xfId="13221" xr:uid="{C347D175-AE0E-48B6-8CA3-ACCE98C0ADD6}"/>
    <cellStyle name="Cálculo 6 2 8 2 2 2" xfId="28329" xr:uid="{0C11A6F4-B176-4F38-9BBC-D804DB21584B}"/>
    <cellStyle name="Cálculo 6 2 8 2 3" xfId="16885" xr:uid="{B06EA695-4351-4DC0-9CC7-F8C1392A55EC}"/>
    <cellStyle name="Cálculo 6 2 8 2 3 2" xfId="31993" xr:uid="{3295E291-49BF-4AC7-AA92-FAD177D2F86D}"/>
    <cellStyle name="Cálculo 6 2 8 2 4" xfId="22018" xr:uid="{F6DFC82C-FBA6-4C9C-A799-484CABE4F14E}"/>
    <cellStyle name="Cálculo 6 2 8 3" xfId="10655" xr:uid="{D091B466-C086-4044-979D-5BF003314E3E}"/>
    <cellStyle name="Cálculo 6 2 8 3 2" xfId="25763" xr:uid="{8FE81899-4D14-411A-ABA5-31289CD94347}"/>
    <cellStyle name="Cálculo 6 2 8 4" xfId="7822" xr:uid="{80667C77-8455-4CF9-B704-72F2C4996F37}"/>
    <cellStyle name="Cálculo 6 2 8 4 2" xfId="22930" xr:uid="{467451D0-00E0-41B2-BBE0-F6A78C71BEAD}"/>
    <cellStyle name="Cálculo 6 2 8 5" xfId="19381" xr:uid="{8613B084-B8C0-4D21-9F87-E973DDFB224D}"/>
    <cellStyle name="Cálculo 6 2 9" xfId="4474" xr:uid="{3656957E-649E-45F9-A37E-C58D9751B5FD}"/>
    <cellStyle name="Cálculo 6 2 9 2" xfId="10856" xr:uid="{A012DD36-A9C1-4856-B2A1-AB03A70332AE}"/>
    <cellStyle name="Cálculo 6 2 9 2 2" xfId="25964" xr:uid="{2CE01442-33BD-4B1F-9E09-C5874AF74C1C}"/>
    <cellStyle name="Cálculo 6 2 9 3" xfId="15504" xr:uid="{C30E09F5-9B73-4DB8-9379-6805BDEB4AE7}"/>
    <cellStyle name="Cálculo 6 2 9 3 2" xfId="30612" xr:uid="{0B770E03-0425-4ADC-ADC4-44A3A23516BA}"/>
    <cellStyle name="Cálculo 6 2 9 4" xfId="19582" xr:uid="{112FF457-D323-4ABB-9162-462E431BFA13}"/>
    <cellStyle name="Cálculo 6 3" xfId="1820" xr:uid="{50AD44B3-8FF8-41F0-928C-4289D3C473F5}"/>
    <cellStyle name="Cálculo 6 3 10" xfId="13489" xr:uid="{9099F316-1BE7-4BD8-85AE-388257D05DB7}"/>
    <cellStyle name="Cálculo 6 3 10 2" xfId="28597" xr:uid="{E9E23A35-C9E8-4941-B0C9-26AC53EE2C53}"/>
    <cellStyle name="Cálculo 6 3 11" xfId="14165" xr:uid="{8BAFFD37-7B01-4A0F-8A6A-2CE906F73550}"/>
    <cellStyle name="Cálculo 6 3 11 2" xfId="29273" xr:uid="{7DDF6710-2E82-486B-829C-F6AA46BA7CBF}"/>
    <cellStyle name="Cálculo 6 3 12" xfId="17045" xr:uid="{1F7CAC2E-6BE2-407D-9F3C-33D1D305E0C4}"/>
    <cellStyle name="Cálculo 6 3 2" xfId="2380" xr:uid="{4C092EE8-716B-4464-917E-415DAD7526F7}"/>
    <cellStyle name="Cálculo 6 3 2 2" xfId="5017" xr:uid="{AF0948DD-2707-4FC4-A90F-5776765FB623}"/>
    <cellStyle name="Cálculo 6 3 2 2 2" xfId="11381" xr:uid="{1A1AA046-FE08-430C-9B75-2FA57F926BB2}"/>
    <cellStyle name="Cálculo 6 3 2 2 2 2" xfId="26489" xr:uid="{B9B12EB9-E8D0-4B0D-8A35-BCA5545380BF}"/>
    <cellStyle name="Cálculo 6 3 2 2 3" xfId="11779" xr:uid="{2C577A9F-D3E0-4F3D-A57A-6E14E2795F57}"/>
    <cellStyle name="Cálculo 6 3 2 2 3 2" xfId="26887" xr:uid="{5B51FB9A-5335-4AE4-A302-89A173C0F361}"/>
    <cellStyle name="Cálculo 6 3 2 2 4" xfId="20125" xr:uid="{07B2AAC4-EC6A-43AA-A1C1-11EE7CFC2E70}"/>
    <cellStyle name="Cálculo 6 3 2 3" xfId="8847" xr:uid="{64EAFA95-F007-4B02-B24A-EE3EF0393708}"/>
    <cellStyle name="Cálculo 6 3 2 3 2" xfId="23955" xr:uid="{3C8C0EA6-6BB2-4EC5-A653-9F8FBF367162}"/>
    <cellStyle name="Cálculo 6 3 2 4" xfId="15980" xr:uid="{B024CC79-2442-4757-AF43-1FB4C350038D}"/>
    <cellStyle name="Cálculo 6 3 2 4 2" xfId="31088" xr:uid="{37D12F43-78A4-49D1-BA5E-F4C06B948259}"/>
    <cellStyle name="Cálculo 6 3 2 5" xfId="13997" xr:uid="{976CF239-C566-417B-B069-8492B79BEC65}"/>
    <cellStyle name="Cálculo 6 3 2 5 2" xfId="29105" xr:uid="{7CEBA2D6-2C54-4E7D-A57C-732623D47AA1}"/>
    <cellStyle name="Cálculo 6 3 2 6" xfId="17588" xr:uid="{9ED9EA82-ADED-4D47-8E93-B1A47DB6C73B}"/>
    <cellStyle name="Cálculo 6 3 3" xfId="2240" xr:uid="{9A531158-BFCE-45C5-B08F-F43D1E811C08}"/>
    <cellStyle name="Cálculo 6 3 3 2" xfId="4877" xr:uid="{F9E1FB61-12AE-473F-A684-E171EABEC542}"/>
    <cellStyle name="Cálculo 6 3 3 2 2" xfId="15568" xr:uid="{9B4B78B3-97C1-4749-9CE5-6CC8F44590F9}"/>
    <cellStyle name="Cálculo 6 3 3 2 2 2" xfId="30676" xr:uid="{3A0273D9-F9E8-45A2-87D1-AE7B00F99156}"/>
    <cellStyle name="Cálculo 6 3 3 2 3" xfId="19985" xr:uid="{DF02A5B7-5132-493A-A749-703AD806AE26}"/>
    <cellStyle name="Cálculo 6 3 3 3" xfId="9263" xr:uid="{018C9D37-D4DB-4FD8-A163-2DA3E1129B3A}"/>
    <cellStyle name="Cálculo 6 3 3 3 2" xfId="24371" xr:uid="{785A2CC2-7308-46BE-A898-82964ED120AB}"/>
    <cellStyle name="Cálculo 6 3 3 4" xfId="17465" xr:uid="{8C3A450C-500B-4436-90AA-56361549402E}"/>
    <cellStyle name="Cálculo 6 3 4" xfId="2345" xr:uid="{95089156-27B1-45D4-9611-04C2650766FA}"/>
    <cellStyle name="Cálculo 6 3 4 2" xfId="4982" xr:uid="{268F75A0-A743-451F-ABC7-2918007B4741}"/>
    <cellStyle name="Cálculo 6 3 4 2 2" xfId="11346" xr:uid="{BCF5E7D2-F2EF-48B7-AE90-4AABA39A08C9}"/>
    <cellStyle name="Cálculo 6 3 4 2 2 2" xfId="26454" xr:uid="{F0C7847F-6075-44EC-B908-D5EE5A7DBA5D}"/>
    <cellStyle name="Cálculo 6 3 4 2 3" xfId="16135" xr:uid="{B28DE52D-AF90-45F5-AE6F-83B1EF7E0930}"/>
    <cellStyle name="Cálculo 6 3 4 2 3 2" xfId="31243" xr:uid="{1810A83F-620B-474A-800E-195590E31143}"/>
    <cellStyle name="Cálculo 6 3 4 2 4" xfId="20090" xr:uid="{8E4873A4-32C1-424B-9273-FE77AAD23BF0}"/>
    <cellStyle name="Cálculo 6 3 4 3" xfId="8812" xr:uid="{D63EE321-4D8C-4D87-B715-DD5F003FD01C}"/>
    <cellStyle name="Cálculo 6 3 4 3 2" xfId="23920" xr:uid="{CCBCF68D-65D4-4BC9-9D48-5C93B636B403}"/>
    <cellStyle name="Cálculo 6 3 4 4" xfId="11806" xr:uid="{D5C81EB2-8248-4B0F-B089-20FA92797B69}"/>
    <cellStyle name="Cálculo 6 3 4 4 2" xfId="26914" xr:uid="{A90F045B-6A81-4B61-A39E-EEF21838BFDF}"/>
    <cellStyle name="Cálculo 6 3 4 5" xfId="17570" xr:uid="{11684B42-40BA-42F5-8575-F9F4CDF8E84D}"/>
    <cellStyle name="Cálculo 6 3 5" xfId="3240" xr:uid="{DD8E84B8-E148-460E-9DA4-D1994AC3177E}"/>
    <cellStyle name="Cálculo 6 3 5 2" xfId="5877" xr:uid="{1B5BF20F-2AF0-4C56-8692-66DAD95D3510}"/>
    <cellStyle name="Cálculo 6 3 5 2 2" xfId="12188" xr:uid="{8B4C5933-D6B5-4915-969E-1F2AB27B5E8D}"/>
    <cellStyle name="Cálculo 6 3 5 2 2 2" xfId="27296" xr:uid="{3149D76C-C388-4497-A394-15F7297F883A}"/>
    <cellStyle name="Cálculo 6 3 5 2 3" xfId="15977" xr:uid="{31E46AA7-7D31-453D-AD18-0E012AE6AA00}"/>
    <cellStyle name="Cálculo 6 3 5 2 3 2" xfId="31085" xr:uid="{7625540B-C326-4800-8744-C31B03619A56}"/>
    <cellStyle name="Cálculo 6 3 5 2 4" xfId="20985" xr:uid="{30A4CF8B-6D26-45CC-AC03-5318A33E3D96}"/>
    <cellStyle name="Cálculo 6 3 5 3" xfId="9622" xr:uid="{C6D8AE50-6793-4CCF-951F-A47B22AFFDAD}"/>
    <cellStyle name="Cálculo 6 3 5 3 2" xfId="24730" xr:uid="{DAFC9317-DCF5-4401-B6F7-F5D2981ABCC5}"/>
    <cellStyle name="Cálculo 6 3 5 4" xfId="15438" xr:uid="{F6C437D7-04B4-4B97-BF6F-888AFC6B4D13}"/>
    <cellStyle name="Cálculo 6 3 5 4 2" xfId="30546" xr:uid="{3374EBD3-7BDC-45C7-BBE1-DF64B028846B}"/>
    <cellStyle name="Cálculo 6 3 5 5" xfId="18348" xr:uid="{983812DD-9D1B-480F-897F-7D9E7FE930BB}"/>
    <cellStyle name="Cálculo 6 3 6" xfId="2322" xr:uid="{72E7CD46-0CB9-4373-95D1-4F46E7AE524D}"/>
    <cellStyle name="Cálculo 6 3 6 2" xfId="4959" xr:uid="{F310B921-9DB3-4CE4-84AB-6115A34AB473}"/>
    <cellStyle name="Cálculo 6 3 6 2 2" xfId="11323" xr:uid="{F67A7755-461C-4265-ABF0-E4F2864D4B8D}"/>
    <cellStyle name="Cálculo 6 3 6 2 2 2" xfId="26431" xr:uid="{1830B0A6-7660-4508-8E6F-A5B88413AE44}"/>
    <cellStyle name="Cálculo 6 3 6 2 3" xfId="14500" xr:uid="{93845D87-EC6B-46B2-B33B-4C363B5E9A04}"/>
    <cellStyle name="Cálculo 6 3 6 2 3 2" xfId="29608" xr:uid="{8FFC2CDA-7910-49AC-93F2-B6F9363899C3}"/>
    <cellStyle name="Cálculo 6 3 6 2 4" xfId="20067" xr:uid="{C98D5896-1C07-461D-ABD7-8014F7975E18}"/>
    <cellStyle name="Cálculo 6 3 6 3" xfId="8789" xr:uid="{E89BCC51-8595-4F35-8FAF-9654CCE60CC4}"/>
    <cellStyle name="Cálculo 6 3 6 3 2" xfId="23897" xr:uid="{0FBEA041-694C-4A80-BEA5-1AEDB9A11493}"/>
    <cellStyle name="Cálculo 6 3 6 4" xfId="15651" xr:uid="{59465FE3-5711-40E4-BE63-A7CCB4C0674A}"/>
    <cellStyle name="Cálculo 6 3 6 4 2" xfId="30759" xr:uid="{C609D81E-08CD-427A-A2C7-5BA097668954}"/>
    <cellStyle name="Cálculo 6 3 6 5" xfId="17547" xr:uid="{468DF918-A2B2-4C41-8155-5FC7C7662405}"/>
    <cellStyle name="Cálculo 6 3 7" xfId="3892" xr:uid="{6E4AC976-A12B-4241-8A94-63D9796C870C}"/>
    <cellStyle name="Cálculo 6 3 7 2" xfId="6529" xr:uid="{592E0737-C85D-4F0A-A6E4-542F54CE8B5F}"/>
    <cellStyle name="Cálculo 6 3 7 2 2" xfId="12840" xr:uid="{A4088C07-5A8A-4281-94ED-966789C1BEB1}"/>
    <cellStyle name="Cálculo 6 3 7 2 2 2" xfId="27948" xr:uid="{6ECE9C6E-6D9B-4431-8CE2-7D3CF6415FF0}"/>
    <cellStyle name="Cálculo 6 3 7 2 3" xfId="15960" xr:uid="{E61604C7-8ECC-4506-B7F0-B5F02B9C8938}"/>
    <cellStyle name="Cálculo 6 3 7 2 3 2" xfId="31068" xr:uid="{3413E9F1-3764-47D5-8753-A806E91D97F1}"/>
    <cellStyle name="Cálculo 6 3 7 2 4" xfId="21637" xr:uid="{8D5E5D30-F3AF-46F0-ABCC-FE315673F596}"/>
    <cellStyle name="Cálculo 6 3 7 3" xfId="10274" xr:uid="{D74360ED-C07B-4D9B-9DC9-00E269DA030A}"/>
    <cellStyle name="Cálculo 6 3 7 3 2" xfId="25382" xr:uid="{BD85848A-F3E6-4781-AB4E-51B533167063}"/>
    <cellStyle name="Cálculo 6 3 7 4" xfId="7428" xr:uid="{ACDAFAFC-49A7-488E-9345-7EAE9C882D77}"/>
    <cellStyle name="Cálculo 6 3 7 4 2" xfId="22536" xr:uid="{63D315D0-9E2B-4F64-B7AB-0FF0626EBB11}"/>
    <cellStyle name="Cálculo 6 3 7 5" xfId="19000" xr:uid="{E8A4CE03-B463-482B-9D57-F4BABBA7D275}"/>
    <cellStyle name="Cálculo 6 3 8" xfId="4457" xr:uid="{704BB215-0CB5-4F69-9FF5-5B3F136F05AF}"/>
    <cellStyle name="Cálculo 6 3 8 2" xfId="10839" xr:uid="{65C80F1E-5450-44AC-BA9A-F1358B6BBF33}"/>
    <cellStyle name="Cálculo 6 3 8 2 2" xfId="25947" xr:uid="{5227BA73-1E95-4426-AF33-60343F265868}"/>
    <cellStyle name="Cálculo 6 3 8 3" xfId="16126" xr:uid="{EE030F10-73B4-4E36-BBA8-2982C5D782AC}"/>
    <cellStyle name="Cálculo 6 3 8 3 2" xfId="31234" xr:uid="{8D2A5C3A-1136-43FC-9696-C9ED17FE5165}"/>
    <cellStyle name="Cálculo 6 3 8 4" xfId="19565" xr:uid="{CE21DB4F-E665-4686-9F5D-2357DBC7B485}"/>
    <cellStyle name="Cálculo 6 3 9" xfId="8321" xr:uid="{D585F316-FE38-4DF3-A086-DA65238D24F9}"/>
    <cellStyle name="Cálculo 6 3 9 2" xfId="23429" xr:uid="{0A868748-3867-45A0-B96E-C661E2DFB195}"/>
    <cellStyle name="Cálculo 6 4" xfId="2057" xr:uid="{BA7A8089-9B28-4D45-A809-D328A055F665}"/>
    <cellStyle name="Cálculo 6 4 10" xfId="15999" xr:uid="{3D46C710-5B8F-440C-A686-F0DA60B38ED7}"/>
    <cellStyle name="Cálculo 6 4 10 2" xfId="31107" xr:uid="{565551A8-FE8F-4E8A-A279-76BE049B5795}"/>
    <cellStyle name="Cálculo 6 4 11" xfId="15658" xr:uid="{F0B16E00-949C-4A02-819F-F403562C6B4C}"/>
    <cellStyle name="Cálculo 6 4 11 2" xfId="30766" xr:uid="{415B3096-A0A9-4F3A-BF9F-328090F3DA36}"/>
    <cellStyle name="Cálculo 6 4 12" xfId="17282" xr:uid="{BCFC941D-60B6-4CE4-B07E-588EFE7737E9}"/>
    <cellStyle name="Cálculo 6 4 2" xfId="2564" xr:uid="{74329F33-99B2-4E3A-9A83-6E5DFA3F38CE}"/>
    <cellStyle name="Cálculo 6 4 2 2" xfId="5201" xr:uid="{AF7EF92F-A8A4-431D-829A-0E6B320CE702}"/>
    <cellStyle name="Cálculo 6 4 2 2 2" xfId="11565" xr:uid="{9450D6DB-E3E6-4FAF-90EC-BFA681292FE8}"/>
    <cellStyle name="Cálculo 6 4 2 2 2 2" xfId="26673" xr:uid="{687DCDB5-446B-4341-8F96-3A07792C6B6A}"/>
    <cellStyle name="Cálculo 6 4 2 2 3" xfId="14892" xr:uid="{E598F3BB-BADE-4825-A7D0-0D372697A848}"/>
    <cellStyle name="Cálculo 6 4 2 2 3 2" xfId="30000" xr:uid="{48E98AEC-1BC4-4ED2-8F1C-2AEDCABB75ED}"/>
    <cellStyle name="Cálculo 6 4 2 2 4" xfId="20309" xr:uid="{E3D2BBE0-F957-4C63-95D1-229D202B4264}"/>
    <cellStyle name="Cálculo 6 4 2 3" xfId="9031" xr:uid="{2C27CA79-4C64-4316-BB4C-5E08DF7F47F2}"/>
    <cellStyle name="Cálculo 6 4 2 3 2" xfId="24139" xr:uid="{9F134988-B922-4BF2-89A3-98C8836608C3}"/>
    <cellStyle name="Cálculo 6 4 2 4" xfId="15500" xr:uid="{772152A0-19BC-4375-9EE8-2038DD7FB771}"/>
    <cellStyle name="Cálculo 6 4 2 4 2" xfId="30608" xr:uid="{D961607E-9618-40AF-A2B2-69D76293FBC4}"/>
    <cellStyle name="Cálculo 6 4 2 5" xfId="13624" xr:uid="{0EC3C528-8E7C-40D6-8808-6297D564FA3B}"/>
    <cellStyle name="Cálculo 6 4 2 5 2" xfId="28732" xr:uid="{BA42BF86-BC53-4B4E-A237-0DAE6E1BF7FE}"/>
    <cellStyle name="Cálculo 6 4 2 6" xfId="17672" xr:uid="{35CB2960-93D7-4A49-8B9E-EB11017962A7}"/>
    <cellStyle name="Cálculo 6 4 3" xfId="2817" xr:uid="{D0203103-4943-45F2-9609-BE0A508763EA}"/>
    <cellStyle name="Cálculo 6 4 3 2" xfId="5454" xr:uid="{516F48FD-A3EC-4A05-AC52-5067ACC91635}"/>
    <cellStyle name="Cálculo 6 4 3 2 2" xfId="14919" xr:uid="{38563120-034F-4130-826C-414DB6E8EDD4}"/>
    <cellStyle name="Cálculo 6 4 3 2 2 2" xfId="30027" xr:uid="{0F1CEB00-929B-48B1-9CF2-134E8114CD12}"/>
    <cellStyle name="Cálculo 6 4 3 2 3" xfId="20562" xr:uid="{3E43CE3B-B9BB-468A-8CF7-061BB5D695AD}"/>
    <cellStyle name="Cálculo 6 4 3 3" xfId="14671" xr:uid="{CDDA5C7A-CAC0-4414-A9CE-8FE44D8E9780}"/>
    <cellStyle name="Cálculo 6 4 3 3 2" xfId="29779" xr:uid="{BF27890F-E82A-469B-AA56-C55D1F58F873}"/>
    <cellStyle name="Cálculo 6 4 3 4" xfId="17925" xr:uid="{83A92996-E0B3-463B-B1D8-478A647430D6}"/>
    <cellStyle name="Cálculo 6 4 4" xfId="3120" xr:uid="{553A3896-0063-4EE3-A1D5-BB645C696500}"/>
    <cellStyle name="Cálculo 6 4 4 2" xfId="5757" xr:uid="{CD96942B-2359-4582-B7D7-541769C1F475}"/>
    <cellStyle name="Cálculo 6 4 4 2 2" xfId="12068" xr:uid="{FED8C72F-05A3-473B-A452-307825AA9C30}"/>
    <cellStyle name="Cálculo 6 4 4 2 2 2" xfId="27176" xr:uid="{B5D05591-0A46-4364-BDF5-A1B74D2DA07E}"/>
    <cellStyle name="Cálculo 6 4 4 2 3" xfId="15318" xr:uid="{AD67AC45-E9CC-421F-A50F-C902AC219617}"/>
    <cellStyle name="Cálculo 6 4 4 2 3 2" xfId="30426" xr:uid="{4689708E-7353-4F70-90E4-0A60E7053AEC}"/>
    <cellStyle name="Cálculo 6 4 4 2 4" xfId="20865" xr:uid="{EE563509-4F3C-487B-A749-43238B3E64C0}"/>
    <cellStyle name="Cálculo 6 4 4 3" xfId="9502" xr:uid="{3132B555-53B4-4E31-8FB8-6D578095794B}"/>
    <cellStyle name="Cálculo 6 4 4 3 2" xfId="24610" xr:uid="{770CE87A-0551-440A-9A71-AD6250E4E78E}"/>
    <cellStyle name="Cálculo 6 4 4 4" xfId="7925" xr:uid="{E5F0F8F6-99F6-4586-B35D-DAF33344CB67}"/>
    <cellStyle name="Cálculo 6 4 4 4 2" xfId="23033" xr:uid="{762D048D-3206-43A0-8E21-FF0F5A53982D}"/>
    <cellStyle name="Cálculo 6 4 4 5" xfId="18228" xr:uid="{F13E790A-D079-48AD-AB88-DC137B336471}"/>
    <cellStyle name="Cálculo 6 4 5" xfId="3446" xr:uid="{F304F143-EC61-42BA-8489-C9CA07FC1A76}"/>
    <cellStyle name="Cálculo 6 4 5 2" xfId="6083" xr:uid="{69A1A4BA-D8AE-43B5-8899-F2BA4E24D520}"/>
    <cellStyle name="Cálculo 6 4 5 2 2" xfId="12394" xr:uid="{3ED06180-E569-4163-8B29-A3DC8F234595}"/>
    <cellStyle name="Cálculo 6 4 5 2 2 2" xfId="27502" xr:uid="{C665E6E3-649C-461A-8C01-EC687D0CBA83}"/>
    <cellStyle name="Cálculo 6 4 5 2 3" xfId="15578" xr:uid="{EC134E4C-7A48-4F6B-9453-09568A891C3C}"/>
    <cellStyle name="Cálculo 6 4 5 2 3 2" xfId="30686" xr:uid="{899BF1BD-0363-4C99-84EA-EDAA7D81946B}"/>
    <cellStyle name="Cálculo 6 4 5 2 4" xfId="21191" xr:uid="{F9F3B9EC-B8FB-484F-9D20-647EF198B084}"/>
    <cellStyle name="Cálculo 6 4 5 3" xfId="9828" xr:uid="{F8DDED4C-8318-4252-B861-477E54BCE5FA}"/>
    <cellStyle name="Cálculo 6 4 5 3 2" xfId="24936" xr:uid="{25669A2A-C97A-434D-A6E0-E7B12F9C5DE8}"/>
    <cellStyle name="Cálculo 6 4 5 4" xfId="14890" xr:uid="{B93A0D99-5EC5-41F6-8A0C-427BE35857FA}"/>
    <cellStyle name="Cálculo 6 4 5 4 2" xfId="29998" xr:uid="{D4D6690E-0E17-495B-8AF6-902D1BC8D56E}"/>
    <cellStyle name="Cálculo 6 4 5 5" xfId="18554" xr:uid="{13ACFB43-CFA4-424D-9E04-6A9E875B4079}"/>
    <cellStyle name="Cálculo 6 4 6" xfId="3752" xr:uid="{4C3A3614-6D4E-495F-923F-EAC7B9425244}"/>
    <cellStyle name="Cálculo 6 4 6 2" xfId="6389" xr:uid="{607FED9B-94B4-46D8-9F0E-C177B1309AF3}"/>
    <cellStyle name="Cálculo 6 4 6 2 2" xfId="12700" xr:uid="{87273AA8-C80A-4C43-B52F-F0D8409A1FB5}"/>
    <cellStyle name="Cálculo 6 4 6 2 2 2" xfId="27808" xr:uid="{BCB08262-24B5-4BC6-9584-CBD70E62529E}"/>
    <cellStyle name="Cálculo 6 4 6 2 3" xfId="11221" xr:uid="{04610F08-3DF6-4B44-98BB-DF1E41343894}"/>
    <cellStyle name="Cálculo 6 4 6 2 3 2" xfId="26329" xr:uid="{6FE66A9B-68D2-4896-90CA-CA015DAD55B2}"/>
    <cellStyle name="Cálculo 6 4 6 2 4" xfId="21497" xr:uid="{DF4FC79A-3AF6-499D-8602-B5F84F0C15B5}"/>
    <cellStyle name="Cálculo 6 4 6 3" xfId="10134" xr:uid="{E3D0C317-81F0-4747-B1FD-7A50308B444F}"/>
    <cellStyle name="Cálculo 6 4 6 3 2" xfId="25242" xr:uid="{BEF76AD4-CD6A-4CAD-9ADE-A2A0B50479BA}"/>
    <cellStyle name="Cálculo 6 4 6 4" xfId="7164" xr:uid="{6A4A4DA4-94AC-4C12-9C4D-A406D9FE4560}"/>
    <cellStyle name="Cálculo 6 4 6 4 2" xfId="22272" xr:uid="{22139AF2-AAD4-4E1F-8C86-9052CBF1BBC7}"/>
    <cellStyle name="Cálculo 6 4 6 5" xfId="18860" xr:uid="{08FCCB5E-0DEB-492B-988B-1E60C11CD438}"/>
    <cellStyle name="Cálculo 6 4 7" xfId="4129" xr:uid="{CE411F63-BCED-45FE-A2DA-2C63C05BFCB5}"/>
    <cellStyle name="Cálculo 6 4 7 2" xfId="6766" xr:uid="{959E7A46-0C27-4F67-8AFA-5BB0FD096A27}"/>
    <cellStyle name="Cálculo 6 4 7 2 2" xfId="13077" xr:uid="{3E5981F0-713D-400A-87E3-C29E5BD3254D}"/>
    <cellStyle name="Cálculo 6 4 7 2 2 2" xfId="28185" xr:uid="{51B97C74-9739-4AE5-BE8D-4F882FD9E74C}"/>
    <cellStyle name="Cálculo 6 4 7 2 3" xfId="16751" xr:uid="{026C284B-9D0D-4B24-AACE-0CE576627999}"/>
    <cellStyle name="Cálculo 6 4 7 2 3 2" xfId="31859" xr:uid="{EC415B9E-F655-4924-99CB-42B1A927F13D}"/>
    <cellStyle name="Cálculo 6 4 7 2 4" xfId="21874" xr:uid="{97BBE69B-8CB9-4E2D-BA43-E9D4602F737C}"/>
    <cellStyle name="Cálculo 6 4 7 3" xfId="10511" xr:uid="{1D9E3DCE-18CB-4362-A841-E5EC25FDF900}"/>
    <cellStyle name="Cálculo 6 4 7 3 2" xfId="25619" xr:uid="{1FA1B2A2-1B33-4999-8F68-790F540BD906}"/>
    <cellStyle name="Cálculo 6 4 7 4" xfId="8465" xr:uid="{4D6C2A99-4142-413A-9753-2CA4DD30B567}"/>
    <cellStyle name="Cálculo 6 4 7 4 2" xfId="23573" xr:uid="{017430F4-836F-42D9-B3E4-2E2E4536CDA9}"/>
    <cellStyle name="Cálculo 6 4 7 5" xfId="19237" xr:uid="{BF24DC47-81A9-4A45-BA8B-4C808303FF08}"/>
    <cellStyle name="Cálculo 6 4 8" xfId="4694" xr:uid="{E931BF39-C1AD-49C9-994D-0497F2CC89FB}"/>
    <cellStyle name="Cálculo 6 4 8 2" xfId="11076" xr:uid="{6FA4CF7B-EBD0-4F84-95A1-DE3AD19989E1}"/>
    <cellStyle name="Cálculo 6 4 8 2 2" xfId="26184" xr:uid="{A4E72E1E-2FB4-43D3-B3EE-33411A61235D}"/>
    <cellStyle name="Cálculo 6 4 8 3" xfId="8207" xr:uid="{6335024B-D462-4859-94ED-960212E6591B}"/>
    <cellStyle name="Cálculo 6 4 8 3 2" xfId="23315" xr:uid="{12C1BF8E-3787-4E42-A6B9-FF96D1E11D6D}"/>
    <cellStyle name="Cálculo 6 4 8 4" xfId="19802" xr:uid="{F2429DC5-3C1B-4B63-9E0D-A9ED474351C7}"/>
    <cellStyle name="Cálculo 6 4 9" xfId="8555" xr:uid="{E8522C2A-B497-4753-A7C4-2186DD6C9222}"/>
    <cellStyle name="Cálculo 6 4 9 2" xfId="23663" xr:uid="{46C5EBD5-B62D-4E94-913A-7BBFECCD231D}"/>
    <cellStyle name="Cálculo 6 5" xfId="2064" xr:uid="{7A9B0BD7-5909-420F-B962-6C20E8808D80}"/>
    <cellStyle name="Cálculo 6 5 10" xfId="16215" xr:uid="{08BD599A-E778-4AE9-92B4-2ED2093F9A20}"/>
    <cellStyle name="Cálculo 6 5 10 2" xfId="31323" xr:uid="{EFBE6E62-76F8-4FEC-A7ED-6BFE5F82B358}"/>
    <cellStyle name="Cálculo 6 5 11" xfId="17289" xr:uid="{1210C57E-21C9-4138-B35E-BC9A2C6FB0EB}"/>
    <cellStyle name="Cálculo 6 5 2" xfId="2824" xr:uid="{FA83CD0D-CA03-446B-979E-8186CC65D426}"/>
    <cellStyle name="Cálculo 6 5 2 2" xfId="5461" xr:uid="{D49DEE8B-B427-4309-B8F4-6D3CB32C20DF}"/>
    <cellStyle name="Cálculo 6 5 2 2 2" xfId="16061" xr:uid="{29D9BC7F-82C6-4D41-B7BE-4EDF12958B50}"/>
    <cellStyle name="Cálculo 6 5 2 2 2 2" xfId="31169" xr:uid="{61B73364-2160-4D1B-9AED-11566DD120C5}"/>
    <cellStyle name="Cálculo 6 5 2 2 3" xfId="20569" xr:uid="{F17544C1-F3FB-463A-9732-7DA509B9D21D}"/>
    <cellStyle name="Cálculo 6 5 2 3" xfId="13428" xr:uid="{39AAB0A5-8089-4495-98B8-F5476BBA6B33}"/>
    <cellStyle name="Cálculo 6 5 2 3 2" xfId="28536" xr:uid="{AD10FD49-7C97-433C-B659-6AEA27D5B462}"/>
    <cellStyle name="Cálculo 6 5 2 4" xfId="17932" xr:uid="{12CFC5EF-FAEA-4CA3-9C0E-2D1D3F0554AB}"/>
    <cellStyle name="Cálculo 6 5 3" xfId="3127" xr:uid="{D325DF48-347A-4632-948B-C270EC95AD76}"/>
    <cellStyle name="Cálculo 6 5 3 2" xfId="5764" xr:uid="{0730FE35-270E-4023-B5C6-746D5FA20823}"/>
    <cellStyle name="Cálculo 6 5 3 2 2" xfId="12075" xr:uid="{1B1CB39E-D4A8-4A92-9938-D5E9564D940D}"/>
    <cellStyle name="Cálculo 6 5 3 2 2 2" xfId="27183" xr:uid="{B6BF8952-C40E-4D04-9789-50DE0626641F}"/>
    <cellStyle name="Cálculo 6 5 3 2 3" xfId="14806" xr:uid="{D8AF73D8-9867-4977-B957-9E1DE394FCA7}"/>
    <cellStyle name="Cálculo 6 5 3 2 3 2" xfId="29914" xr:uid="{C83E1E0D-B80F-402D-AA7E-E523D4D6FA60}"/>
    <cellStyle name="Cálculo 6 5 3 2 4" xfId="20872" xr:uid="{70F53405-FBC1-425E-AC3C-FAFB6B8E2549}"/>
    <cellStyle name="Cálculo 6 5 3 3" xfId="9509" xr:uid="{95B00604-EAB3-4A0B-8D51-83FEF7B14AC5}"/>
    <cellStyle name="Cálculo 6 5 3 3 2" xfId="24617" xr:uid="{A152F34B-0648-40FB-9F39-E2B3FB05E215}"/>
    <cellStyle name="Cálculo 6 5 3 4" xfId="15801" xr:uid="{31F7FBA7-2CAF-4D01-9CF6-A909443E6655}"/>
    <cellStyle name="Cálculo 6 5 3 4 2" xfId="30909" xr:uid="{12C5D6B3-79A9-4254-AF2B-F03FDB19B429}"/>
    <cellStyle name="Cálculo 6 5 3 5" xfId="18235" xr:uid="{9E93FD6C-9CA1-4745-9002-3B93E05F8451}"/>
    <cellStyle name="Cálculo 6 5 4" xfId="3453" xr:uid="{0463297D-A3BA-49E5-B9C9-21976F9A7165}"/>
    <cellStyle name="Cálculo 6 5 4 2" xfId="6090" xr:uid="{86241743-6253-49B7-9D55-7AD800A1413D}"/>
    <cellStyle name="Cálculo 6 5 4 2 2" xfId="12401" xr:uid="{36F8893A-52BA-4261-98D6-24CA6798D096}"/>
    <cellStyle name="Cálculo 6 5 4 2 2 2" xfId="27509" xr:uid="{7682F10B-FCB2-4E11-B834-CC229AD9DA10}"/>
    <cellStyle name="Cálculo 6 5 4 2 3" xfId="16453" xr:uid="{29938307-665C-481F-B7F5-BC6BC1C1ADE6}"/>
    <cellStyle name="Cálculo 6 5 4 2 3 2" xfId="31561" xr:uid="{3366BD87-78D6-4C90-A6E2-016C6F5A18A9}"/>
    <cellStyle name="Cálculo 6 5 4 2 4" xfId="21198" xr:uid="{2E177879-8AAD-4450-A83E-DAE698D15E1A}"/>
    <cellStyle name="Cálculo 6 5 4 3" xfId="9835" xr:uid="{A067E175-AD73-405D-85A9-344CC4A40BCB}"/>
    <cellStyle name="Cálculo 6 5 4 3 2" xfId="24943" xr:uid="{56EA1118-EA91-45D4-B0E6-4F5297A0DFFC}"/>
    <cellStyle name="Cálculo 6 5 4 4" xfId="16273" xr:uid="{9B86665D-C6B3-44D0-BDD8-75909C821E23}"/>
    <cellStyle name="Cálculo 6 5 4 4 2" xfId="31381" xr:uid="{7A0DC774-1A3B-4063-9670-87CA04C2B89B}"/>
    <cellStyle name="Cálculo 6 5 4 5" xfId="18561" xr:uid="{90BA3EAF-39BD-456C-BF6F-69211421373A}"/>
    <cellStyle name="Cálculo 6 5 5" xfId="3759" xr:uid="{E83995AB-2BEB-43B9-9F65-9B086A08C02E}"/>
    <cellStyle name="Cálculo 6 5 5 2" xfId="6396" xr:uid="{736CE28E-A879-46DF-8065-CF3A669B5963}"/>
    <cellStyle name="Cálculo 6 5 5 2 2" xfId="12707" xr:uid="{EBE38C7E-D708-4CE8-91F9-AFAF90C1D43B}"/>
    <cellStyle name="Cálculo 6 5 5 2 2 2" xfId="27815" xr:uid="{A2C7E7CB-31D7-4E57-A06E-061B574110F4}"/>
    <cellStyle name="Cálculo 6 5 5 2 3" xfId="15951" xr:uid="{93966675-B466-4585-8D1E-D503E1A80181}"/>
    <cellStyle name="Cálculo 6 5 5 2 3 2" xfId="31059" xr:uid="{AA803383-ACA8-4CC7-AE3D-15547892BBF0}"/>
    <cellStyle name="Cálculo 6 5 5 2 4" xfId="21504" xr:uid="{B859E2E5-BBBF-48AF-A539-C2BF3BE7C86E}"/>
    <cellStyle name="Cálculo 6 5 5 3" xfId="10141" xr:uid="{00151443-C80D-436B-9E61-9EAC66BE1F56}"/>
    <cellStyle name="Cálculo 6 5 5 3 2" xfId="25249" xr:uid="{BFE074FC-BDD8-4BE2-889C-B54F2C2B25AC}"/>
    <cellStyle name="Cálculo 6 5 5 4" xfId="14954" xr:uid="{DAE7A2C9-BBE3-4EF8-B739-8EB229F7BE1C}"/>
    <cellStyle name="Cálculo 6 5 5 4 2" xfId="30062" xr:uid="{5F08AB8F-5B74-4D3F-8EE7-0A757EC0B8A0}"/>
    <cellStyle name="Cálculo 6 5 5 5" xfId="18867" xr:uid="{4DA754D4-7DDB-4051-B847-DC00E49CCC93}"/>
    <cellStyle name="Cálculo 6 5 6" xfId="4136" xr:uid="{87FBF7C7-5808-463F-94A8-C533BCB55C39}"/>
    <cellStyle name="Cálculo 6 5 6 2" xfId="6773" xr:uid="{A95366F3-AF6A-4EEC-9B89-3DEB83A453F6}"/>
    <cellStyle name="Cálculo 6 5 6 2 2" xfId="13084" xr:uid="{CC3B5F8D-CB2B-49C0-8167-C2450CFF0282}"/>
    <cellStyle name="Cálculo 6 5 6 2 2 2" xfId="28192" xr:uid="{82386A28-6DC5-413A-BEB6-C8C6A18E27FA}"/>
    <cellStyle name="Cálculo 6 5 6 2 3" xfId="16758" xr:uid="{8E9DADC5-0835-419F-BA8F-649B85C9CD66}"/>
    <cellStyle name="Cálculo 6 5 6 2 3 2" xfId="31866" xr:uid="{8BEB4FC1-B7D3-4A12-8A76-BA98E7C6ADF5}"/>
    <cellStyle name="Cálculo 6 5 6 2 4" xfId="21881" xr:uid="{62D214E1-6896-42E8-9FE1-B089262D0D96}"/>
    <cellStyle name="Cálculo 6 5 6 3" xfId="10518" xr:uid="{316093E6-4AA4-459B-9193-4BA7A30E7382}"/>
    <cellStyle name="Cálculo 6 5 6 3 2" xfId="25626" xr:uid="{E0F1A57D-F477-43D8-BA6E-F95BDCDB3617}"/>
    <cellStyle name="Cálculo 6 5 6 4" xfId="13998" xr:uid="{FA004998-FB57-47FE-A9EE-AAEF23903ACC}"/>
    <cellStyle name="Cálculo 6 5 6 4 2" xfId="29106" xr:uid="{C61523A4-2557-454A-A2C2-4F0B8E086259}"/>
    <cellStyle name="Cálculo 6 5 6 5" xfId="19244" xr:uid="{FBEEB6DF-F788-4E52-A2D1-E1CD0BA5A4C2}"/>
    <cellStyle name="Cálculo 6 5 7" xfId="4701" xr:uid="{CBC59BE2-DE91-4CB5-AFCA-B0294E8192AD}"/>
    <cellStyle name="Cálculo 6 5 7 2" xfId="11083" xr:uid="{161648B6-8F53-4BB7-87A9-37DDFCAFE830}"/>
    <cellStyle name="Cálculo 6 5 7 2 2" xfId="26191" xr:uid="{6BCEC058-1A52-4E63-A33D-BA6CB6754934}"/>
    <cellStyle name="Cálculo 6 5 7 3" xfId="16094" xr:uid="{37172F4F-AB6B-46CC-BD6D-CFDC5F21CFFC}"/>
    <cellStyle name="Cálculo 6 5 7 3 2" xfId="31202" xr:uid="{D7E4A399-07B6-4CD2-9ED2-A528F7686533}"/>
    <cellStyle name="Cálculo 6 5 7 4" xfId="19809" xr:uid="{636ABD1F-6816-4531-8CC4-7930C9A9C382}"/>
    <cellStyle name="Cálculo 6 5 8" xfId="8562" xr:uid="{AC254582-8E06-4E92-A1A0-D631CE0CA4E8}"/>
    <cellStyle name="Cálculo 6 5 8 2" xfId="23670" xr:uid="{FCD9E920-5685-460A-912D-E1918463DBED}"/>
    <cellStyle name="Cálculo 6 5 9" xfId="14612" xr:uid="{E9D6974F-0AAA-4835-A836-39A03C994EB4}"/>
    <cellStyle name="Cálculo 6 5 9 2" xfId="29720" xr:uid="{22FDE946-2656-4674-BCEB-CAABBA24A78C}"/>
    <cellStyle name="Cálculo 7" xfId="764" xr:uid="{00000000-0005-0000-0000-0000FC020000}"/>
    <cellStyle name="Cálculo 7 2" xfId="1838" xr:uid="{7550798C-1BEA-4094-9F8E-0A7CF9202DD3}"/>
    <cellStyle name="Cálculo 7 2 10" xfId="8339" xr:uid="{5933AC3A-797C-420D-8B05-009C08CD72D4}"/>
    <cellStyle name="Cálculo 7 2 10 2" xfId="23447" xr:uid="{157F58E9-9FE6-47A2-9D2C-74FA1A4C3C82}"/>
    <cellStyle name="Cálculo 7 2 11" xfId="8176" xr:uid="{A3A0C97D-02F6-490A-8D4B-1EE0BF375BAB}"/>
    <cellStyle name="Cálculo 7 2 11 2" xfId="23284" xr:uid="{1335EFF4-8328-4B16-9BD8-FA9EA879B75B}"/>
    <cellStyle name="Cálculo 7 2 12" xfId="14920" xr:uid="{73760827-A24A-409A-9AAB-7D9EAF8F2920}"/>
    <cellStyle name="Cálculo 7 2 12 2" xfId="30028" xr:uid="{384F34CF-1447-4151-8CEF-9080A35D21A0}"/>
    <cellStyle name="Cálculo 7 2 13" xfId="17063" xr:uid="{7A51259F-EF37-445A-B9D4-D2B54922D769}"/>
    <cellStyle name="Cálculo 7 2 2" xfId="2398" xr:uid="{ECF14EC2-ACA1-4CE3-AE44-265A09DEB4F9}"/>
    <cellStyle name="Cálculo 7 2 2 2" xfId="5035" xr:uid="{B2F54746-CBA7-49DE-86C5-C1342592F666}"/>
    <cellStyle name="Cálculo 7 2 2 2 2" xfId="11399" xr:uid="{3232D281-5B9F-4DAB-9AAD-00362C2DF472}"/>
    <cellStyle name="Cálculo 7 2 2 2 2 2" xfId="26507" xr:uid="{C0BD05E3-309C-4F02-9343-AC367C47BAA6}"/>
    <cellStyle name="Cálculo 7 2 2 2 3" xfId="16059" xr:uid="{B69B2A50-1435-4561-A3A2-49681EB8BDCF}"/>
    <cellStyle name="Cálculo 7 2 2 2 3 2" xfId="31167" xr:uid="{7635D296-596F-4437-8691-2D76978AB1BB}"/>
    <cellStyle name="Cálculo 7 2 2 2 4" xfId="20143" xr:uid="{9B66DFF6-4F73-4AB7-8E78-2ED5002B30D6}"/>
    <cellStyle name="Cálculo 7 2 2 3" xfId="8865" xr:uid="{9BF89230-4BEE-4F7A-A727-FC6E4A2628B0}"/>
    <cellStyle name="Cálculo 7 2 2 3 2" xfId="23973" xr:uid="{DC3B35F2-9DE7-48B4-A83D-FF9594A9B6CE}"/>
    <cellStyle name="Cálculo 7 2 3" xfId="2222" xr:uid="{6C475E93-3A1D-4963-97C4-18E88F0783D8}"/>
    <cellStyle name="Cálculo 7 2 3 2" xfId="4859" xr:uid="{7946650A-FC6E-4697-9888-FF9208C484C4}"/>
    <cellStyle name="Cálculo 7 2 3 2 2" xfId="11818" xr:uid="{ECC0BAC5-EF36-430C-A0BA-61FCA2724CDB}"/>
    <cellStyle name="Cálculo 7 2 3 2 2 2" xfId="26926" xr:uid="{A64F2550-AD29-484E-9580-EA84F777EC3F}"/>
    <cellStyle name="Cálculo 7 2 3 2 3" xfId="19967" xr:uid="{093EEF13-F481-40C8-9F37-F68C94FA26EC}"/>
    <cellStyle name="Cálculo 7 2 3 3" xfId="7866" xr:uid="{0EA5F919-F6ED-4F69-B8BA-1E132C2C3D72}"/>
    <cellStyle name="Cálculo 7 2 3 3 2" xfId="22974" xr:uid="{AF8CDAB1-7DE8-4DFE-B488-0CD4077E993C}"/>
    <cellStyle name="Cálculo 7 2 3 4" xfId="17447" xr:uid="{4B6C1021-0768-4EFD-B7BC-E6CABDE28A36}"/>
    <cellStyle name="Cálculo 7 2 4" xfId="2932" xr:uid="{F1E90D1B-9C4C-46B5-AA56-DFBDD93E2D82}"/>
    <cellStyle name="Cálculo 7 2 4 2" xfId="5569" xr:uid="{00EDDA5C-E673-4924-A9F6-9B8088BCF03A}"/>
    <cellStyle name="Cálculo 7 2 4 2 2" xfId="11880" xr:uid="{AA55DA02-B218-444D-A485-5F68586135A6}"/>
    <cellStyle name="Cálculo 7 2 4 2 2 2" xfId="26988" xr:uid="{0633A112-1F95-446E-9E63-D2848EF1ED1F}"/>
    <cellStyle name="Cálculo 7 2 4 2 3" xfId="13835" xr:uid="{8E610065-CF58-4664-B492-1AE6B0C26376}"/>
    <cellStyle name="Cálculo 7 2 4 2 3 2" xfId="28943" xr:uid="{425E4D47-3B4A-4566-835A-BA6C326AB367}"/>
    <cellStyle name="Cálculo 7 2 4 2 4" xfId="20677" xr:uid="{23E60493-FCD9-4477-8856-571B41978FCF}"/>
    <cellStyle name="Cálculo 7 2 4 3" xfId="9314" xr:uid="{DC937526-843F-40C8-9D16-29BFEC75E50F}"/>
    <cellStyle name="Cálculo 7 2 4 3 2" xfId="24422" xr:uid="{083E4B09-EB61-4381-899D-4D9A2307A370}"/>
    <cellStyle name="Cálculo 7 2 4 4" xfId="14498" xr:uid="{8A5B3F75-E915-49DA-AED2-37E643C8C10A}"/>
    <cellStyle name="Cálculo 7 2 4 4 2" xfId="29606" xr:uid="{5914229E-04F7-4B33-A851-C7F87E521DC8}"/>
    <cellStyle name="Cálculo 7 2 4 5" xfId="18040" xr:uid="{ADB4C464-826E-4D68-8B3B-1AC738161764}"/>
    <cellStyle name="Cálculo 7 2 5" xfId="3258" xr:uid="{46012C95-7D18-4939-AA6D-81F5262FC735}"/>
    <cellStyle name="Cálculo 7 2 5 2" xfId="5895" xr:uid="{0E33E7FE-5E5F-48EE-BD1C-108C92CAF34F}"/>
    <cellStyle name="Cálculo 7 2 5 2 2" xfId="12206" xr:uid="{A3342855-A57E-42C0-80C1-EFDC11236619}"/>
    <cellStyle name="Cálculo 7 2 5 2 2 2" xfId="27314" xr:uid="{34711548-6EA0-47AF-8EE1-79D9F7729F59}"/>
    <cellStyle name="Cálculo 7 2 5 2 3" xfId="8129" xr:uid="{4FA9EAA3-24D1-4025-98C4-E96358DB1140}"/>
    <cellStyle name="Cálculo 7 2 5 2 3 2" xfId="23237" xr:uid="{85DCF92D-48C7-4987-9052-EEAA2E6EDD4B}"/>
    <cellStyle name="Cálculo 7 2 5 2 4" xfId="21003" xr:uid="{7B7C813B-1FEB-44DD-B5CF-8B028566C159}"/>
    <cellStyle name="Cálculo 7 2 5 3" xfId="9640" xr:uid="{ADED405D-6610-4F51-934C-0F5ABB9EEA49}"/>
    <cellStyle name="Cálculo 7 2 5 3 2" xfId="24748" xr:uid="{A13580F8-94FB-4110-9E75-CAA4A029067E}"/>
    <cellStyle name="Cálculo 7 2 5 4" xfId="13696" xr:uid="{86147521-8338-4A9B-9C9F-02C2502885B6}"/>
    <cellStyle name="Cálculo 7 2 5 4 2" xfId="28804" xr:uid="{03B48517-C6F0-47BF-86CD-7D0C6474B128}"/>
    <cellStyle name="Cálculo 7 2 5 5" xfId="18366" xr:uid="{C943A3F3-7300-4E37-9A4A-1577D385FA2C}"/>
    <cellStyle name="Cálculo 7 2 6" xfId="3564" xr:uid="{98FB62D3-FA18-4A9F-9A9C-18C02F2128F9}"/>
    <cellStyle name="Cálculo 7 2 6 2" xfId="6201" xr:uid="{3CCF4836-24AE-47ED-96FA-EBE9966077C8}"/>
    <cellStyle name="Cálculo 7 2 6 2 2" xfId="12512" xr:uid="{3B442918-3FC4-4CC1-98D7-2FCD044E7878}"/>
    <cellStyle name="Cálculo 7 2 6 2 2 2" xfId="27620" xr:uid="{04F4959A-52CB-4117-9885-571FE7BA22A7}"/>
    <cellStyle name="Cálculo 7 2 6 2 3" xfId="14648" xr:uid="{4F473838-F5C1-4A15-91EC-BA57783F96C1}"/>
    <cellStyle name="Cálculo 7 2 6 2 3 2" xfId="29756" xr:uid="{8A96828E-8016-451A-83C9-08920CF32262}"/>
    <cellStyle name="Cálculo 7 2 6 2 4" xfId="21309" xr:uid="{66C0F002-8CD8-4AA1-BF46-D10F96D69412}"/>
    <cellStyle name="Cálculo 7 2 6 3" xfId="9946" xr:uid="{621D44FC-6650-4DB4-B968-5EB3B697F52C}"/>
    <cellStyle name="Cálculo 7 2 6 3 2" xfId="25054" xr:uid="{BADF0B7E-1CC4-490F-B21C-1552FB41A695}"/>
    <cellStyle name="Cálculo 7 2 6 4" xfId="11810" xr:uid="{F1B02B2F-5F41-43B1-80AD-FCB9FAF3C90B}"/>
    <cellStyle name="Cálculo 7 2 6 4 2" xfId="26918" xr:uid="{B9FF8209-EE32-4B88-BC56-C72E7B3AE3DF}"/>
    <cellStyle name="Cálculo 7 2 6 5" xfId="18672" xr:uid="{69D4FB42-CFB2-440D-9AD3-8B921860AB01}"/>
    <cellStyle name="Cálculo 7 2 7" xfId="3910" xr:uid="{276D2750-FC79-4B48-86B2-74954F6D9599}"/>
    <cellStyle name="Cálculo 7 2 7 2" xfId="6547" xr:uid="{C1F74D75-F30C-45F8-BDFA-E2FDE496B0B8}"/>
    <cellStyle name="Cálculo 7 2 7 2 2" xfId="12858" xr:uid="{927D0B5A-B7FB-4EA3-BBAE-8FCCA9848112}"/>
    <cellStyle name="Cálculo 7 2 7 2 2 2" xfId="27966" xr:uid="{B5273FFD-AB6B-434A-8227-DDA5D54D97F9}"/>
    <cellStyle name="Cálculo 7 2 7 2 3" xfId="7752" xr:uid="{876CBAE0-58FE-40C3-A443-361C9FA04F03}"/>
    <cellStyle name="Cálculo 7 2 7 2 3 2" xfId="22860" xr:uid="{6E81864B-67A7-4D18-A128-48DC582D5477}"/>
    <cellStyle name="Cálculo 7 2 7 2 4" xfId="21655" xr:uid="{477CE4CD-6F96-460D-88D5-A997EAB20790}"/>
    <cellStyle name="Cálculo 7 2 7 3" xfId="10292" xr:uid="{69B2063B-A751-4818-8CEC-48E8264D6307}"/>
    <cellStyle name="Cálculo 7 2 7 3 2" xfId="25400" xr:uid="{69E77882-53F0-4B8E-A78B-997952D276D0}"/>
    <cellStyle name="Cálculo 7 2 7 4" xfId="7629" xr:uid="{8E8B0B17-7F62-40C8-A9EC-E3C26757AF75}"/>
    <cellStyle name="Cálculo 7 2 7 4 2" xfId="22737" xr:uid="{CC0DC3C8-5674-4B40-BFCF-46FFE2C6CCB5}"/>
    <cellStyle name="Cálculo 7 2 7 5" xfId="19018" xr:uid="{A3C12CF0-C985-4CA6-8F91-1E06A2468DEA}"/>
    <cellStyle name="Cálculo 7 2 8" xfId="4274" xr:uid="{C2E39D74-36C9-42C2-B757-281DB1351841}"/>
    <cellStyle name="Cálculo 7 2 8 2" xfId="6911" xr:uid="{FD45F26C-89BE-4AF8-BB07-64858216C913}"/>
    <cellStyle name="Cálculo 7 2 8 2 2" xfId="13222" xr:uid="{F80D79CF-7309-44EB-852B-44A706F73CB3}"/>
    <cellStyle name="Cálculo 7 2 8 2 2 2" xfId="28330" xr:uid="{166BD4B2-B809-4706-BE8A-BB8C58EE0E69}"/>
    <cellStyle name="Cálculo 7 2 8 2 3" xfId="16886" xr:uid="{9862648A-0CCA-499D-BEEB-0BA4572E7BE8}"/>
    <cellStyle name="Cálculo 7 2 8 2 3 2" xfId="31994" xr:uid="{B2166645-22F1-417B-BF5E-D0CCE062889D}"/>
    <cellStyle name="Cálculo 7 2 8 2 4" xfId="22019" xr:uid="{AC18ED26-219F-49C9-91C8-CC768B96F594}"/>
    <cellStyle name="Cálculo 7 2 8 3" xfId="10656" xr:uid="{3896169F-2115-48DA-B6C3-6221401DFF04}"/>
    <cellStyle name="Cálculo 7 2 8 3 2" xfId="25764" xr:uid="{8493B358-3347-4F10-8DB9-DD34739C8346}"/>
    <cellStyle name="Cálculo 7 2 8 4" xfId="15054" xr:uid="{46F3C337-804B-4E30-B693-C73FA3245EED}"/>
    <cellStyle name="Cálculo 7 2 8 4 2" xfId="30162" xr:uid="{885AD935-5B61-41BD-9421-9917F6685F45}"/>
    <cellStyle name="Cálculo 7 2 8 5" xfId="19382" xr:uid="{599F3770-7686-42AB-BAAF-F3412CE7A660}"/>
    <cellStyle name="Cálculo 7 2 9" xfId="4475" xr:uid="{43EABAFA-4CF3-433D-B562-30859D8B507C}"/>
    <cellStyle name="Cálculo 7 2 9 2" xfId="10857" xr:uid="{116066BB-EB7B-4717-94A4-660DD08578BD}"/>
    <cellStyle name="Cálculo 7 2 9 2 2" xfId="25965" xr:uid="{9E23DA05-44B0-401A-889B-F3FA0A69EE65}"/>
    <cellStyle name="Cálculo 7 2 9 3" xfId="7766" xr:uid="{74DB41DC-4567-4038-A984-4BDA961A26F5}"/>
    <cellStyle name="Cálculo 7 2 9 3 2" xfId="22874" xr:uid="{B88E9ADC-A18C-442D-A792-CD3C833A62BC}"/>
    <cellStyle name="Cálculo 7 2 9 4" xfId="19583" xr:uid="{414E26BF-4B93-4213-87D8-D4B9DDBF0F10}"/>
    <cellStyle name="Cálculo 7 3" xfId="1821" xr:uid="{0A75FEB7-EB22-44B7-B487-3E1B377DAE70}"/>
    <cellStyle name="Cálculo 7 3 10" xfId="9138" xr:uid="{BA500226-B62F-46E6-88B0-D6A156AA98F5}"/>
    <cellStyle name="Cálculo 7 3 10 2" xfId="24246" xr:uid="{30F111BB-8CCE-401A-B143-0C245D586AAF}"/>
    <cellStyle name="Cálculo 7 3 11" xfId="13506" xr:uid="{EF086B8D-9BDD-4592-BA19-D701D4D35AC3}"/>
    <cellStyle name="Cálculo 7 3 11 2" xfId="28614" xr:uid="{5BEDB05D-81DD-4923-A2C5-834549861D54}"/>
    <cellStyle name="Cálculo 7 3 12" xfId="17046" xr:uid="{82047266-EB2D-4843-BF48-7A1BE81B0EA6}"/>
    <cellStyle name="Cálculo 7 3 2" xfId="2381" xr:uid="{11A7238A-C4D7-4831-9702-D5F51FB1A0F6}"/>
    <cellStyle name="Cálculo 7 3 2 2" xfId="5018" xr:uid="{2FC770B5-E5A3-4AD4-BB88-140B48C86CD3}"/>
    <cellStyle name="Cálculo 7 3 2 2 2" xfId="11382" xr:uid="{F59C28AD-1D61-40C2-93C9-FC5820A95F5B}"/>
    <cellStyle name="Cálculo 7 3 2 2 2 2" xfId="26490" xr:uid="{B7194587-1B24-4BD4-9DAD-23C518D8C142}"/>
    <cellStyle name="Cálculo 7 3 2 2 3" xfId="15039" xr:uid="{7B80B823-C086-4A39-9CDA-84ADAE81288C}"/>
    <cellStyle name="Cálculo 7 3 2 2 3 2" xfId="30147" xr:uid="{09EDC0C7-DB9A-434A-9A97-EEE73E44A89D}"/>
    <cellStyle name="Cálculo 7 3 2 2 4" xfId="20126" xr:uid="{F765D7C7-AFC7-425E-92D7-0486C2B89C36}"/>
    <cellStyle name="Cálculo 7 3 2 3" xfId="8848" xr:uid="{49A6AD8D-5A48-4C36-8BB2-187B01EF9A1B}"/>
    <cellStyle name="Cálculo 7 3 2 3 2" xfId="23956" xr:uid="{33387073-5741-490F-B9C7-0261F5D6B40C}"/>
    <cellStyle name="Cálculo 7 3 2 4" xfId="9151" xr:uid="{02C8C71B-B486-48C5-91BF-2E3226FEA617}"/>
    <cellStyle name="Cálculo 7 3 2 4 2" xfId="24259" xr:uid="{3C653691-14D7-4E4A-A2EE-6D3FE4B94954}"/>
    <cellStyle name="Cálculo 7 3 2 5" xfId="13472" xr:uid="{258D87A2-6E21-4D97-95A3-EE82AFC5DBA9}"/>
    <cellStyle name="Cálculo 7 3 2 5 2" xfId="28580" xr:uid="{693D3F9F-D8FF-402A-B1FB-1199E0A237AB}"/>
    <cellStyle name="Cálculo 7 3 2 6" xfId="17589" xr:uid="{F78999E4-720D-4D43-9CE2-5E50A6293D76}"/>
    <cellStyle name="Cálculo 7 3 3" xfId="2239" xr:uid="{82AD3A90-E771-49A0-AF60-C36F1A5C75A7}"/>
    <cellStyle name="Cálculo 7 3 3 2" xfId="4876" xr:uid="{6CAA423C-653E-4586-8E8E-50967CBB9157}"/>
    <cellStyle name="Cálculo 7 3 3 2 2" xfId="14744" xr:uid="{855675D0-84E2-4F14-9782-2EF47185E66F}"/>
    <cellStyle name="Cálculo 7 3 3 2 2 2" xfId="29852" xr:uid="{CB86B146-C61C-4611-821F-DF40D52DA6B7}"/>
    <cellStyle name="Cálculo 7 3 3 2 3" xfId="19984" xr:uid="{53B35793-F38E-4339-9216-D6E8FF002952}"/>
    <cellStyle name="Cálculo 7 3 3 3" xfId="14290" xr:uid="{541E5ABB-FB87-443E-8D95-32F2822C8E57}"/>
    <cellStyle name="Cálculo 7 3 3 3 2" xfId="29398" xr:uid="{AB79E8F3-B802-453C-B887-BBD4A4899CCA}"/>
    <cellStyle name="Cálculo 7 3 3 4" xfId="17464" xr:uid="{415625E4-2A0C-4429-A697-C2C2A2FEFCF1}"/>
    <cellStyle name="Cálculo 7 3 4" xfId="2652" xr:uid="{E2C506AE-17A6-4179-A1D9-B89586499FB2}"/>
    <cellStyle name="Cálculo 7 3 4 2" xfId="5289" xr:uid="{B0FFA47B-A850-4AA6-818A-B7905EB50233}"/>
    <cellStyle name="Cálculo 7 3 4 2 2" xfId="11653" xr:uid="{EE6C794C-F6BF-464A-99C6-7E63026F4D57}"/>
    <cellStyle name="Cálculo 7 3 4 2 2 2" xfId="26761" xr:uid="{6C6FD8BB-327A-422E-9F47-8174C35A7839}"/>
    <cellStyle name="Cálculo 7 3 4 2 3" xfId="15867" xr:uid="{B2BB1C03-8302-4D66-A5CD-EA188252001B}"/>
    <cellStyle name="Cálculo 7 3 4 2 3 2" xfId="30975" xr:uid="{048687D9-9E9A-408A-AE3E-D5C22B5E390C}"/>
    <cellStyle name="Cálculo 7 3 4 2 4" xfId="20397" xr:uid="{CBF7CBBD-4F46-4C8F-887A-08E441CEA2D0}"/>
    <cellStyle name="Cálculo 7 3 4 3" xfId="9119" xr:uid="{39CFEA99-A4D7-4634-AE3D-BD19BF8E8BD5}"/>
    <cellStyle name="Cálculo 7 3 4 3 2" xfId="24227" xr:uid="{CDF4ED4B-2385-48DD-838C-27ED222F3AD5}"/>
    <cellStyle name="Cálculo 7 3 4 4" xfId="7675" xr:uid="{38C3D280-940D-43CD-9B80-CCAA9D227334}"/>
    <cellStyle name="Cálculo 7 3 4 4 2" xfId="22783" xr:uid="{C4BBFECB-A452-45BC-948D-976B4A4105FF}"/>
    <cellStyle name="Cálculo 7 3 4 5" xfId="17760" xr:uid="{929E1496-2566-4FD7-928A-04B54A9B9DF8}"/>
    <cellStyle name="Cálculo 7 3 5" xfId="3241" xr:uid="{E58D34A4-2DA6-4F7A-8D87-1661C0D980C5}"/>
    <cellStyle name="Cálculo 7 3 5 2" xfId="5878" xr:uid="{A805642F-1D9A-4DD9-AE7D-26A1A2465113}"/>
    <cellStyle name="Cálculo 7 3 5 2 2" xfId="12189" xr:uid="{C5C54C11-932E-4A4B-852D-60A93586F8A1}"/>
    <cellStyle name="Cálculo 7 3 5 2 2 2" xfId="27297" xr:uid="{7785A5AA-EE34-4883-9045-9C23AADAD497}"/>
    <cellStyle name="Cálculo 7 3 5 2 3" xfId="16556" xr:uid="{11120DA2-5BC3-4167-B7DA-33EE4919E0E8}"/>
    <cellStyle name="Cálculo 7 3 5 2 3 2" xfId="31664" xr:uid="{C1961844-FC0F-4563-90CC-021EDCE1A16B}"/>
    <cellStyle name="Cálculo 7 3 5 2 4" xfId="20986" xr:uid="{38A8929E-2FB2-46F7-A719-31EBECFA438C}"/>
    <cellStyle name="Cálculo 7 3 5 3" xfId="9623" xr:uid="{34499D6F-2534-491C-AC17-96BC9F845B16}"/>
    <cellStyle name="Cálculo 7 3 5 3 2" xfId="24731" xr:uid="{2F78DEBC-6464-4EC2-8D68-2B206D413B7C}"/>
    <cellStyle name="Cálculo 7 3 5 4" xfId="14726" xr:uid="{3BD632F3-9466-4EF7-8FF0-137C66FB413D}"/>
    <cellStyle name="Cálculo 7 3 5 4 2" xfId="29834" xr:uid="{67BFDFDB-CBC4-494A-A751-1A1D5F8B4B63}"/>
    <cellStyle name="Cálculo 7 3 5 5" xfId="18349" xr:uid="{F6C25DA3-F045-4F70-BDA1-4347B4AC3EFC}"/>
    <cellStyle name="Cálculo 7 3 6" xfId="2323" xr:uid="{20A9D9C0-9D16-4F70-8293-7D5500C3D8B2}"/>
    <cellStyle name="Cálculo 7 3 6 2" xfId="4960" xr:uid="{12F07A4E-259E-430F-8253-6341A7170907}"/>
    <cellStyle name="Cálculo 7 3 6 2 2" xfId="11324" xr:uid="{1AABDC55-DB8C-488B-AF5E-D934717ABD0F}"/>
    <cellStyle name="Cálculo 7 3 6 2 2 2" xfId="26432" xr:uid="{67A1782E-45E9-410E-AAAE-0FAAA60834C9}"/>
    <cellStyle name="Cálculo 7 3 6 2 3" xfId="14758" xr:uid="{F4D294E4-4002-4B85-B4A2-6F91ED69BB18}"/>
    <cellStyle name="Cálculo 7 3 6 2 3 2" xfId="29866" xr:uid="{5C0AEAF7-DAE9-43C4-A564-C759314714D9}"/>
    <cellStyle name="Cálculo 7 3 6 2 4" xfId="20068" xr:uid="{9ECF8B21-A414-4B6E-AE51-2450E70D543B}"/>
    <cellStyle name="Cálculo 7 3 6 3" xfId="8790" xr:uid="{05A1F4FD-300A-481B-8130-E653CA025420}"/>
    <cellStyle name="Cálculo 7 3 6 3 2" xfId="23898" xr:uid="{DCD53499-ECE8-4392-B787-CE932A50A9CA}"/>
    <cellStyle name="Cálculo 7 3 6 4" xfId="14898" xr:uid="{886B81EB-9D5D-4FF7-9BA0-EF0882877382}"/>
    <cellStyle name="Cálculo 7 3 6 4 2" xfId="30006" xr:uid="{3B944540-5765-4E55-B3A4-026A9B0E5917}"/>
    <cellStyle name="Cálculo 7 3 6 5" xfId="17548" xr:uid="{1F18C47B-CA9B-42BE-9198-B9DA71BB26C2}"/>
    <cellStyle name="Cálculo 7 3 7" xfId="3893" xr:uid="{B99E11BA-E87B-4AA4-98C4-3252A14FF42C}"/>
    <cellStyle name="Cálculo 7 3 7 2" xfId="6530" xr:uid="{0129E44A-DD30-4C96-A1DD-C4AC32FDB2B4}"/>
    <cellStyle name="Cálculo 7 3 7 2 2" xfId="12841" xr:uid="{17101822-CE6A-4CDE-AFEF-BE6526A8D331}"/>
    <cellStyle name="Cálculo 7 3 7 2 2 2" xfId="27949" xr:uid="{41131A25-04C0-4F54-AA63-86C3333ADDAE}"/>
    <cellStyle name="Cálculo 7 3 7 2 3" xfId="13986" xr:uid="{6F5CF83D-7686-415A-9D01-9C6ED0C5D80F}"/>
    <cellStyle name="Cálculo 7 3 7 2 3 2" xfId="29094" xr:uid="{834CC310-D2E1-4C24-8A84-2D2EE292CE18}"/>
    <cellStyle name="Cálculo 7 3 7 2 4" xfId="21638" xr:uid="{43D61E95-3A04-4146-A1E8-70A7FE2D70FE}"/>
    <cellStyle name="Cálculo 7 3 7 3" xfId="10275" xr:uid="{CB2338AB-3B8D-4B16-B851-89EDB4BD771F}"/>
    <cellStyle name="Cálculo 7 3 7 3 2" xfId="25383" xr:uid="{C0C282A4-DDF3-49A8-B429-4EA374503EE6}"/>
    <cellStyle name="Cálculo 7 3 7 4" xfId="15825" xr:uid="{6E4A1975-D6BE-4C6F-9DAE-834F88D041E4}"/>
    <cellStyle name="Cálculo 7 3 7 4 2" xfId="30933" xr:uid="{3CC60379-E532-40B2-BF47-48D7487D8AC4}"/>
    <cellStyle name="Cálculo 7 3 7 5" xfId="19001" xr:uid="{FFA69FF7-1144-4F3C-A011-8BD171441B99}"/>
    <cellStyle name="Cálculo 7 3 8" xfId="4458" xr:uid="{90F63F44-F9E1-451E-8EE2-B0FF0F865BAF}"/>
    <cellStyle name="Cálculo 7 3 8 2" xfId="10840" xr:uid="{C36848BE-F8FD-44BC-8B17-12CE3E22BB74}"/>
    <cellStyle name="Cálculo 7 3 8 2 2" xfId="25948" xr:uid="{A698FE79-9D8A-49AC-B4F5-0F76671B9D74}"/>
    <cellStyle name="Cálculo 7 3 8 3" xfId="14620" xr:uid="{056CFD4E-573C-4FDD-9D63-EAB9CA20DBF7}"/>
    <cellStyle name="Cálculo 7 3 8 3 2" xfId="29728" xr:uid="{3F2C87A5-C469-4DF3-B240-114A9671454E}"/>
    <cellStyle name="Cálculo 7 3 8 4" xfId="19566" xr:uid="{495855AB-696F-49B5-AFE1-C5D57C277F98}"/>
    <cellStyle name="Cálculo 7 3 9" xfId="8322" xr:uid="{488F4B22-8784-47B1-85FC-FA2D847E1268}"/>
    <cellStyle name="Cálculo 7 3 9 2" xfId="23430" xr:uid="{50DE5868-4ABE-4DE2-BFF7-10A7632AFE12}"/>
    <cellStyle name="Cálculo 7 4" xfId="2058" xr:uid="{E29C5DC4-2DC6-48D6-84C3-5705D8A7B371}"/>
    <cellStyle name="Cálculo 7 4 10" xfId="16411" xr:uid="{5F4E6383-207A-4DC9-98D6-B95806778BC4}"/>
    <cellStyle name="Cálculo 7 4 10 2" xfId="31519" xr:uid="{D1CEA669-04AA-42EA-82E8-E057C96BE3CA}"/>
    <cellStyle name="Cálculo 7 4 11" xfId="15736" xr:uid="{F97E2657-6E8C-46D0-BFBE-679CADA91E60}"/>
    <cellStyle name="Cálculo 7 4 11 2" xfId="30844" xr:uid="{A5165C4B-30E2-46BB-A827-39D82EF77ED4}"/>
    <cellStyle name="Cálculo 7 4 12" xfId="17283" xr:uid="{58EAF3B6-7894-4570-BB58-CE07CC558300}"/>
    <cellStyle name="Cálculo 7 4 2" xfId="2565" xr:uid="{777A12DE-5A04-40C6-9FF8-8481C68A1A27}"/>
    <cellStyle name="Cálculo 7 4 2 2" xfId="5202" xr:uid="{8B56BEAD-D3B9-4E3F-A1B0-2F6A3A4DBF06}"/>
    <cellStyle name="Cálculo 7 4 2 2 2" xfId="11566" xr:uid="{21599E4A-E251-4CB7-849F-35128E7CDFB8}"/>
    <cellStyle name="Cálculo 7 4 2 2 2 2" xfId="26674" xr:uid="{057EE2A9-1668-4D3E-9AC0-C24F3ED6EDB0}"/>
    <cellStyle name="Cálculo 7 4 2 2 3" xfId="14309" xr:uid="{589B16E9-5A9A-4010-A999-AEF354EE4407}"/>
    <cellStyle name="Cálculo 7 4 2 2 3 2" xfId="29417" xr:uid="{2F8D07DA-33BB-4208-A16B-911C39D535F6}"/>
    <cellStyle name="Cálculo 7 4 2 2 4" xfId="20310" xr:uid="{51277541-C455-4CFD-AC9B-3167FBC03051}"/>
    <cellStyle name="Cálculo 7 4 2 3" xfId="9032" xr:uid="{A1CDA7D1-22A7-47C8-9311-43A6BCAC5A56}"/>
    <cellStyle name="Cálculo 7 4 2 3 2" xfId="24140" xr:uid="{65A7CDA5-6F2F-4A07-B1BC-9239453558F3}"/>
    <cellStyle name="Cálculo 7 4 2 4" xfId="7650" xr:uid="{D2253EDF-E96F-49CD-898D-19F61CFB10E6}"/>
    <cellStyle name="Cálculo 7 4 2 4 2" xfId="22758" xr:uid="{4669B8BF-6558-4EF5-B35E-9B90688198C6}"/>
    <cellStyle name="Cálculo 7 4 2 5" xfId="9174" xr:uid="{3C54B942-3B8C-41CA-99E8-542BD88B67E5}"/>
    <cellStyle name="Cálculo 7 4 2 5 2" xfId="24282" xr:uid="{E7D2394B-252D-4F19-B96C-7DBFB7C25757}"/>
    <cellStyle name="Cálculo 7 4 2 6" xfId="17673" xr:uid="{A77BE847-55CE-4690-9146-16E89CF08B2E}"/>
    <cellStyle name="Cálculo 7 4 3" xfId="2818" xr:uid="{F7EC6783-634A-4819-A99B-46B02A8A2A15}"/>
    <cellStyle name="Cálculo 7 4 3 2" xfId="5455" xr:uid="{B521BE12-47E6-44F1-A2A1-897501C97574}"/>
    <cellStyle name="Cálculo 7 4 3 2 2" xfId="14524" xr:uid="{675B9310-0403-4FED-8367-DE89BEAAEBC7}"/>
    <cellStyle name="Cálculo 7 4 3 2 2 2" xfId="29632" xr:uid="{09DF56D7-B2AC-405C-838B-6EA04E56D46E}"/>
    <cellStyle name="Cálculo 7 4 3 2 3" xfId="20563" xr:uid="{40790A2E-B834-456E-A2EB-D17A11E28C68}"/>
    <cellStyle name="Cálculo 7 4 3 3" xfId="11240" xr:uid="{0067AA25-8DE6-4224-930D-93EC3AD5864C}"/>
    <cellStyle name="Cálculo 7 4 3 3 2" xfId="26348" xr:uid="{8671E071-57CF-4203-8EEE-0833B9B7E2A0}"/>
    <cellStyle name="Cálculo 7 4 3 4" xfId="17926" xr:uid="{2F7EF2FE-F614-44C1-99B1-D03BB3D0E691}"/>
    <cellStyle name="Cálculo 7 4 4" xfId="3121" xr:uid="{C239800E-D9B4-480C-98AB-64614C5DDD4D}"/>
    <cellStyle name="Cálculo 7 4 4 2" xfId="5758" xr:uid="{07E1E02B-6FAB-43DB-9903-26322D469191}"/>
    <cellStyle name="Cálculo 7 4 4 2 2" xfId="12069" xr:uid="{986E9970-A98C-43AC-8187-608D80173D4A}"/>
    <cellStyle name="Cálculo 7 4 4 2 2 2" xfId="27177" xr:uid="{E4CCA774-A53F-41FD-98A6-4FC615EB9ACE}"/>
    <cellStyle name="Cálculo 7 4 4 2 3" xfId="7352" xr:uid="{C7F53EC2-FD92-48E9-9EC6-9187E6B55EC0}"/>
    <cellStyle name="Cálculo 7 4 4 2 3 2" xfId="22460" xr:uid="{D166C660-19F6-4871-9CFD-A9C352D0ED87}"/>
    <cellStyle name="Cálculo 7 4 4 2 4" xfId="20866" xr:uid="{54C39A11-C198-440C-8780-CDC76F7F11FF}"/>
    <cellStyle name="Cálculo 7 4 4 3" xfId="9503" xr:uid="{72C3F440-ABDF-4C5A-B152-60EFAB4C3E38}"/>
    <cellStyle name="Cálculo 7 4 4 3 2" xfId="24611" xr:uid="{F970B837-E0B6-4327-8CFB-3EE6219D3E3B}"/>
    <cellStyle name="Cálculo 7 4 4 4" xfId="15306" xr:uid="{49AAE4FD-AF5D-4DF6-B8F7-DF0D46D0F8CF}"/>
    <cellStyle name="Cálculo 7 4 4 4 2" xfId="30414" xr:uid="{04FA8403-AB9E-4235-9717-4B8B71434110}"/>
    <cellStyle name="Cálculo 7 4 4 5" xfId="18229" xr:uid="{54BF031D-6869-4B7D-B60A-4F76F750C5AB}"/>
    <cellStyle name="Cálculo 7 4 5" xfId="3447" xr:uid="{6B552AB9-4914-41AC-868E-BE05C596AE0E}"/>
    <cellStyle name="Cálculo 7 4 5 2" xfId="6084" xr:uid="{ED3F1E06-DEDE-4D6C-9C00-1565A9C310FF}"/>
    <cellStyle name="Cálculo 7 4 5 2 2" xfId="12395" xr:uid="{F2DD874F-4418-47F0-855A-6535761C1125}"/>
    <cellStyle name="Cálculo 7 4 5 2 2 2" xfId="27503" xr:uid="{4F818AE8-47B4-40BF-99E8-4797F7AA72A9}"/>
    <cellStyle name="Cálculo 7 4 5 2 3" xfId="7397" xr:uid="{C33EED73-5C08-4C0B-8323-7F184919D02B}"/>
    <cellStyle name="Cálculo 7 4 5 2 3 2" xfId="22505" xr:uid="{4FC8FE61-A44C-42C4-9F86-5D11993C325D}"/>
    <cellStyle name="Cálculo 7 4 5 2 4" xfId="21192" xr:uid="{E76499ED-1141-43AE-B449-367193705E6F}"/>
    <cellStyle name="Cálculo 7 4 5 3" xfId="9829" xr:uid="{E1E47B0E-F180-4D57-B884-25BB4EBAD346}"/>
    <cellStyle name="Cálculo 7 4 5 3 2" xfId="24937" xr:uid="{43114B4E-2A38-48C2-9A27-48CCF2EC5726}"/>
    <cellStyle name="Cálculo 7 4 5 4" xfId="8714" xr:uid="{9D543D8C-F4A1-4C10-B09C-B201C226993F}"/>
    <cellStyle name="Cálculo 7 4 5 4 2" xfId="23822" xr:uid="{B87C6588-3625-4919-89B0-AE778F00B6BC}"/>
    <cellStyle name="Cálculo 7 4 5 5" xfId="18555" xr:uid="{8BB27245-491E-4B52-BE93-C71FF9D947E8}"/>
    <cellStyle name="Cálculo 7 4 6" xfId="3753" xr:uid="{E599CA0B-7EAB-4537-B8BB-7FD42A70EC3E}"/>
    <cellStyle name="Cálculo 7 4 6 2" xfId="6390" xr:uid="{E04E281E-5D29-4BDD-A9A2-3B63752A2C06}"/>
    <cellStyle name="Cálculo 7 4 6 2 2" xfId="12701" xr:uid="{5CF57615-5B2E-4E2E-B1B0-6EC00C6FD2DC}"/>
    <cellStyle name="Cálculo 7 4 6 2 2 2" xfId="27809" xr:uid="{50FCB21A-E81C-4D19-8F7F-112B41B14EFE}"/>
    <cellStyle name="Cálculo 7 4 6 2 3" xfId="7479" xr:uid="{5FD2424E-B9F1-4FB9-BB4E-F0CB7C273F73}"/>
    <cellStyle name="Cálculo 7 4 6 2 3 2" xfId="22587" xr:uid="{F4667BE0-3C29-4761-B75A-9B0BF742257B}"/>
    <cellStyle name="Cálculo 7 4 6 2 4" xfId="21498" xr:uid="{1577D7DB-D6DD-4DD0-AA76-74B6CEE7B5C8}"/>
    <cellStyle name="Cálculo 7 4 6 3" xfId="10135" xr:uid="{B096CBD2-09AB-4E01-AEAF-02A5F9331BA5}"/>
    <cellStyle name="Cálculo 7 4 6 3 2" xfId="25243" xr:uid="{4B7B9E6D-8A2E-45C3-A4F6-624DFF2B496D}"/>
    <cellStyle name="Cálculo 7 4 6 4" xfId="16467" xr:uid="{04BED417-5C12-4606-823D-E40174996CE6}"/>
    <cellStyle name="Cálculo 7 4 6 4 2" xfId="31575" xr:uid="{A611682A-2918-4148-A0AA-EDBE1EA6DF17}"/>
    <cellStyle name="Cálculo 7 4 6 5" xfId="18861" xr:uid="{0B75C608-0307-4C69-82EC-B73B64943FB5}"/>
    <cellStyle name="Cálculo 7 4 7" xfId="4130" xr:uid="{9620D1B8-7E3E-413F-98DA-02902BDF8334}"/>
    <cellStyle name="Cálculo 7 4 7 2" xfId="6767" xr:uid="{41F36512-3A64-4BE4-876E-23AF8B42753E}"/>
    <cellStyle name="Cálculo 7 4 7 2 2" xfId="13078" xr:uid="{04A1CB68-DCDB-42A5-A7EE-E7EB5B22F9FB}"/>
    <cellStyle name="Cálculo 7 4 7 2 2 2" xfId="28186" xr:uid="{9F38716B-50FF-4FDE-AD97-45DC6D9B1408}"/>
    <cellStyle name="Cálculo 7 4 7 2 3" xfId="16752" xr:uid="{913D317E-ECA4-485D-85C0-D9179072BCE9}"/>
    <cellStyle name="Cálculo 7 4 7 2 3 2" xfId="31860" xr:uid="{D1742A9C-6552-4F0F-BA17-BF264E4DA0E3}"/>
    <cellStyle name="Cálculo 7 4 7 2 4" xfId="21875" xr:uid="{5F5BE44F-BACB-477C-9722-A23774E50B30}"/>
    <cellStyle name="Cálculo 7 4 7 3" xfId="10512" xr:uid="{805027C7-C10D-4AE4-BCF9-48430B868729}"/>
    <cellStyle name="Cálculo 7 4 7 3 2" xfId="25620" xr:uid="{DB959271-2454-423E-90BD-8A1A7C45D621}"/>
    <cellStyle name="Cálculo 7 4 7 4" xfId="15524" xr:uid="{C464488C-1B54-4BC1-B8E9-29146BB2FE78}"/>
    <cellStyle name="Cálculo 7 4 7 4 2" xfId="30632" xr:uid="{563D0DC5-DFF6-4140-9343-F07D0C77B1CF}"/>
    <cellStyle name="Cálculo 7 4 7 5" xfId="19238" xr:uid="{93120070-4FFD-483E-8812-6BD94AB61654}"/>
    <cellStyle name="Cálculo 7 4 8" xfId="4695" xr:uid="{CA9F0CC9-2A94-406E-AE0C-D3AE8F321DCF}"/>
    <cellStyle name="Cálculo 7 4 8 2" xfId="11077" xr:uid="{702F53CA-4746-4CD0-AA01-4F9103EE870B}"/>
    <cellStyle name="Cálculo 7 4 8 2 2" xfId="26185" xr:uid="{5C766F5B-FF26-4F9D-8F2A-D149BCD6737B}"/>
    <cellStyle name="Cálculo 7 4 8 3" xfId="13414" xr:uid="{1A83DAD6-2845-4B25-A215-5C4F93220500}"/>
    <cellStyle name="Cálculo 7 4 8 3 2" xfId="28522" xr:uid="{09674A2C-C071-4AA3-9860-3B46B6411882}"/>
    <cellStyle name="Cálculo 7 4 8 4" xfId="19803" xr:uid="{0CFE1E2E-C04D-4817-9CE7-5705EF52FA67}"/>
    <cellStyle name="Cálculo 7 4 9" xfId="8556" xr:uid="{6CDA7405-569F-4055-A41F-BAD9030C0E21}"/>
    <cellStyle name="Cálculo 7 4 9 2" xfId="23664" xr:uid="{7D46F6FE-983E-4823-975F-A9DAD4DD67FE}"/>
    <cellStyle name="Cálculo 7 5" xfId="2063" xr:uid="{774F0EA2-FEBC-4C5D-A2B1-B79514EB23EC}"/>
    <cellStyle name="Cálculo 7 5 10" xfId="14330" xr:uid="{DFE43CEE-9BF2-44D9-94F8-2509C96A8A73}"/>
    <cellStyle name="Cálculo 7 5 10 2" xfId="29438" xr:uid="{1DC9C2F9-6ABC-4146-8F33-91BD54AE6F1C}"/>
    <cellStyle name="Cálculo 7 5 11" xfId="17288" xr:uid="{C3D90EAB-86E4-4504-A064-04C4E348E736}"/>
    <cellStyle name="Cálculo 7 5 2" xfId="2823" xr:uid="{30F7A584-AD0E-4585-9FAB-F3DD99D18D44}"/>
    <cellStyle name="Cálculo 7 5 2 2" xfId="5460" xr:uid="{CBF287FA-66D6-462A-946B-BFB2400C6F86}"/>
    <cellStyle name="Cálculo 7 5 2 2 2" xfId="13705" xr:uid="{5D1FACEC-D1E5-465D-9716-5AB769FDD73C}"/>
    <cellStyle name="Cálculo 7 5 2 2 2 2" xfId="28813" xr:uid="{8F97561D-E0C7-41ED-9002-1D3496A5A51B}"/>
    <cellStyle name="Cálculo 7 5 2 2 3" xfId="20568" xr:uid="{2247B351-12EA-4F24-89E6-0A5DB4D2A86F}"/>
    <cellStyle name="Cálculo 7 5 2 3" xfId="14946" xr:uid="{B3E6C75C-2874-4E72-9974-815460BABC4A}"/>
    <cellStyle name="Cálculo 7 5 2 3 2" xfId="30054" xr:uid="{7A099D59-F012-41D0-827E-101FC40FE6C0}"/>
    <cellStyle name="Cálculo 7 5 2 4" xfId="17931" xr:uid="{D3238283-7D2E-4B99-9AD2-141A6DC51AC9}"/>
    <cellStyle name="Cálculo 7 5 3" xfId="3126" xr:uid="{1049F44D-8415-4DFE-AB6E-34DB1FB474D3}"/>
    <cellStyle name="Cálculo 7 5 3 2" xfId="5763" xr:uid="{44A74669-6641-40E8-9007-F7C65AAED34A}"/>
    <cellStyle name="Cálculo 7 5 3 2 2" xfId="12074" xr:uid="{D9E9DCA1-C2F0-4DEF-968B-F1F5C1116D11}"/>
    <cellStyle name="Cálculo 7 5 3 2 2 2" xfId="27182" xr:uid="{BDAAF3AC-77CD-47AA-92B1-406E01EFA01A}"/>
    <cellStyle name="Cálculo 7 5 3 2 3" xfId="14786" xr:uid="{3A938354-3FBD-4337-B798-AEDA998A52D8}"/>
    <cellStyle name="Cálculo 7 5 3 2 3 2" xfId="29894" xr:uid="{8F639956-DCBA-4E22-919E-4E1CA46B3C30}"/>
    <cellStyle name="Cálculo 7 5 3 2 4" xfId="20871" xr:uid="{0ED061BF-66E7-45B6-ADBA-63FD838E7334}"/>
    <cellStyle name="Cálculo 7 5 3 3" xfId="9508" xr:uid="{5D9D768A-7567-4BC7-BA54-03A0096DFCEA}"/>
    <cellStyle name="Cálculo 7 5 3 3 2" xfId="24616" xr:uid="{3E06A9E4-79AA-40E5-B1B1-913DB8BC1B60}"/>
    <cellStyle name="Cálculo 7 5 3 4" xfId="9193" xr:uid="{DF1C1D30-76E9-4C43-B534-BEAD74A1E7C5}"/>
    <cellStyle name="Cálculo 7 5 3 4 2" xfId="24301" xr:uid="{71E64F39-B532-4013-BAF9-9F3DA542B651}"/>
    <cellStyle name="Cálculo 7 5 3 5" xfId="18234" xr:uid="{EBDA68F0-A6FD-4D90-92E5-D1A4CFFE9CDC}"/>
    <cellStyle name="Cálculo 7 5 4" xfId="3452" xr:uid="{31B5E35D-A2AF-43E2-933A-B379FF6B5FF2}"/>
    <cellStyle name="Cálculo 7 5 4 2" xfId="6089" xr:uid="{5DBEAC4C-570F-4AC6-8F1F-A87DEC306CB7}"/>
    <cellStyle name="Cálculo 7 5 4 2 2" xfId="12400" xr:uid="{7DC2D921-29A2-4F13-B911-957F86F64634}"/>
    <cellStyle name="Cálculo 7 5 4 2 2 2" xfId="27508" xr:uid="{4B083173-E692-4A11-BF21-731690453D6E}"/>
    <cellStyle name="Cálculo 7 5 4 2 3" xfId="14405" xr:uid="{EA018AB3-6A39-4AB6-A916-1115ADD307BF}"/>
    <cellStyle name="Cálculo 7 5 4 2 3 2" xfId="29513" xr:uid="{D019FF13-1A76-42F1-B11A-C78F6457B3C7}"/>
    <cellStyle name="Cálculo 7 5 4 2 4" xfId="21197" xr:uid="{8D846DC2-D042-4FBD-A0F3-75E3622C6C34}"/>
    <cellStyle name="Cálculo 7 5 4 3" xfId="9834" xr:uid="{564480BB-6470-4FAB-95D8-D648DBB995D9}"/>
    <cellStyle name="Cálculo 7 5 4 3 2" xfId="24942" xr:uid="{C27175D8-755D-4342-B0BD-29DB7D534420}"/>
    <cellStyle name="Cálculo 7 5 4 4" xfId="7316" xr:uid="{2176B5D9-1AC0-4A7C-AC4B-58AB0E073EA5}"/>
    <cellStyle name="Cálculo 7 5 4 4 2" xfId="22424" xr:uid="{7C9E4129-FA09-4C56-B6FD-C6E8D9D958E3}"/>
    <cellStyle name="Cálculo 7 5 4 5" xfId="18560" xr:uid="{83EF472B-789A-49E1-9126-90E55255AC85}"/>
    <cellStyle name="Cálculo 7 5 5" xfId="3758" xr:uid="{78670CB7-07AB-4D43-B5B7-C15A3D4F4F5C}"/>
    <cellStyle name="Cálculo 7 5 5 2" xfId="6395" xr:uid="{A1EF66FB-9103-4C9F-B972-4AC714504B6A}"/>
    <cellStyle name="Cálculo 7 5 5 2 2" xfId="12706" xr:uid="{8D2AA914-E107-4359-904E-09E441AC1ED9}"/>
    <cellStyle name="Cálculo 7 5 5 2 2 2" xfId="27814" xr:uid="{C588C8F2-1601-4BCF-8543-14258D5CE152}"/>
    <cellStyle name="Cálculo 7 5 5 2 3" xfId="7071" xr:uid="{EF5EAE26-F25A-4B82-A265-A160BE22490B}"/>
    <cellStyle name="Cálculo 7 5 5 2 3 2" xfId="22179" xr:uid="{F74DFF88-C094-4BF7-A27E-9FF0F28E29B2}"/>
    <cellStyle name="Cálculo 7 5 5 2 4" xfId="21503" xr:uid="{8356AB03-3AD7-4CCA-8D87-341685567FAF}"/>
    <cellStyle name="Cálculo 7 5 5 3" xfId="10140" xr:uid="{17EE00DD-7AEA-41BE-A71D-59CF62590543}"/>
    <cellStyle name="Cálculo 7 5 5 3 2" xfId="25248" xr:uid="{272D1191-6619-4845-997C-11234E732CA4}"/>
    <cellStyle name="Cálculo 7 5 5 4" xfId="9218" xr:uid="{381F2A8C-D60E-48F7-8FF6-2716A8FFDD0C}"/>
    <cellStyle name="Cálculo 7 5 5 4 2" xfId="24326" xr:uid="{5DB5341C-E0C1-4B31-BF89-3742A8AEAD27}"/>
    <cellStyle name="Cálculo 7 5 5 5" xfId="18866" xr:uid="{ABC1A908-ECC5-4791-879E-394ED8017DD8}"/>
    <cellStyle name="Cálculo 7 5 6" xfId="4135" xr:uid="{ABA7B22D-AA24-48B3-9F98-609DAE188786}"/>
    <cellStyle name="Cálculo 7 5 6 2" xfId="6772" xr:uid="{499BE166-7FEA-4043-AFA3-60050C43D0EE}"/>
    <cellStyle name="Cálculo 7 5 6 2 2" xfId="13083" xr:uid="{A2B86AB2-1018-48C0-9AE5-96B7208BA57D}"/>
    <cellStyle name="Cálculo 7 5 6 2 2 2" xfId="28191" xr:uid="{9053F9EA-0630-4ABF-8A7A-094E04934891}"/>
    <cellStyle name="Cálculo 7 5 6 2 3" xfId="16757" xr:uid="{8B1EA094-4C65-47AD-86BC-96198D8C352C}"/>
    <cellStyle name="Cálculo 7 5 6 2 3 2" xfId="31865" xr:uid="{090A41CD-4DE2-42CA-A162-3CEC8A67F83A}"/>
    <cellStyle name="Cálculo 7 5 6 2 4" xfId="21880" xr:uid="{FAC11829-EDB9-4A43-B0A3-7379BEBBA45A}"/>
    <cellStyle name="Cálculo 7 5 6 3" xfId="10517" xr:uid="{DB96C013-5329-4371-A1B4-765BAA48D026}"/>
    <cellStyle name="Cálculo 7 5 6 3 2" xfId="25625" xr:uid="{7E57621B-3480-4117-AB6E-3C20C8ACCB38}"/>
    <cellStyle name="Cálculo 7 5 6 4" xfId="13793" xr:uid="{C1A16E8F-31F8-46D4-A65D-868F5FFA93ED}"/>
    <cellStyle name="Cálculo 7 5 6 4 2" xfId="28901" xr:uid="{043AC829-746A-4ACB-86E1-ACCFA30DE92E}"/>
    <cellStyle name="Cálculo 7 5 6 5" xfId="19243" xr:uid="{B8E11B81-F311-49A4-A4E4-549771B67B92}"/>
    <cellStyle name="Cálculo 7 5 7" xfId="4700" xr:uid="{0D7BAADE-3F60-4CBB-957A-04E9F1FB4740}"/>
    <cellStyle name="Cálculo 7 5 7 2" xfId="11082" xr:uid="{C83668E1-D9C2-4D9B-B138-1F90C66E6463}"/>
    <cellStyle name="Cálculo 7 5 7 2 2" xfId="26190" xr:uid="{AD41DD3D-FF47-4C60-8990-AA0333188B4F}"/>
    <cellStyle name="Cálculo 7 5 7 3" xfId="13984" xr:uid="{28349A51-18D3-40D8-974C-2D5639F96FB7}"/>
    <cellStyle name="Cálculo 7 5 7 3 2" xfId="29092" xr:uid="{D0037924-600A-48D9-ACBF-1F2F3CE860DE}"/>
    <cellStyle name="Cálculo 7 5 7 4" xfId="19808" xr:uid="{AE13E183-72BB-4809-9D7E-A83FA839DF3B}"/>
    <cellStyle name="Cálculo 7 5 8" xfId="8561" xr:uid="{AB5F2E5A-3665-401D-9CAC-1A6C86ECD61D}"/>
    <cellStyle name="Cálculo 7 5 8 2" xfId="23669" xr:uid="{BBC1AE69-27D0-4778-9F27-8E71BABA9BE7}"/>
    <cellStyle name="Cálculo 7 5 9" xfId="15680" xr:uid="{64B7BD45-8288-4DFD-A565-1A77A6CD7CC5}"/>
    <cellStyle name="Cálculo 7 5 9 2" xfId="30788" xr:uid="{2CED30F1-8F86-4465-A983-7E00A2862D04}"/>
    <cellStyle name="Cálculo 8" xfId="765" xr:uid="{00000000-0005-0000-0000-0000FD020000}"/>
    <cellStyle name="Cálculo 8 2" xfId="1839" xr:uid="{B17D0493-043A-42E7-AE91-388B759532B0}"/>
    <cellStyle name="Cálculo 8 2 10" xfId="8340" xr:uid="{7192738D-D62E-4FB3-A152-683A9BC1A657}"/>
    <cellStyle name="Cálculo 8 2 10 2" xfId="23448" xr:uid="{F71A5CC1-92A3-4A3C-84FF-D373192B9961}"/>
    <cellStyle name="Cálculo 8 2 11" xfId="16234" xr:uid="{DABB4B2B-C3F3-4636-BDF1-C782C571E3DF}"/>
    <cellStyle name="Cálculo 8 2 11 2" xfId="31342" xr:uid="{D0616DC2-6E7A-4810-8D5F-CA326D6FD4B6}"/>
    <cellStyle name="Cálculo 8 2 12" xfId="15357" xr:uid="{A403F424-5A6D-41B2-AC58-98B9E0809825}"/>
    <cellStyle name="Cálculo 8 2 12 2" xfId="30465" xr:uid="{3B5E010B-54EA-4BEF-A3A5-AEEE9A6F12BA}"/>
    <cellStyle name="Cálculo 8 2 13" xfId="17064" xr:uid="{CAF1B34A-08C2-4F2F-BDA7-ACF784E9754B}"/>
    <cellStyle name="Cálculo 8 2 2" xfId="2399" xr:uid="{C280280D-3120-421D-9A20-134AC6E835F3}"/>
    <cellStyle name="Cálculo 8 2 2 2" xfId="5036" xr:uid="{BD60FD25-A6E5-4865-B126-9E108FA9816C}"/>
    <cellStyle name="Cálculo 8 2 2 2 2" xfId="11400" xr:uid="{279C6254-4A94-4464-905B-4F114B0819C4}"/>
    <cellStyle name="Cálculo 8 2 2 2 2 2" xfId="26508" xr:uid="{2CD0E16A-91E0-492E-9C94-985316C8B89F}"/>
    <cellStyle name="Cálculo 8 2 2 2 3" xfId="7817" xr:uid="{F8742C86-DDF4-4C28-A734-C4B7B25B8748}"/>
    <cellStyle name="Cálculo 8 2 2 2 3 2" xfId="22925" xr:uid="{2A049449-69BF-467A-BEBB-59EA324D8DD3}"/>
    <cellStyle name="Cálculo 8 2 2 2 4" xfId="20144" xr:uid="{16525BFD-87C8-4FCA-9F85-ED6272FA9495}"/>
    <cellStyle name="Cálculo 8 2 2 3" xfId="8866" xr:uid="{4287BEE4-B2B2-4E16-9E85-EF48FF894AB6}"/>
    <cellStyle name="Cálculo 8 2 2 3 2" xfId="23974" xr:uid="{F59BEB0C-0091-412B-859F-EBF4D9445FE3}"/>
    <cellStyle name="Cálculo 8 2 3" xfId="2221" xr:uid="{D6E54F6C-180A-4A15-9722-C160130A9AFA}"/>
    <cellStyle name="Cálculo 8 2 3 2" xfId="4858" xr:uid="{F1C590FB-0412-444A-8D9B-BBA8504A85F6}"/>
    <cellStyle name="Cálculo 8 2 3 2 2" xfId="15758" xr:uid="{6DD264EF-DC4A-4D32-A404-0498BF1256FE}"/>
    <cellStyle name="Cálculo 8 2 3 2 2 2" xfId="30866" xr:uid="{B93D6D8C-1A18-439F-9913-1537AD727239}"/>
    <cellStyle name="Cálculo 8 2 3 2 3" xfId="19966" xr:uid="{287E9EBC-D29E-4ADD-A984-C648A6765DDA}"/>
    <cellStyle name="Cálculo 8 2 3 3" xfId="16115" xr:uid="{93BD3BA8-8D38-4D39-9091-B4861497AC35}"/>
    <cellStyle name="Cálculo 8 2 3 3 2" xfId="31223" xr:uid="{D4A85388-2C7F-4F9F-9430-0A43E6D78F2A}"/>
    <cellStyle name="Cálculo 8 2 3 4" xfId="17446" xr:uid="{3786FDF2-6377-4452-8677-189EE1BFF00A}"/>
    <cellStyle name="Cálculo 8 2 4" xfId="2933" xr:uid="{FD92D324-E99B-458C-8286-EBB2D9B9E0F1}"/>
    <cellStyle name="Cálculo 8 2 4 2" xfId="5570" xr:uid="{2B401899-0393-4D1A-AD8A-6957CE8E16D4}"/>
    <cellStyle name="Cálculo 8 2 4 2 2" xfId="11881" xr:uid="{90E447D4-B16B-40BA-9C24-EF12ECF6B3DD}"/>
    <cellStyle name="Cálculo 8 2 4 2 2 2" xfId="26989" xr:uid="{F4C538FA-04F0-41C4-8DBD-22F395F39123}"/>
    <cellStyle name="Cálculo 8 2 4 2 3" xfId="13694" xr:uid="{AF8E4F0E-77A8-4B55-8F57-8C33AB7F3530}"/>
    <cellStyle name="Cálculo 8 2 4 2 3 2" xfId="28802" xr:uid="{A5311480-56EF-4405-856A-34A43F01F43F}"/>
    <cellStyle name="Cálculo 8 2 4 2 4" xfId="20678" xr:uid="{A14ED7D9-5C18-4B0F-9695-CD4A6ED2ED45}"/>
    <cellStyle name="Cálculo 8 2 4 3" xfId="9315" xr:uid="{31BFB013-B904-4916-8667-37D189A880F7}"/>
    <cellStyle name="Cálculo 8 2 4 3 2" xfId="24423" xr:uid="{DAEFE6DF-5A39-4415-9489-91A5B13119B8}"/>
    <cellStyle name="Cálculo 8 2 4 4" xfId="14275" xr:uid="{0C2A59BC-57E9-43FB-88A6-2285A8EBC5CC}"/>
    <cellStyle name="Cálculo 8 2 4 4 2" xfId="29383" xr:uid="{D2A6A49E-5CCD-4013-A254-BC89D6996BDD}"/>
    <cellStyle name="Cálculo 8 2 4 5" xfId="18041" xr:uid="{8E91542C-8C0B-40C0-A8FB-1FBC1AAD2B6F}"/>
    <cellStyle name="Cálculo 8 2 5" xfId="3259" xr:uid="{3423720A-BF52-49A5-B016-33F51D68546B}"/>
    <cellStyle name="Cálculo 8 2 5 2" xfId="5896" xr:uid="{032E2D85-5265-4592-ACE7-115FD0936134}"/>
    <cellStyle name="Cálculo 8 2 5 2 2" xfId="12207" xr:uid="{158C108C-6E51-486A-8F79-367666D13451}"/>
    <cellStyle name="Cálculo 8 2 5 2 2 2" xfId="27315" xr:uid="{9A7A4E20-BEA2-4481-81C4-ABBC5DA123A2}"/>
    <cellStyle name="Cálculo 8 2 5 2 3" xfId="14811" xr:uid="{2391186A-A267-49C1-A152-99ADA2A88BE8}"/>
    <cellStyle name="Cálculo 8 2 5 2 3 2" xfId="29919" xr:uid="{8F5DACD8-49CC-4F25-9B54-718E574379F2}"/>
    <cellStyle name="Cálculo 8 2 5 2 4" xfId="21004" xr:uid="{E5C6E217-D63E-4ABC-80B1-E445DE2D3CD7}"/>
    <cellStyle name="Cálculo 8 2 5 3" xfId="9641" xr:uid="{3241DCAD-A634-4E29-B012-E5B6BEA27CCB}"/>
    <cellStyle name="Cálculo 8 2 5 3 2" xfId="24749" xr:uid="{BA8AF3AF-CDA1-42A0-8FE7-ECFE6BBAF42D}"/>
    <cellStyle name="Cálculo 8 2 5 4" xfId="15205" xr:uid="{58742751-3A2A-4FAA-990F-A62A6D941E71}"/>
    <cellStyle name="Cálculo 8 2 5 4 2" xfId="30313" xr:uid="{04B78C33-C6E6-4AAA-8F95-3068CC06E9D0}"/>
    <cellStyle name="Cálculo 8 2 5 5" xfId="18367" xr:uid="{DD7C8DFC-239F-4767-A463-D1ED3F4F3D92}"/>
    <cellStyle name="Cálculo 8 2 6" xfId="3565" xr:uid="{02DBA38B-5AC8-4039-BA59-3FA51B409EDF}"/>
    <cellStyle name="Cálculo 8 2 6 2" xfId="6202" xr:uid="{110EAB51-AE84-494E-A1AF-5689C230FEC6}"/>
    <cellStyle name="Cálculo 8 2 6 2 2" xfId="12513" xr:uid="{381BF268-2C55-4125-A5AC-E6AE4ACDAAFF}"/>
    <cellStyle name="Cálculo 8 2 6 2 2 2" xfId="27621" xr:uid="{F31FCA75-51EA-43B6-9A61-A96787BE2223}"/>
    <cellStyle name="Cálculo 8 2 6 2 3" xfId="15487" xr:uid="{4D8611EB-3920-450C-A3E8-F806FA1E11F9}"/>
    <cellStyle name="Cálculo 8 2 6 2 3 2" xfId="30595" xr:uid="{86EB21A1-9E5A-4F28-8E8C-D92248579656}"/>
    <cellStyle name="Cálculo 8 2 6 2 4" xfId="21310" xr:uid="{B02C441E-1210-4B64-B6B0-D7F4596D1F83}"/>
    <cellStyle name="Cálculo 8 2 6 3" xfId="9947" xr:uid="{C2EFCB16-59BF-4D84-9B1C-37F000994884}"/>
    <cellStyle name="Cálculo 8 2 6 3 2" xfId="25055" xr:uid="{09DAF30C-C1A4-4138-BBA8-8AF873BC2C2D}"/>
    <cellStyle name="Cálculo 8 2 6 4" xfId="15772" xr:uid="{0D2792DE-F845-475A-8864-972F698E3C3A}"/>
    <cellStyle name="Cálculo 8 2 6 4 2" xfId="30880" xr:uid="{E424B0F5-D786-411C-9D64-ACDD18E05974}"/>
    <cellStyle name="Cálculo 8 2 6 5" xfId="18673" xr:uid="{2C071BCB-B59B-4887-AC1B-A685228EB84F}"/>
    <cellStyle name="Cálculo 8 2 7" xfId="3911" xr:uid="{1E7B694D-F950-4DE9-AEAA-3B487C825451}"/>
    <cellStyle name="Cálculo 8 2 7 2" xfId="6548" xr:uid="{C6F21C60-4831-44ED-A06B-FF8C3C563B37}"/>
    <cellStyle name="Cálculo 8 2 7 2 2" xfId="12859" xr:uid="{95354D88-CB46-4D4C-A9C9-6290A0A3EB05}"/>
    <cellStyle name="Cálculo 8 2 7 2 2 2" xfId="27967" xr:uid="{2647751F-E558-4066-89AF-8CABF3ED4E1F}"/>
    <cellStyle name="Cálculo 8 2 7 2 3" xfId="13839" xr:uid="{29EAC4A7-C4BB-44FE-AE9A-DAF0B2054479}"/>
    <cellStyle name="Cálculo 8 2 7 2 3 2" xfId="28947" xr:uid="{CEA90B0C-56B8-4CF3-94D4-24988B08B76C}"/>
    <cellStyle name="Cálculo 8 2 7 2 4" xfId="21656" xr:uid="{92D01210-1E0E-4575-8667-A38A7D27E685}"/>
    <cellStyle name="Cálculo 8 2 7 3" xfId="10293" xr:uid="{C8E497FA-EB73-4201-A50B-7F1B032C6CFB}"/>
    <cellStyle name="Cálculo 8 2 7 3 2" xfId="25401" xr:uid="{2D5ADA7F-C625-4969-8DC3-CDAC97B98240}"/>
    <cellStyle name="Cálculo 8 2 7 4" xfId="15023" xr:uid="{D4F31F81-F4BC-44ED-89C8-22FE742F5CD0}"/>
    <cellStyle name="Cálculo 8 2 7 4 2" xfId="30131" xr:uid="{1338BED2-A130-42F1-BD30-11EBA4828F6D}"/>
    <cellStyle name="Cálculo 8 2 7 5" xfId="19019" xr:uid="{FB710C8E-228F-4F01-9372-0844FC12587A}"/>
    <cellStyle name="Cálculo 8 2 8" xfId="4275" xr:uid="{7978C696-F1C2-4917-9644-E96C2871C456}"/>
    <cellStyle name="Cálculo 8 2 8 2" xfId="6912" xr:uid="{CC77D03A-5A7B-4777-8CED-BEAF5BDA2931}"/>
    <cellStyle name="Cálculo 8 2 8 2 2" xfId="13223" xr:uid="{C29D380C-4A7A-4C26-92F4-82B24CCB9B88}"/>
    <cellStyle name="Cálculo 8 2 8 2 2 2" xfId="28331" xr:uid="{AF90F25B-A1F0-40C8-9506-BBB2B8C32093}"/>
    <cellStyle name="Cálculo 8 2 8 2 3" xfId="16887" xr:uid="{076C95DB-FCD0-419A-A1E3-6DB45518ECDE}"/>
    <cellStyle name="Cálculo 8 2 8 2 3 2" xfId="31995" xr:uid="{C3E63FF9-8302-4343-AB29-46CDC914F1E3}"/>
    <cellStyle name="Cálculo 8 2 8 2 4" xfId="22020" xr:uid="{22B4E662-D56A-48E6-9330-830E63102376}"/>
    <cellStyle name="Cálculo 8 2 8 3" xfId="10657" xr:uid="{3D83FD55-9767-4A38-909A-C0D2DB976C41}"/>
    <cellStyle name="Cálculo 8 2 8 3 2" xfId="25765" xr:uid="{DCB16182-00F7-4EB3-B32E-75BA51B967BB}"/>
    <cellStyle name="Cálculo 8 2 8 4" xfId="7979" xr:uid="{F1E19BBE-0312-45DB-9778-B010C45D5087}"/>
    <cellStyle name="Cálculo 8 2 8 4 2" xfId="23087" xr:uid="{81328D1D-F04E-48E2-9745-8864C26D05DD}"/>
    <cellStyle name="Cálculo 8 2 8 5" xfId="19383" xr:uid="{1297FE0D-0A14-45C8-8A24-149E8761EEC7}"/>
    <cellStyle name="Cálculo 8 2 9" xfId="4476" xr:uid="{73CF7D26-AAE4-4ECE-A717-3892999A38C6}"/>
    <cellStyle name="Cálculo 8 2 9 2" xfId="10858" xr:uid="{523680E6-715B-4060-AB88-B175126A42C8}"/>
    <cellStyle name="Cálculo 8 2 9 2 2" xfId="25966" xr:uid="{142CA6F0-F7B8-4150-ABE1-AEFCA0844405}"/>
    <cellStyle name="Cálculo 8 2 9 3" xfId="7279" xr:uid="{B31A1F45-EBD1-4679-AAE5-D43ECA09FB48}"/>
    <cellStyle name="Cálculo 8 2 9 3 2" xfId="22387" xr:uid="{896EA1F7-7944-4A63-B409-639DA405C6C1}"/>
    <cellStyle name="Cálculo 8 2 9 4" xfId="19584" xr:uid="{FFE32C22-F7E3-4933-9BF8-9F95DCB8CB5D}"/>
    <cellStyle name="Cálculo 8 3" xfId="1822" xr:uid="{65BAAF88-6E91-442F-8337-2BDD34E269C5}"/>
    <cellStyle name="Cálculo 8 3 10" xfId="7324" xr:uid="{40E453A1-C60C-40E6-950B-A27863E48B8F}"/>
    <cellStyle name="Cálculo 8 3 10 2" xfId="22432" xr:uid="{5B2019BF-971C-4114-A338-AF2B35D5A33C}"/>
    <cellStyle name="Cálculo 8 3 11" xfId="16105" xr:uid="{D653401C-62A8-44CD-AC05-3D388255D15C}"/>
    <cellStyle name="Cálculo 8 3 11 2" xfId="31213" xr:uid="{7BB0CDA4-F074-474D-A4E8-51B1B2F2D451}"/>
    <cellStyle name="Cálculo 8 3 12" xfId="17047" xr:uid="{46AE72C6-0BFF-4B57-9D0A-93F849E57B2E}"/>
    <cellStyle name="Cálculo 8 3 2" xfId="2382" xr:uid="{F5883C6E-56DA-4E04-B1DB-8A38D9C19055}"/>
    <cellStyle name="Cálculo 8 3 2 2" xfId="5019" xr:uid="{58E7F0AE-3269-4A79-AF01-33116EDC68D8}"/>
    <cellStyle name="Cálculo 8 3 2 2 2" xfId="11383" xr:uid="{2A0863A3-8D53-4E71-84CC-72D7A3FC75C4}"/>
    <cellStyle name="Cálculo 8 3 2 2 2 2" xfId="26491" xr:uid="{748D97D0-EBF0-423C-AF96-E8C6D5B0D4F6}"/>
    <cellStyle name="Cálculo 8 3 2 2 3" xfId="11791" xr:uid="{8931C191-D3D2-4C6F-9B9C-8154C68E0BCA}"/>
    <cellStyle name="Cálculo 8 3 2 2 3 2" xfId="26899" xr:uid="{06D80FA5-9621-4D83-9F6C-C42657FD782A}"/>
    <cellStyle name="Cálculo 8 3 2 2 4" xfId="20127" xr:uid="{B76CB6C1-0ED4-40CD-87A5-B83DF91C5925}"/>
    <cellStyle name="Cálculo 8 3 2 3" xfId="8849" xr:uid="{A2DE8EE4-B150-4772-8D7F-01C3089CDB70}"/>
    <cellStyle name="Cálculo 8 3 2 3 2" xfId="23957" xr:uid="{D5DC8749-811F-45DD-867D-9E7F01A650FD}"/>
    <cellStyle name="Cálculo 8 3 2 4" xfId="7924" xr:uid="{764274E6-2943-457D-8B09-E2FB84948453}"/>
    <cellStyle name="Cálculo 8 3 2 4 2" xfId="23032" xr:uid="{9FF388F4-7072-4C3E-90BA-208E9B2B87E1}"/>
    <cellStyle name="Cálculo 8 3 2 5" xfId="16476" xr:uid="{A4771843-CDCF-47CA-9E97-D9702E8673CB}"/>
    <cellStyle name="Cálculo 8 3 2 5 2" xfId="31584" xr:uid="{D589F46F-8FE7-4033-ADA2-027033378E94}"/>
    <cellStyle name="Cálculo 8 3 2 6" xfId="17590" xr:uid="{D0C82CBB-915D-468B-8996-79BEC00C1CAD}"/>
    <cellStyle name="Cálculo 8 3 3" xfId="2238" xr:uid="{C3046398-EC36-47C2-B80C-B050E0C87A0C}"/>
    <cellStyle name="Cálculo 8 3 3 2" xfId="4875" xr:uid="{7F389CAB-CD01-489F-9AE0-537B8B0B4D85}"/>
    <cellStyle name="Cálculo 8 3 3 2 2" xfId="7175" xr:uid="{74C34464-4DB1-4C3F-B267-D69C8AE98702}"/>
    <cellStyle name="Cálculo 8 3 3 2 2 2" xfId="22283" xr:uid="{C08F8FD4-1C6C-4CA1-8774-99E94A04F904}"/>
    <cellStyle name="Cálculo 8 3 3 2 3" xfId="19983" xr:uid="{A4DCB0E3-B3FD-47B3-A574-914EA34497A8}"/>
    <cellStyle name="Cálculo 8 3 3 3" xfId="7441" xr:uid="{2DBA609C-8AB7-4B1A-8B60-BF0461D9142F}"/>
    <cellStyle name="Cálculo 8 3 3 3 2" xfId="22549" xr:uid="{D55A088A-296A-43FC-BB28-CD7661782FEE}"/>
    <cellStyle name="Cálculo 8 3 3 4" xfId="17463" xr:uid="{FE5DE9CF-E827-40D9-B3EE-B502C5B24162}"/>
    <cellStyle name="Cálculo 8 3 4" xfId="2346" xr:uid="{CA4CFC9F-6790-4923-B8F8-B0473734B523}"/>
    <cellStyle name="Cálculo 8 3 4 2" xfId="4983" xr:uid="{33A4B506-1A10-47B7-8895-F5EEF26F482E}"/>
    <cellStyle name="Cálculo 8 3 4 2 2" xfId="11347" xr:uid="{73E55D54-850C-40E7-8325-C50FD3F13327}"/>
    <cellStyle name="Cálculo 8 3 4 2 2 2" xfId="26455" xr:uid="{9FFF6A00-2F5C-4C94-A4A8-0854A83FEABA}"/>
    <cellStyle name="Cálculo 8 3 4 2 3" xfId="15543" xr:uid="{2FC4B1AD-EC89-45B4-ACBA-A5D518BDCF33}"/>
    <cellStyle name="Cálculo 8 3 4 2 3 2" xfId="30651" xr:uid="{43F81543-9563-4AB1-A8BA-193C30CFFD20}"/>
    <cellStyle name="Cálculo 8 3 4 2 4" xfId="20091" xr:uid="{B3DDAC6A-F826-4F6F-A94B-B69401D08CE5}"/>
    <cellStyle name="Cálculo 8 3 4 3" xfId="8813" xr:uid="{143AD241-0DEC-46F9-BE92-E7EBD74CCD34}"/>
    <cellStyle name="Cálculo 8 3 4 3 2" xfId="23921" xr:uid="{6A3771AD-EFE3-4157-98D0-CEA0437B8C0F}"/>
    <cellStyle name="Cálculo 8 3 4 4" xfId="16323" xr:uid="{896BE9DD-0105-4E67-920A-B664E368EE7D}"/>
    <cellStyle name="Cálculo 8 3 4 4 2" xfId="31431" xr:uid="{7637E2F3-3070-434E-A4D5-6958996E4736}"/>
    <cellStyle name="Cálculo 8 3 4 5" xfId="17571" xr:uid="{662CBD64-7B78-4858-8632-CA5275308D98}"/>
    <cellStyle name="Cálculo 8 3 5" xfId="3242" xr:uid="{992A7CDE-3923-4A68-B584-FB972B20B496}"/>
    <cellStyle name="Cálculo 8 3 5 2" xfId="5879" xr:uid="{C08563E6-9DAB-4646-BB06-4B8F2A2928F0}"/>
    <cellStyle name="Cálculo 8 3 5 2 2" xfId="12190" xr:uid="{0E9D9986-8170-4DE5-B599-F5882EAD0FB2}"/>
    <cellStyle name="Cálculo 8 3 5 2 2 2" xfId="27298" xr:uid="{BD154046-E4C9-41DC-B2FA-7C8326F4516E}"/>
    <cellStyle name="Cálculo 8 3 5 2 3" xfId="14787" xr:uid="{3F4ABD82-8CE6-4570-B82E-C168CB114DE7}"/>
    <cellStyle name="Cálculo 8 3 5 2 3 2" xfId="29895" xr:uid="{E3973C26-C268-43A9-A356-EC4C23E65F34}"/>
    <cellStyle name="Cálculo 8 3 5 2 4" xfId="20987" xr:uid="{DB99F3E4-76C8-4003-A900-6385BA3BE5D5}"/>
    <cellStyle name="Cálculo 8 3 5 3" xfId="9624" xr:uid="{9213FD0D-7840-4141-9A2D-1B2896871F5A}"/>
    <cellStyle name="Cálculo 8 3 5 3 2" xfId="24732" xr:uid="{2595C53A-5E48-4034-BB94-3257554833E6}"/>
    <cellStyle name="Cálculo 8 3 5 4" xfId="15433" xr:uid="{EF7E4B1A-6CD6-4B8F-9DEB-8545B88DDFAF}"/>
    <cellStyle name="Cálculo 8 3 5 4 2" xfId="30541" xr:uid="{CCBF342E-3FDE-4E10-A1E7-C79E0DBF5B5B}"/>
    <cellStyle name="Cálculo 8 3 5 5" xfId="18350" xr:uid="{977EAF41-46A1-4528-BE0B-835483DE0C84}"/>
    <cellStyle name="Cálculo 8 3 6" xfId="2324" xr:uid="{D73C5ECB-75F7-4BF9-B34F-64981183DFF3}"/>
    <cellStyle name="Cálculo 8 3 6 2" xfId="4961" xr:uid="{FBDB2429-3E94-48AA-8F13-1A0A97E8038E}"/>
    <cellStyle name="Cálculo 8 3 6 2 2" xfId="11325" xr:uid="{8B2779D4-8EF3-4C45-8E18-5C60A0C8B5BB}"/>
    <cellStyle name="Cálculo 8 3 6 2 2 2" xfId="26433" xr:uid="{63EF7B56-A062-489A-8F7C-E5F1987D4B87}"/>
    <cellStyle name="Cálculo 8 3 6 2 3" xfId="7070" xr:uid="{9A2DAA48-AF93-471E-8980-24426C098246}"/>
    <cellStyle name="Cálculo 8 3 6 2 3 2" xfId="22178" xr:uid="{F32DFCFE-598D-4D7D-A360-0419F59298BA}"/>
    <cellStyle name="Cálculo 8 3 6 2 4" xfId="20069" xr:uid="{9C59E333-9476-4652-8E05-4ABA7FA0DA8C}"/>
    <cellStyle name="Cálculo 8 3 6 3" xfId="8791" xr:uid="{7712C92B-CDAE-46BB-9B96-80AF77F0C91A}"/>
    <cellStyle name="Cálculo 8 3 6 3 2" xfId="23899" xr:uid="{D0F79F6C-234A-4191-82E6-3CECCAC00A91}"/>
    <cellStyle name="Cálculo 8 3 6 4" xfId="15360" xr:uid="{0ADC6FC3-F7DA-44ED-B82D-3205C5162CE8}"/>
    <cellStyle name="Cálculo 8 3 6 4 2" xfId="30468" xr:uid="{EBA5E839-2362-497D-A0AB-492174D4E937}"/>
    <cellStyle name="Cálculo 8 3 6 5" xfId="17549" xr:uid="{388A864E-2772-48B9-BAC7-6318C9B63B37}"/>
    <cellStyle name="Cálculo 8 3 7" xfId="3894" xr:uid="{B9AD41CC-A033-4E33-85FF-0A10E47D0318}"/>
    <cellStyle name="Cálculo 8 3 7 2" xfId="6531" xr:uid="{F8729995-867B-46D9-A4BA-25B4D72F4C02}"/>
    <cellStyle name="Cálculo 8 3 7 2 2" xfId="12842" xr:uid="{6E5E9A3E-8B16-4C39-B860-DC010BAEA283}"/>
    <cellStyle name="Cálculo 8 3 7 2 2 2" xfId="27950" xr:uid="{72CCEB99-7641-4AFA-8156-2CF46019FEC3}"/>
    <cellStyle name="Cálculo 8 3 7 2 3" xfId="16428" xr:uid="{5C857DFB-EC5B-447D-8F6B-E7FBB0618C88}"/>
    <cellStyle name="Cálculo 8 3 7 2 3 2" xfId="31536" xr:uid="{A25973CE-2DCF-457A-8E48-F2E35B4F3375}"/>
    <cellStyle name="Cálculo 8 3 7 2 4" xfId="21639" xr:uid="{1C90CFFA-F2FC-43C3-A643-FF2A854D937C}"/>
    <cellStyle name="Cálculo 8 3 7 3" xfId="10276" xr:uid="{FA844704-9C65-4846-95C4-AB82794BB788}"/>
    <cellStyle name="Cálculo 8 3 7 3 2" xfId="25384" xr:uid="{FFB670A1-925F-4727-9B87-5064F9EBF9D0}"/>
    <cellStyle name="Cálculo 8 3 7 4" xfId="15542" xr:uid="{EDE4499E-5BE1-47B5-A09D-72C52C12A8A6}"/>
    <cellStyle name="Cálculo 8 3 7 4 2" xfId="30650" xr:uid="{6FE90895-5A4F-4740-A3B4-D2BAB1C2BF90}"/>
    <cellStyle name="Cálculo 8 3 7 5" xfId="19002" xr:uid="{E7321DDD-AAB9-4FC9-AB43-6F91330A60A1}"/>
    <cellStyle name="Cálculo 8 3 8" xfId="4459" xr:uid="{ADECB39D-B934-44BD-BC76-2119A0F6FE5F}"/>
    <cellStyle name="Cálculo 8 3 8 2" xfId="10841" xr:uid="{877E8109-40B8-4FCA-94EE-D39B6A887032}"/>
    <cellStyle name="Cálculo 8 3 8 2 2" xfId="25949" xr:uid="{B308F99C-6A59-4236-89C1-CBC48B30B65F}"/>
    <cellStyle name="Cálculo 8 3 8 3" xfId="14562" xr:uid="{1D86906F-508C-47DC-8C51-E655A7260317}"/>
    <cellStyle name="Cálculo 8 3 8 3 2" xfId="29670" xr:uid="{B131E6DF-63B4-4B93-97DA-8BC1440E1648}"/>
    <cellStyle name="Cálculo 8 3 8 4" xfId="19567" xr:uid="{D1E356BA-AFEB-4B16-8709-A2BD56102F4E}"/>
    <cellStyle name="Cálculo 8 3 9" xfId="8323" xr:uid="{7974AFF2-0D6B-4055-86C4-CF8E27A29BFE}"/>
    <cellStyle name="Cálculo 8 3 9 2" xfId="23431" xr:uid="{8D0259A1-3AFD-4D81-B0E8-6B2F03A44845}"/>
    <cellStyle name="Cálculo 8 4" xfId="2059" xr:uid="{0B81CBB2-D441-467A-A907-515E1B3A53D6}"/>
    <cellStyle name="Cálculo 8 4 10" xfId="14068" xr:uid="{BD031800-2B2C-4FA9-8D49-2A2DF86E3344}"/>
    <cellStyle name="Cálculo 8 4 10 2" xfId="29176" xr:uid="{3054B097-4453-4B5D-BF91-20FB72E7B925}"/>
    <cellStyle name="Cálculo 8 4 11" xfId="14917" xr:uid="{DE869D43-26D0-48B5-81A5-621EF9812A48}"/>
    <cellStyle name="Cálculo 8 4 11 2" xfId="30025" xr:uid="{0A60EC6D-0C5C-40BC-9F70-3EA8A3BAB106}"/>
    <cellStyle name="Cálculo 8 4 12" xfId="17284" xr:uid="{E6A1B52C-E793-42A2-A2F9-A1A066E4F083}"/>
    <cellStyle name="Cálculo 8 4 2" xfId="2566" xr:uid="{C9F822B5-BA14-40A8-9FF2-433A6A2ED127}"/>
    <cellStyle name="Cálculo 8 4 2 2" xfId="5203" xr:uid="{540B0D7F-7899-446D-B5BE-E48A7395EEBA}"/>
    <cellStyle name="Cálculo 8 4 2 2 2" xfId="11567" xr:uid="{B902B704-E8B7-4266-AA53-1ADF0FFA9EEF}"/>
    <cellStyle name="Cálculo 8 4 2 2 2 2" xfId="26675" xr:uid="{F5439587-9DBF-427B-B1AF-A81082D2736C}"/>
    <cellStyle name="Cálculo 8 4 2 2 3" xfId="7156" xr:uid="{9BA9EEA6-7570-4FD4-AC72-335C6E97973A}"/>
    <cellStyle name="Cálculo 8 4 2 2 3 2" xfId="22264" xr:uid="{58E3D376-23AE-4392-8426-5EB65A386ADE}"/>
    <cellStyle name="Cálculo 8 4 2 2 4" xfId="20311" xr:uid="{4F58F072-AC72-49AA-8973-C5B25388CBC7}"/>
    <cellStyle name="Cálculo 8 4 2 3" xfId="9033" xr:uid="{DB2D4170-23F3-4FD1-A5E1-174817EC33F9}"/>
    <cellStyle name="Cálculo 8 4 2 3 2" xfId="24141" xr:uid="{8DBEFC3A-78AA-4830-81C4-20085E83309E}"/>
    <cellStyle name="Cálculo 8 4 2 4" xfId="15332" xr:uid="{8F438E3F-7749-410E-A539-5FE4040FB3DE}"/>
    <cellStyle name="Cálculo 8 4 2 4 2" xfId="30440" xr:uid="{CB1D04F9-D93A-44AB-B7CE-0CEC4980AEEB}"/>
    <cellStyle name="Cálculo 8 4 2 5" xfId="14284" xr:uid="{5AE2BBD6-8360-4551-A976-D223BBC1081A}"/>
    <cellStyle name="Cálculo 8 4 2 5 2" xfId="29392" xr:uid="{5CF5F881-8109-42E1-A1E5-7BED05B2ABC7}"/>
    <cellStyle name="Cálculo 8 4 2 6" xfId="17674" xr:uid="{98F1C57B-FD8A-417D-B746-8217C2E196FA}"/>
    <cellStyle name="Cálculo 8 4 3" xfId="2819" xr:uid="{C2026601-8616-4212-B631-53DC90C690EB}"/>
    <cellStyle name="Cálculo 8 4 3 2" xfId="5456" xr:uid="{415A2DE4-A793-47FA-90AD-947220AB1F97}"/>
    <cellStyle name="Cálculo 8 4 3 2 2" xfId="15574" xr:uid="{46E20367-95F7-4738-8740-D3CA1C268E20}"/>
    <cellStyle name="Cálculo 8 4 3 2 2 2" xfId="30682" xr:uid="{3068E516-F0D0-444F-B203-C566D168DA4D}"/>
    <cellStyle name="Cálculo 8 4 3 2 3" xfId="20564" xr:uid="{E03F2967-84EA-4E63-87F0-48C3967C080D}"/>
    <cellStyle name="Cálculo 8 4 3 3" xfId="8223" xr:uid="{7D8DC4FF-F2FD-44E6-81D8-331522A5DD1A}"/>
    <cellStyle name="Cálculo 8 4 3 3 2" xfId="23331" xr:uid="{0382E237-B4E6-4A9A-9FEE-81EAB310391F}"/>
    <cellStyle name="Cálculo 8 4 3 4" xfId="17927" xr:uid="{25721124-D542-46E9-AE3B-E659FC89D355}"/>
    <cellStyle name="Cálculo 8 4 4" xfId="3122" xr:uid="{721ED30B-6375-4239-8D71-FB59C05EED78}"/>
    <cellStyle name="Cálculo 8 4 4 2" xfId="5759" xr:uid="{79AFBFC3-13F4-4DDD-91F3-61D185DFE023}"/>
    <cellStyle name="Cálculo 8 4 4 2 2" xfId="12070" xr:uid="{C7F7F461-9F39-4EEB-AAB0-72C87F8CEAD1}"/>
    <cellStyle name="Cálculo 8 4 4 2 2 2" xfId="27178" xr:uid="{30952047-03C7-46CC-BE17-89B219C5DCB1}"/>
    <cellStyle name="Cálculo 8 4 4 2 3" xfId="11249" xr:uid="{090F8F71-6615-4BBB-938F-14325CC92280}"/>
    <cellStyle name="Cálculo 8 4 4 2 3 2" xfId="26357" xr:uid="{19372E92-7108-4DF6-98A8-6EBA762D9357}"/>
    <cellStyle name="Cálculo 8 4 4 2 4" xfId="20867" xr:uid="{E79EABC0-BFF9-43EA-93EC-D76E44D4F799}"/>
    <cellStyle name="Cálculo 8 4 4 3" xfId="9504" xr:uid="{52FE498B-E275-4ACE-A412-5F596C6AB72C}"/>
    <cellStyle name="Cálculo 8 4 4 3 2" xfId="24612" xr:uid="{7249029A-8D3D-48CF-8D06-661FBB326131}"/>
    <cellStyle name="Cálculo 8 4 4 4" xfId="13471" xr:uid="{0CA2D137-60BB-4C07-A82D-24856ED8BB44}"/>
    <cellStyle name="Cálculo 8 4 4 4 2" xfId="28579" xr:uid="{AB9F1152-5CF7-4A88-B8C2-18834BF9991A}"/>
    <cellStyle name="Cálculo 8 4 4 5" xfId="18230" xr:uid="{DEF8D449-5F20-4223-8C93-66AB7AE8D63B}"/>
    <cellStyle name="Cálculo 8 4 5" xfId="3448" xr:uid="{511206E7-8EF2-4625-9793-9538AEA55363}"/>
    <cellStyle name="Cálculo 8 4 5 2" xfId="6085" xr:uid="{FB2A3ED0-B3FE-4B1A-8FE2-FE47BE76AACA}"/>
    <cellStyle name="Cálculo 8 4 5 2 2" xfId="12396" xr:uid="{E70CE060-FCBF-4B8B-9A0D-E290A8BB8A72}"/>
    <cellStyle name="Cálculo 8 4 5 2 2 2" xfId="27504" xr:uid="{253E36EA-7A36-40CB-A6D6-8E21A12A2866}"/>
    <cellStyle name="Cálculo 8 4 5 2 3" xfId="7259" xr:uid="{61189722-EB19-40E7-ACAC-03A5177BA6E0}"/>
    <cellStyle name="Cálculo 8 4 5 2 3 2" xfId="22367" xr:uid="{70D9E4A7-9FC6-42DB-BF45-4898D7D0D7AA}"/>
    <cellStyle name="Cálculo 8 4 5 2 4" xfId="21193" xr:uid="{FFB3CDF0-40F0-4E48-91E6-61F3005A1EB4}"/>
    <cellStyle name="Cálculo 8 4 5 3" xfId="9830" xr:uid="{F61C7321-04B8-43E5-B43F-21C948A1A04E}"/>
    <cellStyle name="Cálculo 8 4 5 3 2" xfId="24938" xr:uid="{DF895A8D-67BF-44BB-80BA-CDE4666048D3}"/>
    <cellStyle name="Cálculo 8 4 5 4" xfId="15878" xr:uid="{2BBFA944-9738-4512-B3E5-CC94CDA9D91B}"/>
    <cellStyle name="Cálculo 8 4 5 4 2" xfId="30986" xr:uid="{FEBE4C74-DC88-41EB-BC50-3324ABCA9FBD}"/>
    <cellStyle name="Cálculo 8 4 5 5" xfId="18556" xr:uid="{42C14F92-AAE1-407B-A010-0C3BF90212E0}"/>
    <cellStyle name="Cálculo 8 4 6" xfId="3754" xr:uid="{9E6106BD-0F09-425E-BD4C-F09A4015B948}"/>
    <cellStyle name="Cálculo 8 4 6 2" xfId="6391" xr:uid="{4C645515-8705-4D6A-82F9-682E047E681E}"/>
    <cellStyle name="Cálculo 8 4 6 2 2" xfId="12702" xr:uid="{25F05E9D-F522-40C2-804B-DD1378916F14}"/>
    <cellStyle name="Cálculo 8 4 6 2 2 2" xfId="27810" xr:uid="{CD226358-C64F-4C10-A06B-EE40F363300E}"/>
    <cellStyle name="Cálculo 8 4 6 2 3" xfId="15595" xr:uid="{6C1B5CCA-B276-48CD-90BB-861C4191C55D}"/>
    <cellStyle name="Cálculo 8 4 6 2 3 2" xfId="30703" xr:uid="{AC97C9BB-7DBA-46E5-9D1B-E30A5518C8F6}"/>
    <cellStyle name="Cálculo 8 4 6 2 4" xfId="21499" xr:uid="{E0198714-32CB-48C7-A983-09092F5FB69B}"/>
    <cellStyle name="Cálculo 8 4 6 3" xfId="10136" xr:uid="{C28C44C9-81D3-4679-BE1D-A9C09A3914B2}"/>
    <cellStyle name="Cálculo 8 4 6 3 2" xfId="25244" xr:uid="{74EABE34-636C-4A73-95A1-CB47CB4D5AD1}"/>
    <cellStyle name="Cálculo 8 4 6 4" xfId="14968" xr:uid="{12428F02-9DC2-4E9C-8B29-22C51A347DC8}"/>
    <cellStyle name="Cálculo 8 4 6 4 2" xfId="30076" xr:uid="{BCAD9C7C-6892-432A-8FC7-EC41A9CE49D0}"/>
    <cellStyle name="Cálculo 8 4 6 5" xfId="18862" xr:uid="{611F7AE9-FD70-4036-9C67-76DEBDFCC00E}"/>
    <cellStyle name="Cálculo 8 4 7" xfId="4131" xr:uid="{581099B3-2030-47EC-90B1-04DA153CFE16}"/>
    <cellStyle name="Cálculo 8 4 7 2" xfId="6768" xr:uid="{514C3D30-B740-4151-BB7C-47B524F76897}"/>
    <cellStyle name="Cálculo 8 4 7 2 2" xfId="13079" xr:uid="{C67DD76B-CDCE-43BD-B9AB-7C272ABE2450}"/>
    <cellStyle name="Cálculo 8 4 7 2 2 2" xfId="28187" xr:uid="{15424CF1-6F41-4656-9B30-9010DDCA4232}"/>
    <cellStyle name="Cálculo 8 4 7 2 3" xfId="16753" xr:uid="{522AE746-39D1-4EC0-A528-81A07C137F8A}"/>
    <cellStyle name="Cálculo 8 4 7 2 3 2" xfId="31861" xr:uid="{3F3FB4CD-34A4-4EBF-9FC5-51AC9D1D31AC}"/>
    <cellStyle name="Cálculo 8 4 7 2 4" xfId="21876" xr:uid="{B41935D3-F57C-468C-A215-E0A7B8D7CD32}"/>
    <cellStyle name="Cálculo 8 4 7 3" xfId="10513" xr:uid="{05B567DB-6BB7-4AD4-96CA-B033B1655845}"/>
    <cellStyle name="Cálculo 8 4 7 3 2" xfId="25621" xr:uid="{FF7B121E-B690-4F0A-B0E3-486A35C66BEC}"/>
    <cellStyle name="Cálculo 8 4 7 4" xfId="13911" xr:uid="{9249FADB-BEC2-4A52-894A-C88439DD5D38}"/>
    <cellStyle name="Cálculo 8 4 7 4 2" xfId="29019" xr:uid="{2871A281-5A80-4871-A2FF-1400C5292795}"/>
    <cellStyle name="Cálculo 8 4 7 5" xfId="19239" xr:uid="{72A13666-279D-45C7-B3C0-E3B3863F4654}"/>
    <cellStyle name="Cálculo 8 4 8" xfId="4696" xr:uid="{FA913FD7-35FE-478C-8EDF-3809871335A7}"/>
    <cellStyle name="Cálculo 8 4 8 2" xfId="11078" xr:uid="{09B40BEA-DAC0-4E68-A8D0-54CE2A1635E9}"/>
    <cellStyle name="Cálculo 8 4 8 2 2" xfId="26186" xr:uid="{EEA049A1-B3AA-4B1E-8E98-CFAEBAA78D54}"/>
    <cellStyle name="Cálculo 8 4 8 3" xfId="8039" xr:uid="{433BAECC-50E2-43D0-AF52-BDE9BAC7D728}"/>
    <cellStyle name="Cálculo 8 4 8 3 2" xfId="23147" xr:uid="{A6CA6EF4-E94F-4B2E-8CB5-5F40667E2838}"/>
    <cellStyle name="Cálculo 8 4 8 4" xfId="19804" xr:uid="{1ED15DDC-0B15-40FB-88E2-2A13E30FAD49}"/>
    <cellStyle name="Cálculo 8 4 9" xfId="8557" xr:uid="{A563C7C1-C2CD-4759-AC0B-C35199BC9A50}"/>
    <cellStyle name="Cálculo 8 4 9 2" xfId="23665" xr:uid="{9ECC79BA-0118-490C-8FF4-5E45841EB6F7}"/>
    <cellStyle name="Cálculo 8 5" xfId="2062" xr:uid="{58613E34-F49E-457A-8621-BF1DD8E32CE6}"/>
    <cellStyle name="Cálculo 8 5 10" xfId="7634" xr:uid="{59C36843-E946-43D7-B28C-B76187D54461}"/>
    <cellStyle name="Cálculo 8 5 10 2" xfId="22742" xr:uid="{9BFDA246-BE32-4009-AF46-01CC5A8DA9A2}"/>
    <cellStyle name="Cálculo 8 5 11" xfId="17287" xr:uid="{3BB73863-97D7-4C67-A7F1-510ED928212B}"/>
    <cellStyle name="Cálculo 8 5 2" xfId="2822" xr:uid="{35FF77E4-3D43-449D-80F6-574F2BEB0B92}"/>
    <cellStyle name="Cálculo 8 5 2 2" xfId="5459" xr:uid="{EFFA2369-17FD-4110-9594-00620AE99744}"/>
    <cellStyle name="Cálculo 8 5 2 2 2" xfId="14706" xr:uid="{AB9F1233-E700-4600-82BB-848BC786D1FC}"/>
    <cellStyle name="Cálculo 8 5 2 2 2 2" xfId="29814" xr:uid="{1620A451-410D-4E46-8C30-C32C6BF916B1}"/>
    <cellStyle name="Cálculo 8 5 2 2 3" xfId="20567" xr:uid="{8B9C6DB6-5AD4-4AF7-8820-B9E47A9E6962}"/>
    <cellStyle name="Cálculo 8 5 2 3" xfId="14247" xr:uid="{A1950BCF-76F2-45C3-ABBE-1982B098145D}"/>
    <cellStyle name="Cálculo 8 5 2 3 2" xfId="29355" xr:uid="{70A59B29-4FDC-476F-9035-6EF5E4090FE9}"/>
    <cellStyle name="Cálculo 8 5 2 4" xfId="17930" xr:uid="{08481FE6-5524-4E2F-8F95-B15D12744DB2}"/>
    <cellStyle name="Cálculo 8 5 3" xfId="3125" xr:uid="{32DD4B7F-9301-4C03-BD40-F5C660826361}"/>
    <cellStyle name="Cálculo 8 5 3 2" xfId="5762" xr:uid="{BAC85883-D023-498E-ABE7-4CF2137D6305}"/>
    <cellStyle name="Cálculo 8 5 3 2 2" xfId="12073" xr:uid="{B8206336-E09E-4A0C-B105-17EC6F90CB8B}"/>
    <cellStyle name="Cálculo 8 5 3 2 2 2" xfId="27181" xr:uid="{08931E2E-EFFE-400D-A98F-C88092A92062}"/>
    <cellStyle name="Cálculo 8 5 3 2 3" xfId="14759" xr:uid="{FE6B9804-F897-48B9-884C-4124A86521FA}"/>
    <cellStyle name="Cálculo 8 5 3 2 3 2" xfId="29867" xr:uid="{BD4B807B-031F-4D03-ACEA-ECE56CCFE97A}"/>
    <cellStyle name="Cálculo 8 5 3 2 4" xfId="20870" xr:uid="{0D6EF811-3603-4FFE-BF9C-D12383267903}"/>
    <cellStyle name="Cálculo 8 5 3 3" xfId="9507" xr:uid="{DA1C54C4-0F10-4C0E-8DBA-07F0E87BBB22}"/>
    <cellStyle name="Cálculo 8 5 3 3 2" xfId="24615" xr:uid="{178E0220-CCA5-43FA-8AAD-50A54B81493F}"/>
    <cellStyle name="Cálculo 8 5 3 4" xfId="14091" xr:uid="{DEEE79BE-8D26-4284-ADE0-673BBAB30575}"/>
    <cellStyle name="Cálculo 8 5 3 4 2" xfId="29199" xr:uid="{7D8A8882-F759-48F8-97E3-FAFBF0B165D0}"/>
    <cellStyle name="Cálculo 8 5 3 5" xfId="18233" xr:uid="{588FE603-AC75-4142-8C9F-763731E82546}"/>
    <cellStyle name="Cálculo 8 5 4" xfId="3451" xr:uid="{AACF6997-88D7-492A-B8FC-92447204E399}"/>
    <cellStyle name="Cálculo 8 5 4 2" xfId="6088" xr:uid="{60AE2A1A-C1C2-4A53-BE1A-2BA949D450F2}"/>
    <cellStyle name="Cálculo 8 5 4 2 2" xfId="12399" xr:uid="{DF20F61C-1ADA-47A0-B854-AAEEE8CD1689}"/>
    <cellStyle name="Cálculo 8 5 4 2 2 2" xfId="27507" xr:uid="{5FC8F817-E7EE-4C9F-A12F-43A4C1D3D33A}"/>
    <cellStyle name="Cálculo 8 5 4 2 3" xfId="16322" xr:uid="{FBB8F8D9-4B90-4458-BF15-8DC87E9C737D}"/>
    <cellStyle name="Cálculo 8 5 4 2 3 2" xfId="31430" xr:uid="{77DC8F59-A391-48E4-91F0-5AB4AA9D5433}"/>
    <cellStyle name="Cálculo 8 5 4 2 4" xfId="21196" xr:uid="{1C936335-ACC4-4D70-8A1A-4A53E53740AC}"/>
    <cellStyle name="Cálculo 8 5 4 3" xfId="9833" xr:uid="{58961AA4-19BD-4C4D-9910-44B46AF4978F}"/>
    <cellStyle name="Cálculo 8 5 4 3 2" xfId="24941" xr:uid="{C7B97A15-7F55-43D1-B823-F23C5CE88A07}"/>
    <cellStyle name="Cálculo 8 5 4 4" xfId="7813" xr:uid="{EC66C76A-9F24-4C7E-B3A0-459BE331EA3A}"/>
    <cellStyle name="Cálculo 8 5 4 4 2" xfId="22921" xr:uid="{5B0F63EF-1797-46F4-B1B9-42B74C3F2C5A}"/>
    <cellStyle name="Cálculo 8 5 4 5" xfId="18559" xr:uid="{0FDF9E01-3829-440B-A71B-4E843D3F13AB}"/>
    <cellStyle name="Cálculo 8 5 5" xfId="3757" xr:uid="{9AC023A3-058B-4DE4-9B97-32B9AE2D2C12}"/>
    <cellStyle name="Cálculo 8 5 5 2" xfId="6394" xr:uid="{15F07C5A-F838-4A50-A332-AD714E226E17}"/>
    <cellStyle name="Cálculo 8 5 5 2 2" xfId="12705" xr:uid="{49452000-50DF-42EC-BC3F-86AB953684C7}"/>
    <cellStyle name="Cálculo 8 5 5 2 2 2" xfId="27813" xr:uid="{754F4154-2804-4F99-B555-6EF813A6A9DB}"/>
    <cellStyle name="Cálculo 8 5 5 2 3" xfId="15657" xr:uid="{79057BAC-B341-4F50-86A4-6A4F08CE5E9B}"/>
    <cellStyle name="Cálculo 8 5 5 2 3 2" xfId="30765" xr:uid="{985A62B2-33C1-436C-9BA2-E97BD5A36F5F}"/>
    <cellStyle name="Cálculo 8 5 5 2 4" xfId="21502" xr:uid="{2F11836E-3EB5-47DB-AA7C-0B4CA0926C4F}"/>
    <cellStyle name="Cálculo 8 5 5 3" xfId="10139" xr:uid="{3667E296-E5C0-4E07-8526-1782879A276E}"/>
    <cellStyle name="Cálculo 8 5 5 3 2" xfId="25247" xr:uid="{280E0EDD-0CD5-4F3D-B906-C9A85CDABA92}"/>
    <cellStyle name="Cálculo 8 5 5 4" xfId="7436" xr:uid="{C98E1C1A-4F8E-457B-B77B-0C53FE628BB0}"/>
    <cellStyle name="Cálculo 8 5 5 4 2" xfId="22544" xr:uid="{F9DC4292-9EC7-49A5-9D89-BBDFEAE08940}"/>
    <cellStyle name="Cálculo 8 5 5 5" xfId="18865" xr:uid="{C61D9C16-F9DE-4617-AE5A-7C3643095834}"/>
    <cellStyle name="Cálculo 8 5 6" xfId="4134" xr:uid="{EB94EF03-2866-4BD3-8071-7BEA00B2EE38}"/>
    <cellStyle name="Cálculo 8 5 6 2" xfId="6771" xr:uid="{4C7D8FA1-5861-4302-981F-C331DA040AC4}"/>
    <cellStyle name="Cálculo 8 5 6 2 2" xfId="13082" xr:uid="{57F28556-BC35-4CF9-92ED-C49BC443E121}"/>
    <cellStyle name="Cálculo 8 5 6 2 2 2" xfId="28190" xr:uid="{F24973B2-B8CA-4CCB-86AF-6AD262027E3C}"/>
    <cellStyle name="Cálculo 8 5 6 2 3" xfId="16756" xr:uid="{4B5DCDC1-81B0-4435-8F5B-C40AA69486F2}"/>
    <cellStyle name="Cálculo 8 5 6 2 3 2" xfId="31864" xr:uid="{6AEFC3D1-FF8E-4E0A-9D82-BA56C38FE464}"/>
    <cellStyle name="Cálculo 8 5 6 2 4" xfId="21879" xr:uid="{E87964D3-5BA6-4D42-A4B9-63189FFE5F2E}"/>
    <cellStyle name="Cálculo 8 5 6 3" xfId="10516" xr:uid="{704B6A7B-967E-450F-AB9E-613D4F8741FA}"/>
    <cellStyle name="Cálculo 8 5 6 3 2" xfId="25624" xr:uid="{D83508BF-F67A-4754-8428-835914621FC1}"/>
    <cellStyle name="Cálculo 8 5 6 4" xfId="7443" xr:uid="{AD658C55-47CF-4116-A941-B134673D10AF}"/>
    <cellStyle name="Cálculo 8 5 6 4 2" xfId="22551" xr:uid="{715F57C0-F329-44A3-B62B-5664899EEA9C}"/>
    <cellStyle name="Cálculo 8 5 6 5" xfId="19242" xr:uid="{009DB7A9-673C-4285-B30C-28ACE510769B}"/>
    <cellStyle name="Cálculo 8 5 7" xfId="4699" xr:uid="{85EED97E-3540-4DCD-B223-D8EC49D722DA}"/>
    <cellStyle name="Cálculo 8 5 7 2" xfId="11081" xr:uid="{CC6CF6E7-B8DC-46D0-8B80-8E148EA60E5D}"/>
    <cellStyle name="Cálculo 8 5 7 2 2" xfId="26189" xr:uid="{8736AD6D-CAED-4BF8-8D37-A7E5DCDE88DA}"/>
    <cellStyle name="Cálculo 8 5 7 3" xfId="7189" xr:uid="{2013FAD0-6E88-4ADE-AF5B-76059A9D88D6}"/>
    <cellStyle name="Cálculo 8 5 7 3 2" xfId="22297" xr:uid="{23D80202-F042-4EF1-AAE3-78EB4AF29F51}"/>
    <cellStyle name="Cálculo 8 5 7 4" xfId="19807" xr:uid="{730A63A4-F93F-4DE1-83F1-A49EE8B5FA5E}"/>
    <cellStyle name="Cálculo 8 5 8" xfId="8560" xr:uid="{AB9F2BE0-DE61-42DB-A3FF-A3BF2EF98154}"/>
    <cellStyle name="Cálculo 8 5 8 2" xfId="23668" xr:uid="{260FD3B0-FF76-497A-9614-04CC6B230FB6}"/>
    <cellStyle name="Cálculo 8 5 9" xfId="15091" xr:uid="{8E770646-4195-4C91-BF69-6964E4163D73}"/>
    <cellStyle name="Cálculo 8 5 9 2" xfId="30199" xr:uid="{1864A28D-5302-4F5E-A1C5-B17241007801}"/>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23" xfId="1840" xr:uid="{44C8FFD1-3AD4-46E1-8038-6F5B1B894FB8}"/>
    <cellStyle name="Cálculo 9 23 10" xfId="8341" xr:uid="{96686047-721C-45DF-9196-D4A5A6711644}"/>
    <cellStyle name="Cálculo 9 23 10 2" xfId="23449" xr:uid="{384B20E7-C1EA-452D-AD21-DFAF82DE2C87}"/>
    <cellStyle name="Cálculo 9 23 11" xfId="15287" xr:uid="{A080B678-060F-4263-95A7-12BC339AD4F1}"/>
    <cellStyle name="Cálculo 9 23 11 2" xfId="30395" xr:uid="{29B4D986-10EA-4D76-AE6A-40BCFFF27EF3}"/>
    <cellStyle name="Cálculo 9 23 12" xfId="11234" xr:uid="{B5176A9C-538F-4193-AE5F-870793D7933F}"/>
    <cellStyle name="Cálculo 9 23 12 2" xfId="26342" xr:uid="{B478EE8A-B779-4E76-B632-01E8C1EF6808}"/>
    <cellStyle name="Cálculo 9 23 13" xfId="17065" xr:uid="{B9F157DA-1ECF-473A-A815-135E45B0313E}"/>
    <cellStyle name="Cálculo 9 23 2" xfId="2400" xr:uid="{3000C551-FA44-4999-9758-E02C273AEA97}"/>
    <cellStyle name="Cálculo 9 23 2 2" xfId="5037" xr:uid="{9E517BC7-2DC4-4069-BE0C-2FD4283B2BD6}"/>
    <cellStyle name="Cálculo 9 23 2 2 2" xfId="11401" xr:uid="{368FA0AD-D244-4479-9576-DF285C5F859B}"/>
    <cellStyle name="Cálculo 9 23 2 2 2 2" xfId="26509" xr:uid="{B2A06DCB-ACB6-4477-9534-4032E02CE35D}"/>
    <cellStyle name="Cálculo 9 23 2 2 3" xfId="13821" xr:uid="{491C64C1-E482-4240-BA78-AFB537D2479A}"/>
    <cellStyle name="Cálculo 9 23 2 2 3 2" xfId="28929" xr:uid="{189FFBE5-87B7-454B-BDC6-B89C8247A9CE}"/>
    <cellStyle name="Cálculo 9 23 2 2 4" xfId="20145" xr:uid="{6C42F940-826A-4CF4-8EAA-44E15178CCEA}"/>
    <cellStyle name="Cálculo 9 23 2 3" xfId="8867" xr:uid="{3467344F-C6FA-4A14-8CF4-0F6A4704D14D}"/>
    <cellStyle name="Cálculo 9 23 2 3 2" xfId="23975" xr:uid="{2D2C6BE1-84AF-4C6D-BD03-17C6E902D379}"/>
    <cellStyle name="Cálculo 9 23 3" xfId="2220" xr:uid="{7E15979D-2573-4C2E-B890-1F062047EE9D}"/>
    <cellStyle name="Cálculo 9 23 3 2" xfId="4857" xr:uid="{1267FE96-4BA6-4241-A909-BFE29F07D8BC}"/>
    <cellStyle name="Cálculo 9 23 3 2 2" xfId="8144" xr:uid="{0E3D11DB-99C8-49A4-A191-CA8B1CDABF5E}"/>
    <cellStyle name="Cálculo 9 23 3 2 2 2" xfId="23252" xr:uid="{1BF7439B-4854-4293-B78D-702FD2A03E6F}"/>
    <cellStyle name="Cálculo 9 23 3 2 3" xfId="19965" xr:uid="{421A5671-5213-496F-82CE-D0C99AD5D42D}"/>
    <cellStyle name="Cálculo 9 23 3 3" xfId="15029" xr:uid="{8998B8D0-C531-49FB-B043-C510C605A402}"/>
    <cellStyle name="Cálculo 9 23 3 3 2" xfId="30137" xr:uid="{F5C8FE89-2D08-474E-A84B-EE44D278A146}"/>
    <cellStyle name="Cálculo 9 23 3 4" xfId="17445" xr:uid="{D9CB2FEF-A619-4369-86AB-3755D8810AF0}"/>
    <cellStyle name="Cálculo 9 23 4" xfId="2934" xr:uid="{7B82031F-E76F-4CE0-90D1-27F50C9658DC}"/>
    <cellStyle name="Cálculo 9 23 4 2" xfId="5571" xr:uid="{3C519E6D-DF8C-442E-AA50-F3E0507C5341}"/>
    <cellStyle name="Cálculo 9 23 4 2 2" xfId="11882" xr:uid="{7DDF5BC0-7516-4657-904D-C415922859E3}"/>
    <cellStyle name="Cálculo 9 23 4 2 2 2" xfId="26990" xr:uid="{148DC3AB-C1F4-4E4F-B111-3756D1EC7306}"/>
    <cellStyle name="Cálculo 9 23 4 2 3" xfId="14813" xr:uid="{E82E434D-EBEE-4D26-9C18-32A1674D913F}"/>
    <cellStyle name="Cálculo 9 23 4 2 3 2" xfId="29921" xr:uid="{975DC37C-37B4-4B13-ADE6-2625E0A0D587}"/>
    <cellStyle name="Cálculo 9 23 4 2 4" xfId="20679" xr:uid="{6DDB3743-DC58-4FBB-82FC-4B198ADAD1C5}"/>
    <cellStyle name="Cálculo 9 23 4 3" xfId="9316" xr:uid="{7F40A141-9C82-44C5-BC76-DC7FDD4F1382}"/>
    <cellStyle name="Cálculo 9 23 4 3 2" xfId="24424" xr:uid="{5C17596B-98A2-48F1-89FD-444E312A0948}"/>
    <cellStyle name="Cálculo 9 23 4 4" xfId="13874" xr:uid="{F26954AC-ECA9-4B5C-ACD1-5D4D0CD4915D}"/>
    <cellStyle name="Cálculo 9 23 4 4 2" xfId="28982" xr:uid="{5D548F58-0C6E-4C74-8398-81ADFDF0C66A}"/>
    <cellStyle name="Cálculo 9 23 4 5" xfId="18042" xr:uid="{6CC2D7B2-4C41-499A-ABB0-70B7EBFA3B9C}"/>
    <cellStyle name="Cálculo 9 23 5" xfId="3260" xr:uid="{BB5A6E53-37B4-485C-AEBF-88D0C7B647B5}"/>
    <cellStyle name="Cálculo 9 23 5 2" xfId="5897" xr:uid="{BED8B385-8403-4333-AF42-4B2C6DD6AB6D}"/>
    <cellStyle name="Cálculo 9 23 5 2 2" xfId="12208" xr:uid="{D8873690-8AC0-441C-B229-E98A50C525F3}"/>
    <cellStyle name="Cálculo 9 23 5 2 2 2" xfId="27316" xr:uid="{66E70CE6-FB38-4F0A-ACD0-045967FC0468}"/>
    <cellStyle name="Cálculo 9 23 5 2 3" xfId="13879" xr:uid="{9FF6F91B-0A47-4452-A130-D1F06E947336}"/>
    <cellStyle name="Cálculo 9 23 5 2 3 2" xfId="28987" xr:uid="{7D23D184-6A30-47D8-B233-299E0D5F0946}"/>
    <cellStyle name="Cálculo 9 23 5 2 4" xfId="21005" xr:uid="{A4F8389C-0DDC-4829-93ED-102D9F46FFC0}"/>
    <cellStyle name="Cálculo 9 23 5 3" xfId="9642" xr:uid="{3C2F1463-DB80-41B7-A9BD-009EC86142F8}"/>
    <cellStyle name="Cálculo 9 23 5 3 2" xfId="24750" xr:uid="{BC381284-0FB1-4BF9-86E6-8C5336B64D54}"/>
    <cellStyle name="Cálculo 9 23 5 4" xfId="11678" xr:uid="{564E02BD-1FFE-4F85-B51D-0957E2B7BCF6}"/>
    <cellStyle name="Cálculo 9 23 5 4 2" xfId="26786" xr:uid="{843BDF27-9589-487D-8709-2FE58669D1FB}"/>
    <cellStyle name="Cálculo 9 23 5 5" xfId="18368" xr:uid="{999EDA2E-7835-4086-BAFE-E8EAB823634D}"/>
    <cellStyle name="Cálculo 9 23 6" xfId="3566" xr:uid="{A20F543D-FA6C-4C77-97A6-F3652D0AC08C}"/>
    <cellStyle name="Cálculo 9 23 6 2" xfId="6203" xr:uid="{8EF596CE-950E-4490-B25C-2BD2675C2F55}"/>
    <cellStyle name="Cálculo 9 23 6 2 2" xfId="12514" xr:uid="{1439D5CD-8BD0-4BAB-A697-337D40982A70}"/>
    <cellStyle name="Cálculo 9 23 6 2 2 2" xfId="27622" xr:uid="{AAB1A45A-5B01-4E43-8068-18BC9B0FB9C3}"/>
    <cellStyle name="Cálculo 9 23 6 2 3" xfId="14241" xr:uid="{40380DA9-1262-45BE-949A-F460D136EC45}"/>
    <cellStyle name="Cálculo 9 23 6 2 3 2" xfId="29349" xr:uid="{A6EBFD6B-C9AE-4575-A95B-97DBC8AB02C7}"/>
    <cellStyle name="Cálculo 9 23 6 2 4" xfId="21311" xr:uid="{042A033E-C3C5-4CC7-A5DB-976E0A0CD1CB}"/>
    <cellStyle name="Cálculo 9 23 6 3" xfId="9948" xr:uid="{1233B416-EB11-4D9D-A967-02ADBF6ACD57}"/>
    <cellStyle name="Cálculo 9 23 6 3 2" xfId="25056" xr:uid="{B106BDFF-866C-4313-9726-C94117E76380}"/>
    <cellStyle name="Cálculo 9 23 6 4" xfId="14866" xr:uid="{EA349AE1-8927-49C3-8A06-5C344A025FC5}"/>
    <cellStyle name="Cálculo 9 23 6 4 2" xfId="29974" xr:uid="{362BCCF8-96A1-4CAF-B565-577879E04F5E}"/>
    <cellStyle name="Cálculo 9 23 6 5" xfId="18674" xr:uid="{F0355B37-DE9C-418E-870B-0B2FA83DF6C4}"/>
    <cellStyle name="Cálculo 9 23 7" xfId="3912" xr:uid="{A1539A8F-7FAD-4FEA-B0FA-D5EACE7A4AD3}"/>
    <cellStyle name="Cálculo 9 23 7 2" xfId="6549" xr:uid="{E3085091-5112-4CD1-9FBD-8043E0E15584}"/>
    <cellStyle name="Cálculo 9 23 7 2 2" xfId="12860" xr:uid="{DACCC603-DEAE-4FF1-B936-50AC733299F1}"/>
    <cellStyle name="Cálculo 9 23 7 2 2 2" xfId="27968" xr:uid="{AC43D2E0-C90E-4134-9042-C36813BD310A}"/>
    <cellStyle name="Cálculo 9 23 7 2 3" xfId="14761" xr:uid="{95F9F1D2-8466-4E9E-B72E-8B66A44C415B}"/>
    <cellStyle name="Cálculo 9 23 7 2 3 2" xfId="29869" xr:uid="{26952CF7-A246-42FB-88D0-7C94C7416457}"/>
    <cellStyle name="Cálculo 9 23 7 2 4" xfId="21657" xr:uid="{DC320E78-3092-4FB5-B18B-CB7734C56F48}"/>
    <cellStyle name="Cálculo 9 23 7 3" xfId="10294" xr:uid="{511D2869-1A71-4BA7-B6C5-D05DADDC665E}"/>
    <cellStyle name="Cálculo 9 23 7 3 2" xfId="25402" xr:uid="{58881249-5841-49CB-98B4-FD48014BE975}"/>
    <cellStyle name="Cálculo 9 23 7 4" xfId="14332" xr:uid="{49AB7164-BB6F-41FC-B9FF-02A22EE8F793}"/>
    <cellStyle name="Cálculo 9 23 7 4 2" xfId="29440" xr:uid="{9A4170AC-87B3-4E9D-822F-2149C399EAAA}"/>
    <cellStyle name="Cálculo 9 23 7 5" xfId="19020" xr:uid="{DFDB3AC2-4C33-4025-AE54-B7E3D3F5FBC1}"/>
    <cellStyle name="Cálculo 9 23 8" xfId="4276" xr:uid="{C814EDD5-E7BA-49E6-8E0B-09745DCEBC8E}"/>
    <cellStyle name="Cálculo 9 23 8 2" xfId="6913" xr:uid="{C935F1A7-FD7C-4F9E-8AA0-FD9EDEBDA4D5}"/>
    <cellStyle name="Cálculo 9 23 8 2 2" xfId="13224" xr:uid="{1FCFB9F2-D463-4EA8-B1B8-942487E418DF}"/>
    <cellStyle name="Cálculo 9 23 8 2 2 2" xfId="28332" xr:uid="{1DD69202-02C8-4CFE-B8F2-00652B27D911}"/>
    <cellStyle name="Cálculo 9 23 8 2 3" xfId="16888" xr:uid="{29A768EA-DAF7-4F73-A587-67C0D4326FAB}"/>
    <cellStyle name="Cálculo 9 23 8 2 3 2" xfId="31996" xr:uid="{9E0A6CC2-837C-4CC4-AF60-AE3AD289082D}"/>
    <cellStyle name="Cálculo 9 23 8 2 4" xfId="22021" xr:uid="{E816D36F-E23C-497D-A0E0-D9AD7E31E474}"/>
    <cellStyle name="Cálculo 9 23 8 3" xfId="10658" xr:uid="{70EBEFFC-5948-44C8-8359-DC337770EF09}"/>
    <cellStyle name="Cálculo 9 23 8 3 2" xfId="25766" xr:uid="{E7170515-6A64-456B-B549-06F981BD9BC1}"/>
    <cellStyle name="Cálculo 9 23 8 4" xfId="16080" xr:uid="{CECF5DDB-9056-4602-A75E-5603AA83AEF1}"/>
    <cellStyle name="Cálculo 9 23 8 4 2" xfId="31188" xr:uid="{33151091-0B1C-4832-9B71-56B788DB7EFB}"/>
    <cellStyle name="Cálculo 9 23 8 5" xfId="19384" xr:uid="{DCE51C18-C69F-4BED-9107-050BF3ED3108}"/>
    <cellStyle name="Cálculo 9 23 9" xfId="4477" xr:uid="{A1D5EDA7-AA26-4240-A887-480CBD3B459C}"/>
    <cellStyle name="Cálculo 9 23 9 2" xfId="10859" xr:uid="{1DD829BF-A26E-4E6A-B32D-8BE1D75DB3A3}"/>
    <cellStyle name="Cálculo 9 23 9 2 2" xfId="25967" xr:uid="{CEDA5724-CAC2-4A74-B0E9-2B21B9205ED6}"/>
    <cellStyle name="Cálculo 9 23 9 3" xfId="15340" xr:uid="{5B898CEB-F51A-4BFB-816C-20E9A96E9D09}"/>
    <cellStyle name="Cálculo 9 23 9 3 2" xfId="30448" xr:uid="{927EE4FD-ED4B-463E-AC75-74B4F3F39E1A}"/>
    <cellStyle name="Cálculo 9 23 9 4" xfId="19585" xr:uid="{BDB1489A-456E-42DA-9B88-B9D1BB680485}"/>
    <cellStyle name="Cálculo 9 24" xfId="1823" xr:uid="{57FF9531-D904-4E7B-BCD2-1BE5614FD9FF}"/>
    <cellStyle name="Cálculo 9 24 10" xfId="14529" xr:uid="{F29168BE-301E-498D-80BE-D1D974726A3E}"/>
    <cellStyle name="Cálculo 9 24 10 2" xfId="29637" xr:uid="{2679D0FB-CFBA-43E7-828A-83926392334B}"/>
    <cellStyle name="Cálculo 9 24 11" xfId="15355" xr:uid="{9826284C-C254-49B8-B8F2-2E0F23B346A1}"/>
    <cellStyle name="Cálculo 9 24 11 2" xfId="30463" xr:uid="{54BC1B52-3447-4D6F-BAE4-4F9ECB07B72A}"/>
    <cellStyle name="Cálculo 9 24 12" xfId="17048" xr:uid="{AC96E438-6673-4DBC-A986-39365A4DFA07}"/>
    <cellStyle name="Cálculo 9 24 2" xfId="2383" xr:uid="{1E7B8016-5709-4210-9EE3-F0B6C9E20860}"/>
    <cellStyle name="Cálculo 9 24 2 2" xfId="5020" xr:uid="{916149CA-5167-4397-B396-59C7A7A2749D}"/>
    <cellStyle name="Cálculo 9 24 2 2 2" xfId="11384" xr:uid="{6F78C594-AC36-4B80-828C-741E6BE36C6C}"/>
    <cellStyle name="Cálculo 9 24 2 2 2 2" xfId="26492" xr:uid="{D48E2526-E59E-467D-8C72-195085F8F2EF}"/>
    <cellStyle name="Cálculo 9 24 2 2 3" xfId="14082" xr:uid="{F92D81AC-29AF-481D-BFD7-066EF5663EFD}"/>
    <cellStyle name="Cálculo 9 24 2 2 3 2" xfId="29190" xr:uid="{89CBB19D-BF7B-499E-8936-B192C336AB10}"/>
    <cellStyle name="Cálculo 9 24 2 2 4" xfId="20128" xr:uid="{9C3EB1E8-1B59-431A-8685-8A47F81B69FC}"/>
    <cellStyle name="Cálculo 9 24 2 3" xfId="8850" xr:uid="{26EA8A4C-EB4F-43AC-AD63-0E0C220EDEDA}"/>
    <cellStyle name="Cálculo 9 24 2 3 2" xfId="23958" xr:uid="{3F23E893-98EC-4F33-910F-C530C5B8B9B1}"/>
    <cellStyle name="Cálculo 9 24 2 4" xfId="15532" xr:uid="{530A429E-B329-420F-8899-0992EA41CB87}"/>
    <cellStyle name="Cálculo 9 24 2 4 2" xfId="30640" xr:uid="{68EE3269-4CB5-4D56-817A-AF6866C18DA7}"/>
    <cellStyle name="Cálculo 9 24 2 5" xfId="15405" xr:uid="{493C1B09-D15A-4444-89CA-ABC5D4E0D9C0}"/>
    <cellStyle name="Cálculo 9 24 2 5 2" xfId="30513" xr:uid="{D55898BB-81F1-4E66-A77E-D531E1CB14CA}"/>
    <cellStyle name="Cálculo 9 24 2 6" xfId="17591" xr:uid="{03DCA8C4-9434-4F37-8573-C78B2BE08225}"/>
    <cellStyle name="Cálculo 9 24 3" xfId="2237" xr:uid="{47F40CD3-CE23-4BA0-99ED-811029D59F88}"/>
    <cellStyle name="Cálculo 9 24 3 2" xfId="4874" xr:uid="{D983E677-E5ED-4490-8F3C-6C3DF21C5461}"/>
    <cellStyle name="Cálculo 9 24 3 2 2" xfId="13739" xr:uid="{6411DFA6-ABD5-4D73-AB14-E007677381C5}"/>
    <cellStyle name="Cálculo 9 24 3 2 2 2" xfId="28847" xr:uid="{BC901836-9CFF-4B11-9B7D-F863DCF423EC}"/>
    <cellStyle name="Cálculo 9 24 3 2 3" xfId="19982" xr:uid="{49AA6166-107D-4A8A-9911-A78857DF3A7F}"/>
    <cellStyle name="Cálculo 9 24 3 3" xfId="16029" xr:uid="{87724C5A-D15A-41AD-B421-30039EB98381}"/>
    <cellStyle name="Cálculo 9 24 3 3 2" xfId="31137" xr:uid="{A537D1B6-4977-4010-86D2-94F24B431762}"/>
    <cellStyle name="Cálculo 9 24 3 4" xfId="17462" xr:uid="{24727375-7986-4182-A747-3C9DB54EC621}"/>
    <cellStyle name="Cálculo 9 24 4" xfId="2653" xr:uid="{EE25E7C4-E8EC-429C-BB5A-49E7D9244FCB}"/>
    <cellStyle name="Cálculo 9 24 4 2" xfId="5290" xr:uid="{5208242A-6028-4BE9-A321-22586AA219DF}"/>
    <cellStyle name="Cálculo 9 24 4 2 2" xfId="11654" xr:uid="{7CEE6BD9-9AF7-43CF-AC23-8DAC1E8CB5D3}"/>
    <cellStyle name="Cálculo 9 24 4 2 2 2" xfId="26762" xr:uid="{E7B7F14B-A89E-4805-84C1-0FCA320C7BCD}"/>
    <cellStyle name="Cálculo 9 24 4 2 3" xfId="7439" xr:uid="{B71EBBE4-04E3-4C64-A2D4-6A841388F1C3}"/>
    <cellStyle name="Cálculo 9 24 4 2 3 2" xfId="22547" xr:uid="{4D337815-1AE7-4597-8ED4-5536137C906D}"/>
    <cellStyle name="Cálculo 9 24 4 2 4" xfId="20398" xr:uid="{58AEE9C1-133A-4AF5-9A7C-CB36C7A6E62A}"/>
    <cellStyle name="Cálculo 9 24 4 3" xfId="9120" xr:uid="{619AF90C-BC6F-4AD7-A585-D79F23B316FA}"/>
    <cellStyle name="Cálculo 9 24 4 3 2" xfId="24228" xr:uid="{2A412114-80C0-4916-96D3-EE187F64D61F}"/>
    <cellStyle name="Cálculo 9 24 4 4" xfId="14146" xr:uid="{54B3F2AA-C3F4-40EF-95F2-300E7B4C45D0}"/>
    <cellStyle name="Cálculo 9 24 4 4 2" xfId="29254" xr:uid="{AE404513-232E-46CF-88AD-7024A39AD914}"/>
    <cellStyle name="Cálculo 9 24 4 5" xfId="17761" xr:uid="{47118954-C249-4F61-8BB7-FA5D58A7F384}"/>
    <cellStyle name="Cálculo 9 24 5" xfId="3243" xr:uid="{3BDEED39-CB53-44DF-953C-6594AE06DE8B}"/>
    <cellStyle name="Cálculo 9 24 5 2" xfId="5880" xr:uid="{9B1857D4-B4AB-4FCA-8E20-87B6F9B0E469}"/>
    <cellStyle name="Cálculo 9 24 5 2 2" xfId="12191" xr:uid="{D2BC8464-6506-43AA-834B-BD48C689D5FA}"/>
    <cellStyle name="Cálculo 9 24 5 2 2 2" xfId="27299" xr:uid="{709850A6-A815-4AB3-98DE-AC56008E15DD}"/>
    <cellStyle name="Cálculo 9 24 5 2 3" xfId="14652" xr:uid="{ACD03F7D-61BF-4E13-83FD-0645D80EA442}"/>
    <cellStyle name="Cálculo 9 24 5 2 3 2" xfId="29760" xr:uid="{8726957C-CD9E-4335-BDB3-4A93F450EA83}"/>
    <cellStyle name="Cálculo 9 24 5 2 4" xfId="20988" xr:uid="{76BEF604-5F7D-46BE-826B-1C3DAD68B006}"/>
    <cellStyle name="Cálculo 9 24 5 3" xfId="9625" xr:uid="{1300E453-F558-42FA-8DF8-D9DA735062A8}"/>
    <cellStyle name="Cálculo 9 24 5 3 2" xfId="24733" xr:uid="{C35F472D-BC92-4E47-B069-3A484222E5C5}"/>
    <cellStyle name="Cálculo 9 24 5 4" xfId="14792" xr:uid="{692A9F50-2CC4-47E6-8B12-F21C94D5FDDE}"/>
    <cellStyle name="Cálculo 9 24 5 4 2" xfId="29900" xr:uid="{43BA2675-E1F5-4EC2-A071-E8D350024BA4}"/>
    <cellStyle name="Cálculo 9 24 5 5" xfId="18351" xr:uid="{B692A7EA-5227-4FF2-A331-E9CAABCCC790}"/>
    <cellStyle name="Cálculo 9 24 6" xfId="2325" xr:uid="{C1E5E260-D1AF-46FE-B199-7EBEADBDCA02}"/>
    <cellStyle name="Cálculo 9 24 6 2" xfId="4962" xr:uid="{D7E414AD-F94E-4A32-8465-C35C63482F9F}"/>
    <cellStyle name="Cálculo 9 24 6 2 2" xfId="11326" xr:uid="{ED02F231-AEF2-432B-856D-1E837CDFA7D3}"/>
    <cellStyle name="Cálculo 9 24 6 2 2 2" xfId="26434" xr:uid="{F15B727B-9046-4957-94CC-4F94665D4DE1}"/>
    <cellStyle name="Cálculo 9 24 6 2 3" xfId="15502" xr:uid="{53BE50BD-B903-4AEF-9301-7315EC606D64}"/>
    <cellStyle name="Cálculo 9 24 6 2 3 2" xfId="30610" xr:uid="{82491B99-61A8-483B-98B1-9ED9A00F34B7}"/>
    <cellStyle name="Cálculo 9 24 6 2 4" xfId="20070" xr:uid="{0A96EA21-1576-468A-9F5C-74A29B11C756}"/>
    <cellStyle name="Cálculo 9 24 6 3" xfId="8792" xr:uid="{0DAEFD7E-C28B-4AE7-8496-EBE25B97988F}"/>
    <cellStyle name="Cálculo 9 24 6 3 2" xfId="23900" xr:uid="{9D2FA626-9D99-4C32-BAE4-8E4ACA7FE1BD}"/>
    <cellStyle name="Cálculo 9 24 6 4" xfId="15356" xr:uid="{3A92FF40-A3CE-4362-944F-99921A2D90A8}"/>
    <cellStyle name="Cálculo 9 24 6 4 2" xfId="30464" xr:uid="{36B6AA6A-30A6-4653-97E1-979FE36787FD}"/>
    <cellStyle name="Cálculo 9 24 6 5" xfId="17550" xr:uid="{FFA6F1BA-B2B9-45A9-8DB9-6A508A19D6B8}"/>
    <cellStyle name="Cálculo 9 24 7" xfId="3895" xr:uid="{15B9F314-162A-442A-A841-9A7F6332254B}"/>
    <cellStyle name="Cálculo 9 24 7 2" xfId="6532" xr:uid="{970BE715-BEBA-4849-92F1-D1C085E5A0F3}"/>
    <cellStyle name="Cálculo 9 24 7 2 2" xfId="12843" xr:uid="{64BFFFF4-BFCF-4100-A782-A0F878125349}"/>
    <cellStyle name="Cálculo 9 24 7 2 2 2" xfId="27951" xr:uid="{137A80C9-9828-42F4-9F8F-64B381D13BFB}"/>
    <cellStyle name="Cálculo 9 24 7 2 3" xfId="14629" xr:uid="{242D5781-470D-49F4-AE4E-FD95A7C4D7AE}"/>
    <cellStyle name="Cálculo 9 24 7 2 3 2" xfId="29737" xr:uid="{3BBB1CBA-9942-4E9A-AF74-162093913CAC}"/>
    <cellStyle name="Cálculo 9 24 7 2 4" xfId="21640" xr:uid="{3DEB1010-1DEA-4CFB-9312-42D82D488043}"/>
    <cellStyle name="Cálculo 9 24 7 3" xfId="10277" xr:uid="{A59A1EB2-3549-42B5-8D02-29FEA57F2E70}"/>
    <cellStyle name="Cálculo 9 24 7 3 2" xfId="25385" xr:uid="{D817C980-1613-4F1F-AE86-85EAFFF4C5FA}"/>
    <cellStyle name="Cálculo 9 24 7 4" xfId="15508" xr:uid="{1B2B5437-5551-4812-BD71-65FDAAF0F708}"/>
    <cellStyle name="Cálculo 9 24 7 4 2" xfId="30616" xr:uid="{76C3EA66-429E-44AA-B9B5-4CE3468CEFCD}"/>
    <cellStyle name="Cálculo 9 24 7 5" xfId="19003" xr:uid="{E19D4618-8A5D-4C5B-B7DC-D1147F24747E}"/>
    <cellStyle name="Cálculo 9 24 8" xfId="4460" xr:uid="{A008D140-A586-49E9-B783-C2DAE12B7106}"/>
    <cellStyle name="Cálculo 9 24 8 2" xfId="10842" xr:uid="{9A27D426-FBE6-4E1B-B741-DD38AF10BE6D}"/>
    <cellStyle name="Cálculo 9 24 8 2 2" xfId="25950" xr:uid="{CD74C9C7-A82F-4B13-B396-ADF7A75E5ACB}"/>
    <cellStyle name="Cálculo 9 24 8 3" xfId="14509" xr:uid="{23F59515-D6CF-4B94-AA6F-06B593269232}"/>
    <cellStyle name="Cálculo 9 24 8 3 2" xfId="29617" xr:uid="{3A2D5F16-02FD-4DEE-88DE-E8894835BC87}"/>
    <cellStyle name="Cálculo 9 24 8 4" xfId="19568" xr:uid="{D1B8BBC4-7287-4464-A31E-A3D9EC4F6748}"/>
    <cellStyle name="Cálculo 9 24 9" xfId="8324" xr:uid="{2C6E7B8D-BCF7-4EBE-9479-FA1C163071BA}"/>
    <cellStyle name="Cálculo 9 24 9 2" xfId="23432" xr:uid="{2C023A50-D46B-431F-A27C-B1CC9FD3040A}"/>
    <cellStyle name="Cálculo 9 25" xfId="2060" xr:uid="{42DC9F9D-999B-4F45-B9BB-13A2024D36B4}"/>
    <cellStyle name="Cálculo 9 25 10" xfId="11801" xr:uid="{C347B3B7-4EA3-45C3-9FEC-7FA5EDA670EC}"/>
    <cellStyle name="Cálculo 9 25 10 2" xfId="26909" xr:uid="{B0644F49-9CB8-4EF9-9C24-0FC4C3B3596F}"/>
    <cellStyle name="Cálculo 9 25 11" xfId="15697" xr:uid="{24F17098-C098-4864-986C-5459A5CE79E4}"/>
    <cellStyle name="Cálculo 9 25 11 2" xfId="30805" xr:uid="{CFB8AF52-E580-447A-959C-D2B0A66FF33B}"/>
    <cellStyle name="Cálculo 9 25 12" xfId="17285" xr:uid="{F709C2F6-50E3-4DFA-B0BD-61AECDFA4BB2}"/>
    <cellStyle name="Cálculo 9 25 2" xfId="2567" xr:uid="{B029E69F-3601-4E59-85B1-419CB695B260}"/>
    <cellStyle name="Cálculo 9 25 2 2" xfId="5204" xr:uid="{311F0ABE-9F7A-4F2A-9582-9992C59765DD}"/>
    <cellStyle name="Cálculo 9 25 2 2 2" xfId="11568" xr:uid="{0ADB21CE-1F27-4F45-9EB4-46D0068302D6}"/>
    <cellStyle name="Cálculo 9 25 2 2 2 2" xfId="26676" xr:uid="{99A5899B-2E5E-46CB-A289-B1AC9ED617EA}"/>
    <cellStyle name="Cálculo 9 25 2 2 3" xfId="7307" xr:uid="{77ED5427-7AF2-4BE3-ADEB-EDEB89C1D30A}"/>
    <cellStyle name="Cálculo 9 25 2 2 3 2" xfId="22415" xr:uid="{75DF6648-59DF-4F71-9D1F-AF93C6DC8D18}"/>
    <cellStyle name="Cálculo 9 25 2 2 4" xfId="20312" xr:uid="{B146278A-792D-41BC-957F-D7EB2FA67926}"/>
    <cellStyle name="Cálculo 9 25 2 3" xfId="9034" xr:uid="{2FA8F125-6CB4-462B-9D43-349243EE21C5}"/>
    <cellStyle name="Cálculo 9 25 2 3 2" xfId="24142" xr:uid="{93CE8C99-5BEB-42A8-95BB-B2405656EDB1}"/>
    <cellStyle name="Cálculo 9 25 2 4" xfId="13449" xr:uid="{6EB27715-2D1D-4806-A741-493CBD606170}"/>
    <cellStyle name="Cálculo 9 25 2 4 2" xfId="28557" xr:uid="{EF72CA16-7EF9-4612-9CCD-00A515D83785}"/>
    <cellStyle name="Cálculo 9 25 2 5" xfId="14599" xr:uid="{78861DBD-7F73-43D3-946C-D8F3514D0DF0}"/>
    <cellStyle name="Cálculo 9 25 2 5 2" xfId="29707" xr:uid="{E75269FF-6F2E-4315-9506-CB6550068A40}"/>
    <cellStyle name="Cálculo 9 25 2 6" xfId="17675" xr:uid="{55191D36-BFE0-412A-B188-D55FE36055C4}"/>
    <cellStyle name="Cálculo 9 25 3" xfId="2820" xr:uid="{BB81A41D-8F61-47A7-A851-36158034A6C6}"/>
    <cellStyle name="Cálculo 9 25 3 2" xfId="5457" xr:uid="{662B5FD4-5D81-436D-A410-51D490A81900}"/>
    <cellStyle name="Cálculo 9 25 3 2 2" xfId="15784" xr:uid="{F8E19608-C031-41EE-9EBE-EBFF82994587}"/>
    <cellStyle name="Cálculo 9 25 3 2 2 2" xfId="30892" xr:uid="{F06CF0AE-823C-42A7-A6F9-95A2436F3665}"/>
    <cellStyle name="Cálculo 9 25 3 2 3" xfId="20565" xr:uid="{C347F488-B60A-4771-9A62-95C77B522CBB}"/>
    <cellStyle name="Cálculo 9 25 3 3" xfId="15995" xr:uid="{28DDE226-DB9C-40A1-B609-C4003BF4AAA0}"/>
    <cellStyle name="Cálculo 9 25 3 3 2" xfId="31103" xr:uid="{EC8965BA-9060-43B5-8788-07D9D466CAAE}"/>
    <cellStyle name="Cálculo 9 25 3 4" xfId="17928" xr:uid="{C3541534-597F-4841-943F-11F9478651F2}"/>
    <cellStyle name="Cálculo 9 25 4" xfId="3123" xr:uid="{D9516C1B-1538-441C-839F-258870B6EDA0}"/>
    <cellStyle name="Cálculo 9 25 4 2" xfId="5760" xr:uid="{6FC90DC1-0325-4779-978B-913AAC521B4C}"/>
    <cellStyle name="Cálculo 9 25 4 2 2" xfId="12071" xr:uid="{0996FAC7-DFE1-4CBC-9462-D278262B0FC2}"/>
    <cellStyle name="Cálculo 9 25 4 2 2 2" xfId="27179" xr:uid="{23032C21-ED34-4BF7-9F35-A1AB47015C35}"/>
    <cellStyle name="Cálculo 9 25 4 2 3" xfId="16130" xr:uid="{C17F4769-D991-4D3A-8EF2-9E0593AD2443}"/>
    <cellStyle name="Cálculo 9 25 4 2 3 2" xfId="31238" xr:uid="{56A32DE8-AD3C-4300-B590-88678D572C13}"/>
    <cellStyle name="Cálculo 9 25 4 2 4" xfId="20868" xr:uid="{BE3635F9-56FB-424A-8203-8C67FD10D641}"/>
    <cellStyle name="Cálculo 9 25 4 3" xfId="9505" xr:uid="{13A69218-C00C-43B3-9AB6-7AEA3438187B}"/>
    <cellStyle name="Cálculo 9 25 4 3 2" xfId="24613" xr:uid="{035D01D3-CD7D-4BA1-894C-20405C9E06FE}"/>
    <cellStyle name="Cálculo 9 25 4 4" xfId="16052" xr:uid="{E63C56BC-29EE-4325-B944-EBCD4D452706}"/>
    <cellStyle name="Cálculo 9 25 4 4 2" xfId="31160" xr:uid="{B6D315FC-EA8E-4785-AD28-68BEA4CE2A0F}"/>
    <cellStyle name="Cálculo 9 25 4 5" xfId="18231" xr:uid="{E4AFBC52-6549-42AF-96F0-B605D7630D05}"/>
    <cellStyle name="Cálculo 9 25 5" xfId="3449" xr:uid="{97DCA0D7-3429-4C80-8889-1A9C05F42733}"/>
    <cellStyle name="Cálculo 9 25 5 2" xfId="6086" xr:uid="{9DDE8F8E-AEB9-48A9-82C0-3FD32DBC2A48}"/>
    <cellStyle name="Cálculo 9 25 5 2 2" xfId="12397" xr:uid="{3A1196B5-9F30-4A49-A81D-CB398ADB2FAA}"/>
    <cellStyle name="Cálculo 9 25 5 2 2 2" xfId="27505" xr:uid="{89B9A385-33FB-41D0-9404-33682B59BFB2}"/>
    <cellStyle name="Cálculo 9 25 5 2 3" xfId="8027" xr:uid="{019E3C78-306A-4FE8-826A-5A9A9C5FBFF4}"/>
    <cellStyle name="Cálculo 9 25 5 2 3 2" xfId="23135" xr:uid="{A686E53A-59DB-42DA-A7ED-0E456699AB43}"/>
    <cellStyle name="Cálculo 9 25 5 2 4" xfId="21194" xr:uid="{40FFEF18-ACF7-4E69-B9DC-56CDEEBD4392}"/>
    <cellStyle name="Cálculo 9 25 5 3" xfId="9831" xr:uid="{67FCC2D0-C85D-4FBF-9C76-19CB6A6185E0}"/>
    <cellStyle name="Cálculo 9 25 5 3 2" xfId="24939" xr:uid="{6E8D9EE2-9257-4B80-A3F1-FC09F64B6221}"/>
    <cellStyle name="Cálculo 9 25 5 4" xfId="14867" xr:uid="{2043D420-59A5-4F12-9A5B-EC3690B69F3D}"/>
    <cellStyle name="Cálculo 9 25 5 4 2" xfId="29975" xr:uid="{9CFDD22E-E3C1-4471-8173-F48629D9BA5A}"/>
    <cellStyle name="Cálculo 9 25 5 5" xfId="18557" xr:uid="{767C404D-17A2-4B35-A202-527204FC6C19}"/>
    <cellStyle name="Cálculo 9 25 6" xfId="3755" xr:uid="{DEF85864-4D93-4AEF-9A0F-37367603A546}"/>
    <cellStyle name="Cálculo 9 25 6 2" xfId="6392" xr:uid="{9A2F994D-361F-4DBA-B587-11DAE7011D79}"/>
    <cellStyle name="Cálculo 9 25 6 2 2" xfId="12703" xr:uid="{D0337C72-3CC9-466B-8999-EFF1E26DE0F9}"/>
    <cellStyle name="Cálculo 9 25 6 2 2 2" xfId="27811" xr:uid="{BE1F23AF-B8F5-42A9-9D00-A36A799A1AEC}"/>
    <cellStyle name="Cálculo 9 25 6 2 3" xfId="7162" xr:uid="{3C9E0D81-F6FA-4994-A4ED-34EB346C9DA3}"/>
    <cellStyle name="Cálculo 9 25 6 2 3 2" xfId="22270" xr:uid="{01E648B0-1521-4900-BE05-A441E4E02A19}"/>
    <cellStyle name="Cálculo 9 25 6 2 4" xfId="21500" xr:uid="{EA624AEC-37D0-4D51-8533-A86E5DF086D0}"/>
    <cellStyle name="Cálculo 9 25 6 3" xfId="10137" xr:uid="{3548C600-A351-4EF0-9D15-1014280B4990}"/>
    <cellStyle name="Cálculo 9 25 6 3 2" xfId="25245" xr:uid="{462D8BD5-368B-47C9-B303-9C87F69A2C5D}"/>
    <cellStyle name="Cálculo 9 25 6 4" xfId="15292" xr:uid="{E04882D2-DF33-430C-9F76-65784A309EF4}"/>
    <cellStyle name="Cálculo 9 25 6 4 2" xfId="30400" xr:uid="{FF67EF38-B669-4116-AC11-EB52C29CA019}"/>
    <cellStyle name="Cálculo 9 25 6 5" xfId="18863" xr:uid="{4B968739-5049-4C83-8373-17F16D613453}"/>
    <cellStyle name="Cálculo 9 25 7" xfId="4132" xr:uid="{CDBB6D57-F126-4B89-B2A6-24F9EB96701A}"/>
    <cellStyle name="Cálculo 9 25 7 2" xfId="6769" xr:uid="{ABBA14B3-DDB6-4A08-9C9F-3351E1139117}"/>
    <cellStyle name="Cálculo 9 25 7 2 2" xfId="13080" xr:uid="{B925F2D6-C2B3-4653-B8BF-3C901A85D6E4}"/>
    <cellStyle name="Cálculo 9 25 7 2 2 2" xfId="28188" xr:uid="{7CEAA6C0-71EF-4DE6-87FF-277ECDD50A77}"/>
    <cellStyle name="Cálculo 9 25 7 2 3" xfId="16754" xr:uid="{954901DB-0271-4924-84B2-0961E3C4AEA7}"/>
    <cellStyle name="Cálculo 9 25 7 2 3 2" xfId="31862" xr:uid="{EBD2F27C-D486-412C-AD43-610E42480908}"/>
    <cellStyle name="Cálculo 9 25 7 2 4" xfId="21877" xr:uid="{9ABAAF22-CA36-4BC3-B6DC-8D87BDA9F6B3}"/>
    <cellStyle name="Cálculo 9 25 7 3" xfId="10514" xr:uid="{5C1FD557-EE6C-4446-B4AE-630932CF788D}"/>
    <cellStyle name="Cálculo 9 25 7 3 2" xfId="25622" xr:uid="{0FB38C21-D844-4B76-A294-945734BD8B27}"/>
    <cellStyle name="Cálculo 9 25 7 4" xfId="16423" xr:uid="{0AD22576-AA6B-4ADD-AD54-BE9B7A7C47CC}"/>
    <cellStyle name="Cálculo 9 25 7 4 2" xfId="31531" xr:uid="{17C1D651-4F67-4479-BB30-11DFA92416AC}"/>
    <cellStyle name="Cálculo 9 25 7 5" xfId="19240" xr:uid="{BF4738D8-67B3-4E41-AA48-7E1BCB29B480}"/>
    <cellStyle name="Cálculo 9 25 8" xfId="4697" xr:uid="{6A2373DA-CBD9-4852-801E-A038F4FFB7A6}"/>
    <cellStyle name="Cálculo 9 25 8 2" xfId="11079" xr:uid="{3286702A-BDF5-467F-8FB9-6E07773C347D}"/>
    <cellStyle name="Cálculo 9 25 8 2 2" xfId="26187" xr:uid="{29738B87-0AB2-413E-BE7D-E4B44CD7D4C2}"/>
    <cellStyle name="Cálculo 9 25 8 3" xfId="13479" xr:uid="{81BCB037-CFD7-4512-96E6-DF22D50D5268}"/>
    <cellStyle name="Cálculo 9 25 8 3 2" xfId="28587" xr:uid="{FC9D5075-D652-4A4E-B49E-CFF3DDE6004F}"/>
    <cellStyle name="Cálculo 9 25 8 4" xfId="19805" xr:uid="{56778D72-FD9A-4BA1-B7C4-E0159A17C17F}"/>
    <cellStyle name="Cálculo 9 25 9" xfId="8558" xr:uid="{D578AD88-FF5A-4654-8FE4-876554D96251}"/>
    <cellStyle name="Cálculo 9 25 9 2" xfId="23666" xr:uid="{F7CCDB0F-6CF6-4ADD-9608-C5C191689FE6}"/>
    <cellStyle name="Cálculo 9 26" xfId="2061" xr:uid="{1B708CD1-1AA9-47D0-BE70-474414CF3E40}"/>
    <cellStyle name="Cálculo 9 26 10" xfId="14882" xr:uid="{D644FB9E-4C98-4EE4-B548-CCC85F5F75F6}"/>
    <cellStyle name="Cálculo 9 26 10 2" xfId="29990" xr:uid="{F8F7C22E-BB38-4CAD-AC55-3D8BF2342714}"/>
    <cellStyle name="Cálculo 9 26 11" xfId="17286" xr:uid="{A1B76C6D-915F-4090-A15B-5A1928C66052}"/>
    <cellStyle name="Cálculo 9 26 2" xfId="2821" xr:uid="{32914E88-FEE2-4F40-BA62-FDF52BDCB96A}"/>
    <cellStyle name="Cálculo 9 26 2 2" xfId="5458" xr:uid="{6181515B-FCCB-44DE-A0E4-884438CD7186}"/>
    <cellStyle name="Cálculo 9 26 2 2 2" xfId="15660" xr:uid="{15F3785B-1770-41CA-BAE6-75759FB20BE8}"/>
    <cellStyle name="Cálculo 9 26 2 2 2 2" xfId="30768" xr:uid="{DA7AEB95-BCBB-4B0B-BB4B-531372E696C2}"/>
    <cellStyle name="Cálculo 9 26 2 2 3" xfId="20566" xr:uid="{EFCD6CD5-A292-47DE-96B1-BDDDE352B2BB}"/>
    <cellStyle name="Cálculo 9 26 2 3" xfId="14178" xr:uid="{311BFF6B-3A4C-4EF8-B169-612E993E3FA9}"/>
    <cellStyle name="Cálculo 9 26 2 3 2" xfId="29286" xr:uid="{3A6BF2ED-FF39-47E3-AC50-4C589574CDD4}"/>
    <cellStyle name="Cálculo 9 26 2 4" xfId="17929" xr:uid="{A9E37770-7905-4851-BD60-85F0A1AE8CAB}"/>
    <cellStyle name="Cálculo 9 26 3" xfId="3124" xr:uid="{17FB036E-3FE6-4DA6-B678-E997BB84ACC4}"/>
    <cellStyle name="Cálculo 9 26 3 2" xfId="5761" xr:uid="{7512A1CB-C422-4665-91F4-4EB5E199A8A7}"/>
    <cellStyle name="Cálculo 9 26 3 2 2" xfId="12072" xr:uid="{EB236469-FDAD-4F43-9190-C89701B19D43}"/>
    <cellStyle name="Cálculo 9 26 3 2 2 2" xfId="27180" xr:uid="{9D032BA9-B5AE-4BC5-AC3C-F077AED146AE}"/>
    <cellStyle name="Cálculo 9 26 3 2 3" xfId="14516" xr:uid="{36E7CBA5-3149-4626-9DE2-146AC3DC2B4D}"/>
    <cellStyle name="Cálculo 9 26 3 2 3 2" xfId="29624" xr:uid="{C3C97F97-0D2E-4A73-8884-08CE84680F29}"/>
    <cellStyle name="Cálculo 9 26 3 2 4" xfId="20869" xr:uid="{7207A51A-22F3-4623-8295-61C05C14640A}"/>
    <cellStyle name="Cálculo 9 26 3 3" xfId="9506" xr:uid="{0A0FFEB7-229E-43AD-B5E0-1D1FC7FF859C}"/>
    <cellStyle name="Cálculo 9 26 3 3 2" xfId="24614" xr:uid="{DC8D3867-09E6-4369-A02C-D2846006CB46}"/>
    <cellStyle name="Cálculo 9 26 3 4" xfId="14728" xr:uid="{F3F68D8F-304C-4C56-9F4A-AB3B09751D6C}"/>
    <cellStyle name="Cálculo 9 26 3 4 2" xfId="29836" xr:uid="{9A558F42-D586-48C3-8695-138A73A1B8B3}"/>
    <cellStyle name="Cálculo 9 26 3 5" xfId="18232" xr:uid="{542A30D6-A26F-426E-BFCE-9E5E81B5139A}"/>
    <cellStyle name="Cálculo 9 26 4" xfId="3450" xr:uid="{9368F3D8-38A6-40A9-BA0D-B3671BC01540}"/>
    <cellStyle name="Cálculo 9 26 4 2" xfId="6087" xr:uid="{3BCB86B2-BF09-441E-8B5E-B5A1E072F363}"/>
    <cellStyle name="Cálculo 9 26 4 2 2" xfId="12398" xr:uid="{DC516BD7-71A5-4B2F-8B3C-33739339552E}"/>
    <cellStyle name="Cálculo 9 26 4 2 2 2" xfId="27506" xr:uid="{520EF5CE-9D84-4DA0-AC92-47609B746EE9}"/>
    <cellStyle name="Cálculo 9 26 4 2 3" xfId="16255" xr:uid="{C9CC9B24-9771-4F78-A63C-F102FF44D416}"/>
    <cellStyle name="Cálculo 9 26 4 2 3 2" xfId="31363" xr:uid="{F0D0ECC4-E5F3-4106-B9DA-BE7ECBBD5B6E}"/>
    <cellStyle name="Cálculo 9 26 4 2 4" xfId="21195" xr:uid="{EDA1C192-A1CE-4D9A-8710-52024DCC6CB5}"/>
    <cellStyle name="Cálculo 9 26 4 3" xfId="9832" xr:uid="{23AE669A-A332-4FF4-9BEF-8D7B48BAC404}"/>
    <cellStyle name="Cálculo 9 26 4 3 2" xfId="24940" xr:uid="{32C4F69A-D4E4-4BB8-9AFD-402A1591B5C7}"/>
    <cellStyle name="Cálculo 9 26 4 4" xfId="7254" xr:uid="{E2984948-9CDF-4FB4-8E2B-6C504BD43BF6}"/>
    <cellStyle name="Cálculo 9 26 4 4 2" xfId="22362" xr:uid="{3BEE3FD5-4FCB-4ED0-A6D1-A89B85FAD610}"/>
    <cellStyle name="Cálculo 9 26 4 5" xfId="18558" xr:uid="{5EC0F119-94D0-44FC-8403-639580083F65}"/>
    <cellStyle name="Cálculo 9 26 5" xfId="3756" xr:uid="{53F4BEE0-1329-4FC2-A956-D5E8E2EE89DF}"/>
    <cellStyle name="Cálculo 9 26 5 2" xfId="6393" xr:uid="{86B1FC54-63C5-486B-ABBF-E0D22F68D8D6}"/>
    <cellStyle name="Cálculo 9 26 5 2 2" xfId="12704" xr:uid="{9C07E692-E4AA-41FF-8355-9A33D152ED6F}"/>
    <cellStyle name="Cálculo 9 26 5 2 2 2" xfId="27812" xr:uid="{CDD0CA60-9E14-4E31-ADC1-4B1B3883CAF8}"/>
    <cellStyle name="Cálculo 9 26 5 2 3" xfId="16262" xr:uid="{2257A624-80D5-471B-A06F-2BB39ED73D73}"/>
    <cellStyle name="Cálculo 9 26 5 2 3 2" xfId="31370" xr:uid="{8EBBAA86-5B6C-4C0F-9F92-D5999C0C9035}"/>
    <cellStyle name="Cálculo 9 26 5 2 4" xfId="21501" xr:uid="{8D107079-CF79-4053-BA14-17EB2446009B}"/>
    <cellStyle name="Cálculo 9 26 5 3" xfId="10138" xr:uid="{418A88D9-56A0-4AB8-9EAE-C17894EB2C54}"/>
    <cellStyle name="Cálculo 9 26 5 3 2" xfId="25246" xr:uid="{09CA4072-3B62-480B-BC49-9301F1052706}"/>
    <cellStyle name="Cálculo 9 26 5 4" xfId="15059" xr:uid="{1C68D8E0-C9FB-4AEA-9EC6-83624F8C6161}"/>
    <cellStyle name="Cálculo 9 26 5 4 2" xfId="30167" xr:uid="{A542B622-726D-43F5-9BDF-0F42CF8F22B0}"/>
    <cellStyle name="Cálculo 9 26 5 5" xfId="18864" xr:uid="{6E7B1757-3EF7-4A14-A289-811D9CB3A012}"/>
    <cellStyle name="Cálculo 9 26 6" xfId="4133" xr:uid="{EE69951F-530A-45FD-B2E8-C6F362B94699}"/>
    <cellStyle name="Cálculo 9 26 6 2" xfId="6770" xr:uid="{859B0B49-8CCA-4E90-B56D-A62AF879CA61}"/>
    <cellStyle name="Cálculo 9 26 6 2 2" xfId="13081" xr:uid="{DBD045AC-4556-499D-935A-59764A1A2F24}"/>
    <cellStyle name="Cálculo 9 26 6 2 2 2" xfId="28189" xr:uid="{0F1384B1-65D7-4FAF-9DE9-5246CAE40BBC}"/>
    <cellStyle name="Cálculo 9 26 6 2 3" xfId="16755" xr:uid="{F64C8433-9F6C-47C2-91AC-2CAB4AE27EA3}"/>
    <cellStyle name="Cálculo 9 26 6 2 3 2" xfId="31863" xr:uid="{B58B9CF3-7CB3-43DD-9E00-CA5838823A2A}"/>
    <cellStyle name="Cálculo 9 26 6 2 4" xfId="21878" xr:uid="{87365418-7E2F-4980-A695-A3B197066C86}"/>
    <cellStyle name="Cálculo 9 26 6 3" xfId="10515" xr:uid="{99D0C494-DDA5-44EA-9BA6-D39562922DAA}"/>
    <cellStyle name="Cálculo 9 26 6 3 2" xfId="25623" xr:uid="{42BBAD46-5134-4DD8-96F9-01B9E0E44279}"/>
    <cellStyle name="Cálculo 9 26 6 4" xfId="8000" xr:uid="{248E134C-647C-44C9-B446-7A45F4F9357F}"/>
    <cellStyle name="Cálculo 9 26 6 4 2" xfId="23108" xr:uid="{37EA4E64-B117-4B95-A027-803554096D34}"/>
    <cellStyle name="Cálculo 9 26 6 5" xfId="19241" xr:uid="{22C4EC6E-0A6B-47A8-A43F-F97E3B54A0D8}"/>
    <cellStyle name="Cálculo 9 26 7" xfId="4698" xr:uid="{A9DE9347-36F4-43AD-ACBE-5576BDA02B5E}"/>
    <cellStyle name="Cálculo 9 26 7 2" xfId="11080" xr:uid="{A935F1F9-AC5B-4F68-B5A6-5DA372A48F45}"/>
    <cellStyle name="Cálculo 9 26 7 2 2" xfId="26188" xr:uid="{D85CFF75-AE5C-4B43-9B36-FF0E20A9E111}"/>
    <cellStyle name="Cálculo 9 26 7 3" xfId="7778" xr:uid="{468FC987-460B-4FE5-8B2D-7BACBB8EF73D}"/>
    <cellStyle name="Cálculo 9 26 7 3 2" xfId="22886" xr:uid="{4B165C2D-F0ED-4367-97B8-2554415CD2B0}"/>
    <cellStyle name="Cálculo 9 26 7 4" xfId="19806" xr:uid="{F7D92F77-3E9A-4398-B1A4-5B0562C981AF}"/>
    <cellStyle name="Cálculo 9 26 8" xfId="8559" xr:uid="{663E43E3-8F66-458B-8FB4-AAFDD717FB46}"/>
    <cellStyle name="Cálculo 9 26 8 2" xfId="23667" xr:uid="{EE4436AA-BB20-40CC-9089-9ED295776851}"/>
    <cellStyle name="Cálculo 9 26 9" xfId="13830" xr:uid="{5FC088C3-C1CF-4CEC-9B5A-12156067A58F}"/>
    <cellStyle name="Cálculo 9 26 9 2" xfId="28938" xr:uid="{E76F77ED-5965-44E9-AD86-51F064B4A8AA}"/>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0 2" xfId="1858" xr:uid="{36F5F571-586C-4078-8FC4-94BC4B044DAA}"/>
    <cellStyle name="Entrada 10 2 10" xfId="8359" xr:uid="{96B79095-384B-4A3C-9DDB-92F40D602427}"/>
    <cellStyle name="Entrada 10 2 10 2" xfId="23467" xr:uid="{E15E0F53-46ED-4F33-9ACA-92FFA448BFD4}"/>
    <cellStyle name="Entrada 10 2 11" xfId="14590" xr:uid="{782AE589-DF73-4CD0-9810-71E1E82BC7A6}"/>
    <cellStyle name="Entrada 10 2 11 2" xfId="29698" xr:uid="{5128E148-741D-44EE-A81E-AC32D1966EAF}"/>
    <cellStyle name="Entrada 10 2 12" xfId="11251" xr:uid="{8BF16AC9-2216-4A23-9051-14A3504205F9}"/>
    <cellStyle name="Entrada 10 2 12 2" xfId="26359" xr:uid="{912E0625-7421-45F3-81F8-937C285A7F83}"/>
    <cellStyle name="Entrada 10 2 13" xfId="17083" xr:uid="{28277D96-9A30-47D9-B11B-569782AADBCC}"/>
    <cellStyle name="Entrada 10 2 2" xfId="2418" xr:uid="{C66BBE4D-6FAF-496A-9E74-4AAD2D12B808}"/>
    <cellStyle name="Entrada 10 2 2 2" xfId="5055" xr:uid="{121C7BDA-11AA-4147-9CAF-C549CE40575D}"/>
    <cellStyle name="Entrada 10 2 2 2 2" xfId="11419" xr:uid="{E1E290D3-828E-4362-B36D-9FDC1067437D}"/>
    <cellStyle name="Entrada 10 2 2 2 2 2" xfId="26527" xr:uid="{FA7F678F-F7AC-43AE-BCEE-9AE69702D497}"/>
    <cellStyle name="Entrada 10 2 2 2 3" xfId="7363" xr:uid="{D136E253-1FD0-4126-AFCA-FF1FEA19A8B3}"/>
    <cellStyle name="Entrada 10 2 2 2 3 2" xfId="22471" xr:uid="{1F79DB54-5344-4913-B966-6E8401F88B1F}"/>
    <cellStyle name="Entrada 10 2 2 2 4" xfId="20163" xr:uid="{284F96A4-529C-40FC-BC36-F918C3A7D214}"/>
    <cellStyle name="Entrada 10 2 2 3" xfId="8885" xr:uid="{FD0C0ED8-F74C-4F78-A943-7C7AFD776F6B}"/>
    <cellStyle name="Entrada 10 2 2 3 2" xfId="23993" xr:uid="{57CF2532-664A-46DE-895A-6684860DF9EC}"/>
    <cellStyle name="Entrada 10 2 3" xfId="2202" xr:uid="{A51EDB7D-A43A-49FC-B7D1-E720B75EDD63}"/>
    <cellStyle name="Entrada 10 2 3 2" xfId="4839" xr:uid="{C3359086-DB00-4995-AB06-BDD976E839A4}"/>
    <cellStyle name="Entrada 10 2 3 2 2" xfId="16012" xr:uid="{C703D5EF-C83A-4330-A01A-142882A87DFF}"/>
    <cellStyle name="Entrada 10 2 3 2 2 2" xfId="31120" xr:uid="{30D232F9-FD17-4265-BAB7-E9CF2799C296}"/>
    <cellStyle name="Entrada 10 2 3 2 3" xfId="19947" xr:uid="{EB73882B-549C-4EDC-B7C3-507A3A1240EB}"/>
    <cellStyle name="Entrada 10 2 3 3" xfId="15511" xr:uid="{9A054536-ABBE-416C-BB7C-663FC1DC2D76}"/>
    <cellStyle name="Entrada 10 2 3 3 2" xfId="30619" xr:uid="{A0B75576-039B-418B-BE1A-6C6FEAE7F17B}"/>
    <cellStyle name="Entrada 10 2 3 4" xfId="17427" xr:uid="{C5E4A1CC-9E4C-4084-B9BC-E0D593D8D036}"/>
    <cellStyle name="Entrada 10 2 4" xfId="2952" xr:uid="{FD4E3135-6B1E-4BB3-BF8E-4A4DE3E04449}"/>
    <cellStyle name="Entrada 10 2 4 2" xfId="5589" xr:uid="{2EF6740C-4E12-4C1F-B5C8-D30A6D5138AB}"/>
    <cellStyle name="Entrada 10 2 4 2 2" xfId="11900" xr:uid="{D9995DEA-0D91-4EA8-9304-599B4D5EC8B1}"/>
    <cellStyle name="Entrada 10 2 4 2 2 2" xfId="27008" xr:uid="{6B5FDB30-1051-4506-A2F9-64993A819455}"/>
    <cellStyle name="Entrada 10 2 4 2 3" xfId="15935" xr:uid="{488CC417-EA2F-44A9-BB1A-4C36A218D6BD}"/>
    <cellStyle name="Entrada 10 2 4 2 3 2" xfId="31043" xr:uid="{7F83D568-113B-4A2C-9526-CF04F2388953}"/>
    <cellStyle name="Entrada 10 2 4 2 4" xfId="20697" xr:uid="{F6322347-68F2-4925-80AA-75A4FCC06D9C}"/>
    <cellStyle name="Entrada 10 2 4 3" xfId="9334" xr:uid="{E8983BB4-5243-4D2B-919D-6B6EB82FFA01}"/>
    <cellStyle name="Entrada 10 2 4 3 2" xfId="24442" xr:uid="{CB732F1C-ABBC-4EA4-AF0B-F180CF81C3B5}"/>
    <cellStyle name="Entrada 10 2 4 4" xfId="15353" xr:uid="{9CC9EA97-DF9D-4BF8-AE3E-773D3DBB30B6}"/>
    <cellStyle name="Entrada 10 2 4 4 2" xfId="30461" xr:uid="{6BA428B7-ADB2-4365-9DDE-F68D3D120EAE}"/>
    <cellStyle name="Entrada 10 2 4 5" xfId="18060" xr:uid="{A40865F5-6D9A-49D9-B2A2-C869B11B567C}"/>
    <cellStyle name="Entrada 10 2 5" xfId="3278" xr:uid="{B75917FD-ECC5-4716-9174-F11D1BAF92DC}"/>
    <cellStyle name="Entrada 10 2 5 2" xfId="5915" xr:uid="{8C6B3C4C-5AB7-4844-A9F6-F2D242FAC92D}"/>
    <cellStyle name="Entrada 10 2 5 2 2" xfId="12226" xr:uid="{B7074D1D-1A10-47A8-9C8C-A03055805EF5}"/>
    <cellStyle name="Entrada 10 2 5 2 2 2" xfId="27334" xr:uid="{E75C3C1E-E31B-469B-82B8-B1868310AEDD}"/>
    <cellStyle name="Entrada 10 2 5 2 3" xfId="7692" xr:uid="{AB5644CD-DBC2-4743-9C9F-D804438F600B}"/>
    <cellStyle name="Entrada 10 2 5 2 3 2" xfId="22800" xr:uid="{0317B076-9DD6-4A88-A161-355406C7F2F9}"/>
    <cellStyle name="Entrada 10 2 5 2 4" xfId="21023" xr:uid="{C92E949E-953A-48A6-9082-2926A1589464}"/>
    <cellStyle name="Entrada 10 2 5 3" xfId="9660" xr:uid="{08E2C26F-D7C7-4C2C-BA31-CEDFFED177CE}"/>
    <cellStyle name="Entrada 10 2 5 3 2" xfId="24768" xr:uid="{025BD057-4FC5-4295-9E1F-5C35B7450F93}"/>
    <cellStyle name="Entrada 10 2 5 4" xfId="11816" xr:uid="{5E3A3526-5B06-4D6F-8264-071CD911A60B}"/>
    <cellStyle name="Entrada 10 2 5 4 2" xfId="26924" xr:uid="{25F1D553-00C9-49F6-B7DC-D87229CB9E13}"/>
    <cellStyle name="Entrada 10 2 5 5" xfId="18386" xr:uid="{15341C43-217E-48E0-B80C-E96937301330}"/>
    <cellStyle name="Entrada 10 2 6" xfId="3584" xr:uid="{E97626EF-179B-442A-812D-ABADA7D58DF8}"/>
    <cellStyle name="Entrada 10 2 6 2" xfId="6221" xr:uid="{BA17C51D-AA5F-4B6B-B344-0EED39E32595}"/>
    <cellStyle name="Entrada 10 2 6 2 2" xfId="12532" xr:uid="{E99D5408-7017-4A7D-A58E-7AF42DE640F9}"/>
    <cellStyle name="Entrada 10 2 6 2 2 2" xfId="27640" xr:uid="{1C143E15-C478-47DA-9053-D56C6332F716}"/>
    <cellStyle name="Entrada 10 2 6 2 3" xfId="14059" xr:uid="{BDA83C36-2011-491D-BA60-FFD7DBB1FC32}"/>
    <cellStyle name="Entrada 10 2 6 2 3 2" xfId="29167" xr:uid="{5EC5A172-E23F-4C84-8094-DBAD0EC1FA84}"/>
    <cellStyle name="Entrada 10 2 6 2 4" xfId="21329" xr:uid="{7439F619-39A1-44FB-BB92-4FC22656B1FD}"/>
    <cellStyle name="Entrada 10 2 6 3" xfId="9966" xr:uid="{63962B3C-F698-4836-9AED-86BFB1211CD7}"/>
    <cellStyle name="Entrada 10 2 6 3 2" xfId="25074" xr:uid="{929EB350-E536-4535-9254-B61E97C27BAC}"/>
    <cellStyle name="Entrada 10 2 6 4" xfId="7510" xr:uid="{A95B3125-42B6-47A4-BB48-95536E381B4E}"/>
    <cellStyle name="Entrada 10 2 6 4 2" xfId="22618" xr:uid="{D9AB7717-EDC7-4DE8-AA37-818432971A2E}"/>
    <cellStyle name="Entrada 10 2 6 5" xfId="18692" xr:uid="{983D6D47-7CDC-4BC9-8D56-977BD02205DF}"/>
    <cellStyle name="Entrada 10 2 7" xfId="3930" xr:uid="{2DD03EA5-3154-4906-92B8-4A2683917D17}"/>
    <cellStyle name="Entrada 10 2 7 2" xfId="6567" xr:uid="{F1853D71-53C6-485D-8A7D-10C270432A1F}"/>
    <cellStyle name="Entrada 10 2 7 2 2" xfId="12878" xr:uid="{C458A211-C37B-40DA-840F-E47F5681D0E7}"/>
    <cellStyle name="Entrada 10 2 7 2 2 2" xfId="27986" xr:uid="{CC9C134A-7DDA-4C0D-8271-019D0AAE211C}"/>
    <cellStyle name="Entrada 10 2 7 2 3" xfId="16583" xr:uid="{A58ED5EE-B6D6-4859-86B9-9B6D68967554}"/>
    <cellStyle name="Entrada 10 2 7 2 3 2" xfId="31691" xr:uid="{1639858C-95D8-45E5-B116-3B0B3CD27C75}"/>
    <cellStyle name="Entrada 10 2 7 2 4" xfId="21675" xr:uid="{38CC90B1-F691-4F0C-A211-19032B8FF2EF}"/>
    <cellStyle name="Entrada 10 2 7 3" xfId="10312" xr:uid="{673C3F11-37B7-45D5-9352-1EC21465B6E1}"/>
    <cellStyle name="Entrada 10 2 7 3 2" xfId="25420" xr:uid="{4DCBEA62-B923-4657-BFBA-722BD6EBBD7B}"/>
    <cellStyle name="Entrada 10 2 7 4" xfId="14713" xr:uid="{DAC98FA1-3704-4540-9004-3FBD03D67025}"/>
    <cellStyle name="Entrada 10 2 7 4 2" xfId="29821" xr:uid="{E886023C-E46E-40C2-929A-925BB0D3F6DA}"/>
    <cellStyle name="Entrada 10 2 7 5" xfId="19038" xr:uid="{552601ED-50F3-49D0-AC35-2ABC0F7438FB}"/>
    <cellStyle name="Entrada 10 2 8" xfId="4277" xr:uid="{AE190EAE-565F-4BF4-A210-DF5735FB13B3}"/>
    <cellStyle name="Entrada 10 2 8 2" xfId="6914" xr:uid="{90233D21-00D3-44FD-826E-C2806BB3728D}"/>
    <cellStyle name="Entrada 10 2 8 2 2" xfId="13225" xr:uid="{C1E72F12-7031-454B-ADD1-065A0FFC650E}"/>
    <cellStyle name="Entrada 10 2 8 2 2 2" xfId="28333" xr:uid="{5B42FC8F-5780-426C-BE01-CBE6F91DE833}"/>
    <cellStyle name="Entrada 10 2 8 2 3" xfId="16889" xr:uid="{8996D5D2-C9D6-4DCD-9C09-7B6BB41DECE7}"/>
    <cellStyle name="Entrada 10 2 8 2 3 2" xfId="31997" xr:uid="{4AE66167-2A34-4AFC-879E-FEBB1E8A8792}"/>
    <cellStyle name="Entrada 10 2 8 2 4" xfId="22022" xr:uid="{33788B59-FA22-4051-9234-2A65E74A4554}"/>
    <cellStyle name="Entrada 10 2 8 3" xfId="10659" xr:uid="{4DAB54F7-585E-40DE-8C24-ACAAA9B192E8}"/>
    <cellStyle name="Entrada 10 2 8 3 2" xfId="25767" xr:uid="{C1037B7C-80B2-44D0-A437-DC1C7764166C}"/>
    <cellStyle name="Entrada 10 2 8 4" xfId="11796" xr:uid="{B7037BAD-DE81-4AEF-AB5C-A819B11B7CBE}"/>
    <cellStyle name="Entrada 10 2 8 4 2" xfId="26904" xr:uid="{FB6AC3F4-17C3-4621-B395-EE3F425FEA4E}"/>
    <cellStyle name="Entrada 10 2 8 5" xfId="19385" xr:uid="{8C569F13-2C88-4AF8-B721-0145A0249D77}"/>
    <cellStyle name="Entrada 10 2 9" xfId="4495" xr:uid="{3FEF8A48-B559-4D6B-9CE3-4E0E8274DD7B}"/>
    <cellStyle name="Entrada 10 2 9 2" xfId="10877" xr:uid="{04E0E24F-74C3-46D9-9E41-E5BB70224F5C}"/>
    <cellStyle name="Entrada 10 2 9 2 2" xfId="25985" xr:uid="{BF979857-2DEC-4519-AA23-2B8E41C9FCE0}"/>
    <cellStyle name="Entrada 10 2 9 3" xfId="15254" xr:uid="{FCAB69E3-A749-4D25-9CE2-7F5142F2E090}"/>
    <cellStyle name="Entrada 10 2 9 3 2" xfId="30362" xr:uid="{45B3AFBC-2487-48B7-BC79-59AA872F8BC0}"/>
    <cellStyle name="Entrada 10 2 9 4" xfId="19603" xr:uid="{526417A6-922F-4689-BA93-3D98AAC58BC8}"/>
    <cellStyle name="Entrada 10 3" xfId="1841" xr:uid="{D08901E1-A11A-484B-86F4-BF887F618775}"/>
    <cellStyle name="Entrada 10 3 10" xfId="14438" xr:uid="{BDD630FA-56B2-4FDD-A11D-DFC043F61EE6}"/>
    <cellStyle name="Entrada 10 3 10 2" xfId="29546" xr:uid="{07A704C4-9481-4E21-B4C7-C8A56534EBD5}"/>
    <cellStyle name="Entrada 10 3 11" xfId="16457" xr:uid="{70C23C99-8E8A-4699-AC20-D0F7E329D434}"/>
    <cellStyle name="Entrada 10 3 11 2" xfId="31565" xr:uid="{E6DBF3E5-F7ED-404B-8DA5-84D96816B6D6}"/>
    <cellStyle name="Entrada 10 3 12" xfId="17066" xr:uid="{F7CAD6C1-65B0-4BC5-8024-0B6EC4E5C54A}"/>
    <cellStyle name="Entrada 10 3 2" xfId="2401" xr:uid="{ECC08381-ACA2-48AD-AD4A-353B5294EF29}"/>
    <cellStyle name="Entrada 10 3 2 2" xfId="5038" xr:uid="{6ED3A770-323C-43F2-AB90-0CB64AC9931F}"/>
    <cellStyle name="Entrada 10 3 2 2 2" xfId="11402" xr:uid="{92670D0C-EA6C-40EC-AEA5-EA183207C203}"/>
    <cellStyle name="Entrada 10 3 2 2 2 2" xfId="26510" xr:uid="{1D09087B-D7EC-48BF-84C0-5F36691C77A2}"/>
    <cellStyle name="Entrada 10 3 2 2 3" xfId="15434" xr:uid="{693DCE43-4E39-4DCF-AC0F-1FAB7150D482}"/>
    <cellStyle name="Entrada 10 3 2 2 3 2" xfId="30542" xr:uid="{4AFDADA1-BFD5-46F7-A8FC-23273F072E8E}"/>
    <cellStyle name="Entrada 10 3 2 2 4" xfId="20146" xr:uid="{C2F41A9E-63BB-481D-B7EB-6AFF109A5575}"/>
    <cellStyle name="Entrada 10 3 2 3" xfId="8868" xr:uid="{BF8B8717-041F-4355-9E76-2D453F6E6254}"/>
    <cellStyle name="Entrada 10 3 2 3 2" xfId="23976" xr:uid="{B98FD568-F75F-4DF9-AAA5-319FC1BF5C35}"/>
    <cellStyle name="Entrada 10 3 2 4" xfId="15767" xr:uid="{FDE2AED1-DFE5-404F-8E13-8DA48233BF81}"/>
    <cellStyle name="Entrada 10 3 2 4 2" xfId="30875" xr:uid="{EE6B6615-D5EA-4129-9021-1CD2620E1534}"/>
    <cellStyle name="Entrada 10 3 2 5" xfId="11793" xr:uid="{C30BD24B-787A-4906-83A3-37595DBF0CC6}"/>
    <cellStyle name="Entrada 10 3 2 5 2" xfId="26901" xr:uid="{F2C0B2F8-15FE-4435-875A-86CFC1F7C45C}"/>
    <cellStyle name="Entrada 10 3 2 6" xfId="17592" xr:uid="{0FD70335-8216-4148-9E79-995FEDD95D93}"/>
    <cellStyle name="Entrada 10 3 3" xfId="2219" xr:uid="{F23A7881-25E9-4B0A-AE7D-2852FEB6A863}"/>
    <cellStyle name="Entrada 10 3 3 2" xfId="4856" xr:uid="{80C29A33-03A4-4189-BFA8-89600578BDD3}"/>
    <cellStyle name="Entrada 10 3 3 2 2" xfId="14722" xr:uid="{115B8F7A-D405-4B6C-9198-892AE89601F0}"/>
    <cellStyle name="Entrada 10 3 3 2 2 2" xfId="29830" xr:uid="{15A1CE55-5529-4D65-976B-4A8C5B0A43D6}"/>
    <cellStyle name="Entrada 10 3 3 2 3" xfId="19964" xr:uid="{4A0C4414-52E1-49E4-88C9-0CF7A116325F}"/>
    <cellStyle name="Entrada 10 3 3 3" xfId="7775" xr:uid="{AA339220-C87C-4131-8CF4-919A864FAD4F}"/>
    <cellStyle name="Entrada 10 3 3 3 2" xfId="22883" xr:uid="{D0C44050-3439-42B3-91C8-93CCCDC334AD}"/>
    <cellStyle name="Entrada 10 3 3 4" xfId="17444" xr:uid="{1A2F9E75-B235-4084-98E4-AF1E42220620}"/>
    <cellStyle name="Entrada 10 3 4" xfId="2935" xr:uid="{D3DF1DA5-425E-40ED-95D9-7623EE6F71CF}"/>
    <cellStyle name="Entrada 10 3 4 2" xfId="5572" xr:uid="{E48E3688-C41F-4ABC-898A-2D985343D6C3}"/>
    <cellStyle name="Entrada 10 3 4 2 2" xfId="11883" xr:uid="{E03B671D-5F9B-4F70-9CEA-E5496B1C3AD5}"/>
    <cellStyle name="Entrada 10 3 4 2 2 2" xfId="26991" xr:uid="{36230D52-72C0-42AC-BD11-59280AA50DD1}"/>
    <cellStyle name="Entrada 10 3 4 2 3" xfId="15114" xr:uid="{B2A8B607-64C5-46EE-A9AC-69FACE66FB18}"/>
    <cellStyle name="Entrada 10 3 4 2 3 2" xfId="30222" xr:uid="{63012411-50BE-4EC2-8D35-D3886D8D07BC}"/>
    <cellStyle name="Entrada 10 3 4 2 4" xfId="20680" xr:uid="{813B515E-B2A6-495A-9506-BF156F468CAF}"/>
    <cellStyle name="Entrada 10 3 4 3" xfId="9317" xr:uid="{FD94DE0B-7F14-419B-84E3-3E60CB1A1878}"/>
    <cellStyle name="Entrada 10 3 4 3 2" xfId="24425" xr:uid="{CD9F59B8-D7E8-408F-8CA0-A5CD52DC6C1B}"/>
    <cellStyle name="Entrada 10 3 4 4" xfId="15146" xr:uid="{8B819142-7AAC-4C3F-AA4B-B771742BE35D}"/>
    <cellStyle name="Entrada 10 3 4 4 2" xfId="30254" xr:uid="{0B2B7D30-D237-4355-B858-573C0D91B058}"/>
    <cellStyle name="Entrada 10 3 4 5" xfId="18043" xr:uid="{99AEC78A-ED2D-49C1-AF2D-ED6D57184BD4}"/>
    <cellStyle name="Entrada 10 3 5" xfId="3261" xr:uid="{A91A4E49-68AA-4426-A727-AAF778880D2D}"/>
    <cellStyle name="Entrada 10 3 5 2" xfId="5898" xr:uid="{A4BB582A-55E0-4D65-ABBD-7EF9AE9B6C93}"/>
    <cellStyle name="Entrada 10 3 5 2 2" xfId="12209" xr:uid="{F0042AB8-E80D-4880-BA3E-7BA6F34B0ABE}"/>
    <cellStyle name="Entrada 10 3 5 2 2 2" xfId="27317" xr:uid="{D2EEF3EC-C454-43BD-9907-32C83DEA0AE2}"/>
    <cellStyle name="Entrada 10 3 5 2 3" xfId="8700" xr:uid="{BA88BE99-A5FC-44B9-8896-BBF4282EC76E}"/>
    <cellStyle name="Entrada 10 3 5 2 3 2" xfId="23808" xr:uid="{0FB0C5A2-E834-4B66-AB0D-B223B9F98F86}"/>
    <cellStyle name="Entrada 10 3 5 2 4" xfId="21006" xr:uid="{03BB1DB1-37A7-4ADC-B868-C5ADC19218C0}"/>
    <cellStyle name="Entrada 10 3 5 3" xfId="9643" xr:uid="{FD6B6D27-4154-4997-B0FA-2F67C990E836}"/>
    <cellStyle name="Entrada 10 3 5 3 2" xfId="24751" xr:uid="{FE973C8E-0D49-4DC0-AFAD-72C8874C1B6D}"/>
    <cellStyle name="Entrada 10 3 5 4" xfId="16073" xr:uid="{24E9E68B-C323-425B-A0F8-13CA076FCAFA}"/>
    <cellStyle name="Entrada 10 3 5 4 2" xfId="31181" xr:uid="{77F69E70-B9D3-4E61-927B-2E4FA9344A4A}"/>
    <cellStyle name="Entrada 10 3 5 5" xfId="18369" xr:uid="{643C06ED-7B40-4FB9-9ECB-B5A841D641CE}"/>
    <cellStyle name="Entrada 10 3 6" xfId="3567" xr:uid="{71BA813F-B8AF-48B4-A12A-9B0F3C786E3C}"/>
    <cellStyle name="Entrada 10 3 6 2" xfId="6204" xr:uid="{9F006673-546A-4A36-BBA9-04C084CE1D1D}"/>
    <cellStyle name="Entrada 10 3 6 2 2" xfId="12515" xr:uid="{4FE15CC2-DD9C-4ED3-A7C1-CAD01C5C35FB}"/>
    <cellStyle name="Entrada 10 3 6 2 2 2" xfId="27623" xr:uid="{E61B91D0-31F7-4820-83BF-BF3C4B69D5A6}"/>
    <cellStyle name="Entrada 10 3 6 2 3" xfId="13979" xr:uid="{C370EB67-CDF9-4A65-95C9-A6C6ABAA5971}"/>
    <cellStyle name="Entrada 10 3 6 2 3 2" xfId="29087" xr:uid="{19F10AB1-3677-4118-BB04-65F85A0E4093}"/>
    <cellStyle name="Entrada 10 3 6 2 4" xfId="21312" xr:uid="{944B20DB-39B9-4BB0-963A-36007C25564F}"/>
    <cellStyle name="Entrada 10 3 6 3" xfId="9949" xr:uid="{A9FFF2DA-EEC6-4F8D-B0DA-E0843CEC30D9}"/>
    <cellStyle name="Entrada 10 3 6 3 2" xfId="25057" xr:uid="{0C11DAD8-C94D-4581-A2C0-FCD52CBD67EC}"/>
    <cellStyle name="Entrada 10 3 6 4" xfId="15637" xr:uid="{E43F5F63-B7E8-47AE-B63A-1DE84334BC56}"/>
    <cellStyle name="Entrada 10 3 6 4 2" xfId="30745" xr:uid="{629B8406-4D8E-4E96-8B31-EAF6873D0CC5}"/>
    <cellStyle name="Entrada 10 3 6 5" xfId="18675" xr:uid="{B3AC0215-A402-4E10-977E-C8F513E12E7E}"/>
    <cellStyle name="Entrada 10 3 7" xfId="3913" xr:uid="{D7ABF346-2C59-4549-A5D8-42AE4A15293D}"/>
    <cellStyle name="Entrada 10 3 7 2" xfId="6550" xr:uid="{A13582DF-29F9-4816-8F00-8C5F262336AA}"/>
    <cellStyle name="Entrada 10 3 7 2 2" xfId="12861" xr:uid="{024A0B5D-48C0-4D62-AC8F-8408ACAAC461}"/>
    <cellStyle name="Entrada 10 3 7 2 2 2" xfId="27969" xr:uid="{40AFB40B-0BAC-4C5D-9D02-382D29F0ED73}"/>
    <cellStyle name="Entrada 10 3 7 2 3" xfId="13964" xr:uid="{6934ABE0-A06E-496D-A067-1018BD2986D0}"/>
    <cellStyle name="Entrada 10 3 7 2 3 2" xfId="29072" xr:uid="{337BD1F0-15B0-4C3C-AAF1-62D34A52D1D6}"/>
    <cellStyle name="Entrada 10 3 7 2 4" xfId="21658" xr:uid="{F4CDB271-EDC1-4878-8D3A-ACAA39558BF9}"/>
    <cellStyle name="Entrada 10 3 7 3" xfId="10295" xr:uid="{8FE18E11-0F4D-4791-B527-05C459A4B079}"/>
    <cellStyle name="Entrada 10 3 7 3 2" xfId="25403" xr:uid="{032F72EE-76B6-436C-8117-B827E0DA5F65}"/>
    <cellStyle name="Entrada 10 3 7 4" xfId="7042" xr:uid="{71E80F58-6FDB-49B2-B2DB-E912D1AB9E6F}"/>
    <cellStyle name="Entrada 10 3 7 4 2" xfId="22150" xr:uid="{EFB887EB-F3EE-4A65-BA91-4C7964E5E52F}"/>
    <cellStyle name="Entrada 10 3 7 5" xfId="19021" xr:uid="{0F3EC190-6F37-4E9B-A3B2-F1B50C9EA1D0}"/>
    <cellStyle name="Entrada 10 3 8" xfId="4478" xr:uid="{7F4C8E9B-85B4-498E-9515-81CD97D8456C}"/>
    <cellStyle name="Entrada 10 3 8 2" xfId="10860" xr:uid="{760F5236-F2C4-498E-A4A8-49EC4C3BC0D6}"/>
    <cellStyle name="Entrada 10 3 8 2 2" xfId="25968" xr:uid="{85B847B7-F481-4C1F-A872-1FCF43686D84}"/>
    <cellStyle name="Entrada 10 3 8 3" xfId="14422" xr:uid="{7F0781F9-63C4-4858-9468-D2788DA7CF91}"/>
    <cellStyle name="Entrada 10 3 8 3 2" xfId="29530" xr:uid="{0B55EBBC-2608-434E-A0DD-CA68BF79681F}"/>
    <cellStyle name="Entrada 10 3 8 4" xfId="19586" xr:uid="{4D1B438D-EE5C-4D53-A952-93B936E1A04C}"/>
    <cellStyle name="Entrada 10 3 9" xfId="8342" xr:uid="{B48CC252-D63A-483D-950E-41AB0489DE21}"/>
    <cellStyle name="Entrada 10 3 9 2" xfId="23450" xr:uid="{19AADEA4-969D-4F95-9F18-F76B106C1342}"/>
    <cellStyle name="Entrada 10 4" xfId="2078" xr:uid="{839AA819-5080-4924-A828-F0C2B612BC8A}"/>
    <cellStyle name="Entrada 10 4 10" xfId="13470" xr:uid="{AFC3C5C1-0459-4293-8946-F81BAA9F987F}"/>
    <cellStyle name="Entrada 10 4 10 2" xfId="28578" xr:uid="{E4C6B9E0-9975-4A36-B50C-09822E7A0C4D}"/>
    <cellStyle name="Entrada 10 4 11" xfId="14203" xr:uid="{33A26034-1813-4695-BB48-6EE13D284A0E}"/>
    <cellStyle name="Entrada 10 4 11 2" xfId="29311" xr:uid="{0407E635-8DF1-462B-AB3F-D26D9F6A603B}"/>
    <cellStyle name="Entrada 10 4 12" xfId="17303" xr:uid="{A18EA2BE-3D58-4B01-A5A7-7399CE640F0B}"/>
    <cellStyle name="Entrada 10 4 2" xfId="2568" xr:uid="{3F80B799-4C25-4320-B84F-B74188A65028}"/>
    <cellStyle name="Entrada 10 4 2 2" xfId="5205" xr:uid="{9AE1581F-91AF-416B-AAF8-1E885A936437}"/>
    <cellStyle name="Entrada 10 4 2 2 2" xfId="11569" xr:uid="{EAE92499-C0AF-4534-ACAC-4DB5E9E00CAD}"/>
    <cellStyle name="Entrada 10 4 2 2 2 2" xfId="26677" xr:uid="{86C50590-ADF4-4972-B5E3-136FDCC4B1EB}"/>
    <cellStyle name="Entrada 10 4 2 2 3" xfId="7958" xr:uid="{DBD422DD-C3FE-4AEE-ADBA-542C2F142325}"/>
    <cellStyle name="Entrada 10 4 2 2 3 2" xfId="23066" xr:uid="{5F170B82-B1F7-4EC9-A0B6-F1FC889209CA}"/>
    <cellStyle name="Entrada 10 4 2 2 4" xfId="20313" xr:uid="{E4912440-0426-4C9B-AF87-387C9A42A2D9}"/>
    <cellStyle name="Entrada 10 4 2 3" xfId="9035" xr:uid="{4307B252-B98C-4D7D-9960-F3082AFC1E35}"/>
    <cellStyle name="Entrada 10 4 2 3 2" xfId="24143" xr:uid="{B3463100-CBD9-4B61-A379-E24A33763C3F}"/>
    <cellStyle name="Entrada 10 4 2 4" xfId="14785" xr:uid="{BF2C8670-F2D4-4623-BF25-5C2099F28166}"/>
    <cellStyle name="Entrada 10 4 2 4 2" xfId="29893" xr:uid="{79286FEB-DEA4-41F7-B332-2A5CA7EBE86C}"/>
    <cellStyle name="Entrada 10 4 2 5" xfId="16353" xr:uid="{0F5D2780-6FE8-47FA-855F-77738229E087}"/>
    <cellStyle name="Entrada 10 4 2 5 2" xfId="31461" xr:uid="{BFBB72B4-C809-4A3B-884F-4059D78794AF}"/>
    <cellStyle name="Entrada 10 4 2 6" xfId="17676" xr:uid="{5E5804D1-F7D9-4DFB-8E3F-D56A765E2A75}"/>
    <cellStyle name="Entrada 10 4 3" xfId="2838" xr:uid="{98EF40DB-0741-4E49-B892-8FA138B5ABF6}"/>
    <cellStyle name="Entrada 10 4 3 2" xfId="5475" xr:uid="{5E807910-7745-4A65-B788-2F124F219941}"/>
    <cellStyle name="Entrada 10 4 3 2 2" xfId="7581" xr:uid="{FC03BFDF-2291-4B97-8C25-B24576DEEC31}"/>
    <cellStyle name="Entrada 10 4 3 2 2 2" xfId="22689" xr:uid="{36D1AF87-F3CC-467D-974A-0001830E6E5A}"/>
    <cellStyle name="Entrada 10 4 3 2 3" xfId="20583" xr:uid="{ABCE0D1E-37BD-4028-A02A-8C84DE7DE981}"/>
    <cellStyle name="Entrada 10 4 3 3" xfId="15072" xr:uid="{AD0349B3-BA2E-4D7D-B57A-8007BEE6FCBF}"/>
    <cellStyle name="Entrada 10 4 3 3 2" xfId="30180" xr:uid="{EF2E7B11-8098-4D3F-A669-CE945DA95831}"/>
    <cellStyle name="Entrada 10 4 3 4" xfId="17946" xr:uid="{5617F0C5-615F-4686-B5CF-9AE269CFF794}"/>
    <cellStyle name="Entrada 10 4 4" xfId="3141" xr:uid="{1C1C5BCA-EA28-49E8-A696-85846A0FCB9C}"/>
    <cellStyle name="Entrada 10 4 4 2" xfId="5778" xr:uid="{EB7829F3-4EB4-4F33-96F6-365290F997F5}"/>
    <cellStyle name="Entrada 10 4 4 2 2" xfId="12089" xr:uid="{B642EFB9-7F5D-4277-BF02-E85B856405A9}"/>
    <cellStyle name="Entrada 10 4 4 2 2 2" xfId="27197" xr:uid="{D9B462A6-08E5-4E16-89D7-CC788A7545CD}"/>
    <cellStyle name="Entrada 10 4 4 2 3" xfId="14810" xr:uid="{98D52137-49AF-4752-9E2C-5D1CBED55256}"/>
    <cellStyle name="Entrada 10 4 4 2 3 2" xfId="29918" xr:uid="{82C0F1E6-A3E8-4B82-BF19-666DB4291DA0}"/>
    <cellStyle name="Entrada 10 4 4 2 4" xfId="20886" xr:uid="{9A65BE20-61E4-497D-96A7-27DD571072D2}"/>
    <cellStyle name="Entrada 10 4 4 3" xfId="9523" xr:uid="{570EFC1A-327A-4FFC-9B7B-2253DB5BF2B2}"/>
    <cellStyle name="Entrada 10 4 4 3 2" xfId="24631" xr:uid="{49000E6E-6E07-4881-B9A2-EAE19C0D1585}"/>
    <cellStyle name="Entrada 10 4 4 4" xfId="7495" xr:uid="{4A7EC5C9-31E6-48C5-AF51-B482C73AC093}"/>
    <cellStyle name="Entrada 10 4 4 4 2" xfId="22603" xr:uid="{64F66205-AD92-44C5-BFF8-9E3BCC4DC300}"/>
    <cellStyle name="Entrada 10 4 4 5" xfId="18249" xr:uid="{043E4575-1BA8-4D57-96F6-40EA51C8066C}"/>
    <cellStyle name="Entrada 10 4 5" xfId="3467" xr:uid="{5789581E-DB5B-4415-AC56-A564C9B1C791}"/>
    <cellStyle name="Entrada 10 4 5 2" xfId="6104" xr:uid="{47E4498C-1A0C-4F82-A507-2122F50AD148}"/>
    <cellStyle name="Entrada 10 4 5 2 2" xfId="12415" xr:uid="{DBC347D8-4189-4ACB-ABAA-2E22A3F11608}"/>
    <cellStyle name="Entrada 10 4 5 2 2 2" xfId="27523" xr:uid="{BC0C0A6D-4BC0-465D-B49B-15CE669B0BA1}"/>
    <cellStyle name="Entrada 10 4 5 2 3" xfId="14503" xr:uid="{7DEE8D6D-D680-4572-B8E4-EE7689146DC7}"/>
    <cellStyle name="Entrada 10 4 5 2 3 2" xfId="29611" xr:uid="{6CE9051B-3FC2-448B-A0F8-EC664EB626CE}"/>
    <cellStyle name="Entrada 10 4 5 2 4" xfId="21212" xr:uid="{94A147E6-82B4-4EDB-B421-38CE4BE3218B}"/>
    <cellStyle name="Entrada 10 4 5 3" xfId="9849" xr:uid="{BDD026E5-B646-4759-9C26-6BA6E120CC75}"/>
    <cellStyle name="Entrada 10 4 5 3 2" xfId="24957" xr:uid="{617D8ADA-B787-4E96-A722-E0FE78BA49DB}"/>
    <cellStyle name="Entrada 10 4 5 4" xfId="11233" xr:uid="{CDB72C57-1CB0-4163-A759-C49EB27FC7A3}"/>
    <cellStyle name="Entrada 10 4 5 4 2" xfId="26341" xr:uid="{119C935D-5B36-4F38-B3B3-2EC99BAEDA00}"/>
    <cellStyle name="Entrada 10 4 5 5" xfId="18575" xr:uid="{79D312F0-19DE-4553-BF94-C11812987D59}"/>
    <cellStyle name="Entrada 10 4 6" xfId="3773" xr:uid="{C9755358-1625-4A53-BC59-715A5AD0727F}"/>
    <cellStyle name="Entrada 10 4 6 2" xfId="6410" xr:uid="{BEE28592-D566-4821-A0C3-9C569F816557}"/>
    <cellStyle name="Entrada 10 4 6 2 2" xfId="12721" xr:uid="{79E9E6E3-ED7E-4E96-9086-491F58E6BBE9}"/>
    <cellStyle name="Entrada 10 4 6 2 2 2" xfId="27829" xr:uid="{444F4A7E-70E4-4E1F-816F-C112710F92EE}"/>
    <cellStyle name="Entrada 10 4 6 2 3" xfId="16004" xr:uid="{890C2F07-3144-4E4B-A99E-3589A48A8C62}"/>
    <cellStyle name="Entrada 10 4 6 2 3 2" xfId="31112" xr:uid="{CA766BD1-3CAE-43C3-948B-07017B249FD2}"/>
    <cellStyle name="Entrada 10 4 6 2 4" xfId="21518" xr:uid="{4B4EA5EA-DB9E-4929-859D-CA122257C762}"/>
    <cellStyle name="Entrada 10 4 6 3" xfId="10155" xr:uid="{AFB0B67C-EFCB-492F-91D8-BDD629C2BA13}"/>
    <cellStyle name="Entrada 10 4 6 3 2" xfId="25263" xr:uid="{C6F4523F-CE40-4FA9-AAC8-D161C62C0D0D}"/>
    <cellStyle name="Entrada 10 4 6 4" xfId="8109" xr:uid="{1BAF6567-2BF4-4D5B-B026-BF7FE29AE986}"/>
    <cellStyle name="Entrada 10 4 6 4 2" xfId="23217" xr:uid="{5B52C79E-CCBB-4973-A4CE-34589F5E280A}"/>
    <cellStyle name="Entrada 10 4 6 5" xfId="18881" xr:uid="{7C1FF7C9-E879-4945-9C44-16BFB0992243}"/>
    <cellStyle name="Entrada 10 4 7" xfId="4150" xr:uid="{2B03BE57-09CF-4E41-B19D-0F4AD062F87B}"/>
    <cellStyle name="Entrada 10 4 7 2" xfId="6787" xr:uid="{67B2E6F7-BA15-454E-BC6B-95E8C3256AB4}"/>
    <cellStyle name="Entrada 10 4 7 2 2" xfId="13098" xr:uid="{2CC69223-D017-4E85-A890-8AB42E2381A5}"/>
    <cellStyle name="Entrada 10 4 7 2 2 2" xfId="28206" xr:uid="{D1849154-50C7-48B8-8585-EBAD427FAD90}"/>
    <cellStyle name="Entrada 10 4 7 2 3" xfId="16772" xr:uid="{4D25B77C-7AF7-49EF-869F-F2C3C2DE2998}"/>
    <cellStyle name="Entrada 10 4 7 2 3 2" xfId="31880" xr:uid="{6265F237-6D24-44D9-A3F8-1C5A891D89F1}"/>
    <cellStyle name="Entrada 10 4 7 2 4" xfId="21895" xr:uid="{BA61B63D-6BDB-4008-8A39-B06858298D7B}"/>
    <cellStyle name="Entrada 10 4 7 3" xfId="10532" xr:uid="{2309160A-980D-4133-9117-F63ACBE41C11}"/>
    <cellStyle name="Entrada 10 4 7 3 2" xfId="25640" xr:uid="{FC3B0632-D1E6-40E4-A07B-E9280A4F911C}"/>
    <cellStyle name="Entrada 10 4 7 4" xfId="15031" xr:uid="{B781DC30-7A02-456E-AE43-388B3A66C9AE}"/>
    <cellStyle name="Entrada 10 4 7 4 2" xfId="30139" xr:uid="{2948FEC6-FA6E-4857-866A-939EEDED79FD}"/>
    <cellStyle name="Entrada 10 4 7 5" xfId="19258" xr:uid="{269E4B30-2B07-4D98-BF9B-A2F25CD8710E}"/>
    <cellStyle name="Entrada 10 4 8" xfId="4715" xr:uid="{48144022-15D4-4AB3-BACF-8F9FE7F52DBD}"/>
    <cellStyle name="Entrada 10 4 8 2" xfId="11097" xr:uid="{9ADB0512-88F8-4FC4-9D54-CDF430F85882}"/>
    <cellStyle name="Entrada 10 4 8 2 2" xfId="26205" xr:uid="{42213779-C5A6-4138-B065-70F3CA13AD13}"/>
    <cellStyle name="Entrada 10 4 8 3" xfId="7694" xr:uid="{E1A057BB-C3BC-4820-9378-AD91AEE28981}"/>
    <cellStyle name="Entrada 10 4 8 3 2" xfId="22802" xr:uid="{4AFAA0D1-C8F5-4F51-BC75-84D562ED0EB0}"/>
    <cellStyle name="Entrada 10 4 8 4" xfId="19823" xr:uid="{2252B26A-3579-4231-9DA1-AB344A65EADC}"/>
    <cellStyle name="Entrada 10 4 9" xfId="8576" xr:uid="{96757A97-05BB-49F5-9692-62149F87DB42}"/>
    <cellStyle name="Entrada 10 4 9 2" xfId="23684" xr:uid="{1DF8705C-A9A5-40CB-900B-BD3AF65B1919}"/>
    <cellStyle name="Entrada 10 5" xfId="2043" xr:uid="{99A74323-EF15-4B0B-AA56-CA31EBB01FDA}"/>
    <cellStyle name="Entrada 10 5 10" xfId="14132" xr:uid="{8860354B-1F20-47E7-94F5-73AA82F79155}"/>
    <cellStyle name="Entrada 10 5 10 2" xfId="29240" xr:uid="{60251229-37A2-490A-8680-F591E3C0ACEA}"/>
    <cellStyle name="Entrada 10 5 11" xfId="17268" xr:uid="{868DACA7-46D8-4F5E-A5B9-9120F66010C0}"/>
    <cellStyle name="Entrada 10 5 2" xfId="2803" xr:uid="{C8FA7CB5-5F42-4E89-9FB8-E38248A077B8}"/>
    <cellStyle name="Entrada 10 5 2 2" xfId="5440" xr:uid="{8002C89A-018E-4AD3-94BE-75C846CC5760}"/>
    <cellStyle name="Entrada 10 5 2 2 2" xfId="14004" xr:uid="{5333C506-D077-4760-B52F-6F7CCCF77D9A}"/>
    <cellStyle name="Entrada 10 5 2 2 2 2" xfId="29112" xr:uid="{4A27DFC6-5BBE-4BB8-BB1C-E9E68412FDBB}"/>
    <cellStyle name="Entrada 10 5 2 2 3" xfId="20548" xr:uid="{036FA575-D36B-4F74-8D88-72CC4EA3AE2E}"/>
    <cellStyle name="Entrada 10 5 2 3" xfId="7294" xr:uid="{38C093F6-DC0B-4F5E-97C7-692B58156D7B}"/>
    <cellStyle name="Entrada 10 5 2 3 2" xfId="22402" xr:uid="{B23988B4-0A08-4FF8-AEBB-566595A188FD}"/>
    <cellStyle name="Entrada 10 5 2 4" xfId="17911" xr:uid="{8585F7A3-DEE0-4BA9-AEF4-5AF41978EBE0}"/>
    <cellStyle name="Entrada 10 5 3" xfId="3106" xr:uid="{A34ACF0C-6511-4241-98D4-7DDB8D92004D}"/>
    <cellStyle name="Entrada 10 5 3 2" xfId="5743" xr:uid="{539A8D41-F325-49AF-9CCA-A41234BF5887}"/>
    <cellStyle name="Entrada 10 5 3 2 2" xfId="12054" xr:uid="{2CBBC382-064F-41F7-BE5A-0A10CB9BD9A4}"/>
    <cellStyle name="Entrada 10 5 3 2 2 2" xfId="27162" xr:uid="{48F50DD6-81CC-4D02-9604-9F5842AFF963}"/>
    <cellStyle name="Entrada 10 5 3 2 3" xfId="14103" xr:uid="{06D5F4A2-3BF4-4534-A232-D8F483720DAE}"/>
    <cellStyle name="Entrada 10 5 3 2 3 2" xfId="29211" xr:uid="{E7C7DE40-7F41-480C-84E4-1E2C792DEC1D}"/>
    <cellStyle name="Entrada 10 5 3 2 4" xfId="20851" xr:uid="{ACF6CFAF-7B24-4B62-82C9-F97FC73A2046}"/>
    <cellStyle name="Entrada 10 5 3 3" xfId="9488" xr:uid="{81D7ADBD-3A68-43D9-8FE9-C9EEABB64688}"/>
    <cellStyle name="Entrada 10 5 3 3 2" xfId="24596" xr:uid="{049A07E4-1F62-4798-A6BB-96660C924E5B}"/>
    <cellStyle name="Entrada 10 5 3 4" xfId="15174" xr:uid="{191AB85B-4A69-4AEC-826B-81536DEC0AEE}"/>
    <cellStyle name="Entrada 10 5 3 4 2" xfId="30282" xr:uid="{4F068463-D4E4-4E5D-858F-BE317BEB9AB8}"/>
    <cellStyle name="Entrada 10 5 3 5" xfId="18214" xr:uid="{4D33C89D-0156-4123-86F6-8BB4029B5281}"/>
    <cellStyle name="Entrada 10 5 4" xfId="3432" xr:uid="{E286DE28-D364-4FF7-8B8E-6A5097448F76}"/>
    <cellStyle name="Entrada 10 5 4 2" xfId="6069" xr:uid="{812BC690-21D1-432D-8D50-164CF07587FF}"/>
    <cellStyle name="Entrada 10 5 4 2 2" xfId="12380" xr:uid="{DBD74DEC-E19D-4C84-954D-EAE5FB6DFC73}"/>
    <cellStyle name="Entrada 10 5 4 2 2 2" xfId="27488" xr:uid="{2CADEEC3-7F1F-45D1-99BB-C3253017D28C}"/>
    <cellStyle name="Entrada 10 5 4 2 3" xfId="7990" xr:uid="{39D26680-8845-4DEB-B249-5F90923E3EED}"/>
    <cellStyle name="Entrada 10 5 4 2 3 2" xfId="23098" xr:uid="{B91EB2A5-7BCF-43E1-9161-BCE6F86562F4}"/>
    <cellStyle name="Entrada 10 5 4 2 4" xfId="21177" xr:uid="{AFDE7FD6-5E49-45B3-A7AD-E5AC6E5D8E6C}"/>
    <cellStyle name="Entrada 10 5 4 3" xfId="9814" xr:uid="{4B28A455-3CAD-409B-BC28-C8651CA88C26}"/>
    <cellStyle name="Entrada 10 5 4 3 2" xfId="24922" xr:uid="{591310A2-BB83-427F-90D5-DC2B17C9AE4E}"/>
    <cellStyle name="Entrada 10 5 4 4" xfId="14844" xr:uid="{A93538D4-B99F-4C93-978E-DA31305FB7A9}"/>
    <cellStyle name="Entrada 10 5 4 4 2" xfId="29952" xr:uid="{A4435948-5465-4653-8086-4AC3BF9095A3}"/>
    <cellStyle name="Entrada 10 5 4 5" xfId="18540" xr:uid="{DA0C0767-EC9C-4967-8B78-9733647E0220}"/>
    <cellStyle name="Entrada 10 5 5" xfId="3738" xr:uid="{C22ADC40-C1F3-4F9E-B388-B703E31E8F65}"/>
    <cellStyle name="Entrada 10 5 5 2" xfId="6375" xr:uid="{F1C52FF1-2ED4-452F-82E0-B6B439959EA0}"/>
    <cellStyle name="Entrada 10 5 5 2 2" xfId="12686" xr:uid="{B602113B-F9D6-4EF1-A5F8-81441FE401AE}"/>
    <cellStyle name="Entrada 10 5 5 2 2 2" xfId="27794" xr:uid="{33630803-E339-48E4-97CD-36F27A4707A0}"/>
    <cellStyle name="Entrada 10 5 5 2 3" xfId="14407" xr:uid="{D6F9F677-AF66-4E05-B62A-1594758930DF}"/>
    <cellStyle name="Entrada 10 5 5 2 3 2" xfId="29515" xr:uid="{6265FC74-B3B0-4CC4-B58D-978B83CAB92C}"/>
    <cellStyle name="Entrada 10 5 5 2 4" xfId="21483" xr:uid="{83C33A05-C79B-4751-9ED6-1FF731A7D77A}"/>
    <cellStyle name="Entrada 10 5 5 3" xfId="10120" xr:uid="{C37A0060-3CA1-4FED-8752-F564CE50A486}"/>
    <cellStyle name="Entrada 10 5 5 3 2" xfId="25228" xr:uid="{EF4D949E-DB4C-4D69-9B26-4A696762E654}"/>
    <cellStyle name="Entrada 10 5 5 4" xfId="16053" xr:uid="{8096D4D8-67BB-460E-81B8-1947D349B598}"/>
    <cellStyle name="Entrada 10 5 5 4 2" xfId="31161" xr:uid="{9868100B-725C-40C0-A0A0-894BFB2ECED5}"/>
    <cellStyle name="Entrada 10 5 5 5" xfId="18846" xr:uid="{B9827DD4-5E31-47EB-A46F-CB67FDD2A5CB}"/>
    <cellStyle name="Entrada 10 5 6" xfId="4115" xr:uid="{9D1A3EAD-9B52-422B-B915-69B4AE8476B7}"/>
    <cellStyle name="Entrada 10 5 6 2" xfId="6752" xr:uid="{122C05CA-5CBF-40A6-BE38-E077B9F5BC2F}"/>
    <cellStyle name="Entrada 10 5 6 2 2" xfId="13063" xr:uid="{2FE37880-D7A2-4816-B4EB-8CEDC0FF9B18}"/>
    <cellStyle name="Entrada 10 5 6 2 2 2" xfId="28171" xr:uid="{20AA3B28-CE4A-446A-9D7C-11939FEAD1B7}"/>
    <cellStyle name="Entrada 10 5 6 2 3" xfId="16737" xr:uid="{239F9C14-1226-48C8-9E4C-C1557E4F6C64}"/>
    <cellStyle name="Entrada 10 5 6 2 3 2" xfId="31845" xr:uid="{4C61C7A5-DE82-4109-A08B-D8161FBE5796}"/>
    <cellStyle name="Entrada 10 5 6 2 4" xfId="21860" xr:uid="{1180C0D0-5A33-435B-8ACF-258ADE5BC001}"/>
    <cellStyle name="Entrada 10 5 6 3" xfId="10497" xr:uid="{1B3CBD23-2A48-4C1A-9464-F3A9ABFE2E99}"/>
    <cellStyle name="Entrada 10 5 6 3 2" xfId="25605" xr:uid="{602FB009-670B-4AB6-B6D7-451C714ED2E9}"/>
    <cellStyle name="Entrada 10 5 6 4" xfId="14802" xr:uid="{A06B7CE9-3181-4B21-8DE7-87D970B0BBBE}"/>
    <cellStyle name="Entrada 10 5 6 4 2" xfId="29910" xr:uid="{AA1CCBC8-2A5F-4614-8864-C71A21803A16}"/>
    <cellStyle name="Entrada 10 5 6 5" xfId="19223" xr:uid="{1DAEEFEB-9FF4-4F9F-9B79-852EF5A01CB2}"/>
    <cellStyle name="Entrada 10 5 7" xfId="4680" xr:uid="{98E8110B-AD55-4DCD-A2B4-F644358EF82D}"/>
    <cellStyle name="Entrada 10 5 7 2" xfId="11062" xr:uid="{13D35AFF-BE80-4031-9D8B-689BA741DDE8}"/>
    <cellStyle name="Entrada 10 5 7 2 2" xfId="26170" xr:uid="{622A63D0-ABFB-47D9-8B5F-0E1935572C1E}"/>
    <cellStyle name="Entrada 10 5 7 3" xfId="8173" xr:uid="{1F4989E5-7F21-451C-8A3C-FF71AC420D72}"/>
    <cellStyle name="Entrada 10 5 7 3 2" xfId="23281" xr:uid="{B783DE63-FDD1-4549-89D9-D8ABB59B96DF}"/>
    <cellStyle name="Entrada 10 5 7 4" xfId="19788" xr:uid="{59FFDE7E-47BC-4B76-987E-1F95495E39FB}"/>
    <cellStyle name="Entrada 10 5 8" xfId="8541" xr:uid="{83025BC4-46A9-4A36-A51E-F5C596271CB4}"/>
    <cellStyle name="Entrada 10 5 8 2" xfId="23649" xr:uid="{145641FE-8309-4DA9-943F-B8332711C855}"/>
    <cellStyle name="Entrada 10 5 9" xfId="16078" xr:uid="{29647156-3E2B-4B8C-9815-056806FB0B90}"/>
    <cellStyle name="Entrada 10 5 9 2" xfId="31186" xr:uid="{F0259AF3-23BB-408C-ABD9-487FF3B92605}"/>
    <cellStyle name="Entrada 11" xfId="1143" xr:uid="{00000000-0005-0000-0000-000079040000}"/>
    <cellStyle name="Entrada 11 2" xfId="1859" xr:uid="{795D8D82-A213-49E7-9670-A2096B17CF7F}"/>
    <cellStyle name="Entrada 11 2 10" xfId="8360" xr:uid="{DAEE954A-F634-4D91-B7CA-E461DA4CE62C}"/>
    <cellStyle name="Entrada 11 2 10 2" xfId="23468" xr:uid="{79F17F5B-8A80-49F8-8A8A-A8AF52410FCD}"/>
    <cellStyle name="Entrada 11 2 11" xfId="15441" xr:uid="{ED6A9B06-EF0A-4B88-9161-3E59FF0FAA84}"/>
    <cellStyle name="Entrada 11 2 11 2" xfId="30549" xr:uid="{428C208C-E65C-41C6-812E-FFE1B98697A9}"/>
    <cellStyle name="Entrada 11 2 12" xfId="16416" xr:uid="{8D06BDEF-1FD1-4AEB-9091-D499329E45A0}"/>
    <cellStyle name="Entrada 11 2 12 2" xfId="31524" xr:uid="{E04411EB-E1AD-4028-8055-9AB6484B19AD}"/>
    <cellStyle name="Entrada 11 2 13" xfId="17084" xr:uid="{95728817-2484-4535-93A4-AF417FCF0E1B}"/>
    <cellStyle name="Entrada 11 2 2" xfId="2419" xr:uid="{A760083D-4204-4D37-960C-87D935454994}"/>
    <cellStyle name="Entrada 11 2 2 2" xfId="5056" xr:uid="{74D74654-1411-45A3-A1CB-41144F41F020}"/>
    <cellStyle name="Entrada 11 2 2 2 2" xfId="11420" xr:uid="{29121E2D-7F84-4043-B71F-97ED4F23392A}"/>
    <cellStyle name="Entrada 11 2 2 2 2 2" xfId="26528" xr:uid="{2A459115-A080-4548-A9A5-D0A0F8CE2285}"/>
    <cellStyle name="Entrada 11 2 2 2 3" xfId="13569" xr:uid="{5C0F3D7B-7536-43FC-83F1-3846D6C1CAC2}"/>
    <cellStyle name="Entrada 11 2 2 2 3 2" xfId="28677" xr:uid="{D189F1FA-C30E-4E3E-BBAE-DC8CE58D1D0C}"/>
    <cellStyle name="Entrada 11 2 2 2 4" xfId="20164" xr:uid="{7E988C8A-312F-4E59-8F0C-01C33FB170B1}"/>
    <cellStyle name="Entrada 11 2 2 3" xfId="8886" xr:uid="{5CAFC39F-68FC-4614-9AE5-8DBED8D628A0}"/>
    <cellStyle name="Entrada 11 2 2 3 2" xfId="23994" xr:uid="{5581D279-BCA9-43A2-A5A7-206536A50BEC}"/>
    <cellStyle name="Entrada 11 2 3" xfId="2201" xr:uid="{EF6AA420-6063-401B-B7B0-60FC80F673A2}"/>
    <cellStyle name="Entrada 11 2 3 2" xfId="4838" xr:uid="{ACEC2375-A0AA-4D18-A016-3A8CC9927E79}"/>
    <cellStyle name="Entrada 11 2 3 2 2" xfId="16491" xr:uid="{CC77CE2A-F171-43CE-A553-C6BEA6836AC1}"/>
    <cellStyle name="Entrada 11 2 3 2 2 2" xfId="31599" xr:uid="{A3306970-90DA-4CB8-9EED-6F48E89383A9}"/>
    <cellStyle name="Entrada 11 2 3 2 3" xfId="19946" xr:uid="{8A1A5112-02BC-47BF-BF14-2DE9ACECFCA5}"/>
    <cellStyle name="Entrada 11 2 3 3" xfId="15602" xr:uid="{3CC8945B-E2D0-4C7E-BBE1-4640C1E6BA81}"/>
    <cellStyle name="Entrada 11 2 3 3 2" xfId="30710" xr:uid="{CBA800F9-B811-4F79-B79B-20B96796D187}"/>
    <cellStyle name="Entrada 11 2 3 4" xfId="17426" xr:uid="{9C6CCB59-485B-45B8-85A0-B41FBC2943ED}"/>
    <cellStyle name="Entrada 11 2 4" xfId="2953" xr:uid="{A1625C03-739C-4532-A739-F18242E39AFD}"/>
    <cellStyle name="Entrada 11 2 4 2" xfId="5590" xr:uid="{EF1E58CC-59B6-4CF6-9DC9-F9E9E22B367F}"/>
    <cellStyle name="Entrada 11 2 4 2 2" xfId="11901" xr:uid="{66166ABA-6604-4B67-9B1C-93963546A4B1}"/>
    <cellStyle name="Entrada 11 2 4 2 2 2" xfId="27009" xr:uid="{B5D962E4-7470-4087-9FEC-9252DF03D104}"/>
    <cellStyle name="Entrada 11 2 4 2 3" xfId="15202" xr:uid="{4EE86CDF-9034-4534-9C5A-64543685C207}"/>
    <cellStyle name="Entrada 11 2 4 2 3 2" xfId="30310" xr:uid="{4E850538-AD08-44CB-931D-AB2BC7F567C7}"/>
    <cellStyle name="Entrada 11 2 4 2 4" xfId="20698" xr:uid="{B77C45C1-92E0-4EE8-BA9A-5108A1C8077D}"/>
    <cellStyle name="Entrada 11 2 4 3" xfId="9335" xr:uid="{D28EDC94-53EC-4A2F-8E84-3C02343884A7}"/>
    <cellStyle name="Entrada 11 2 4 3 2" xfId="24443" xr:uid="{AE4882AB-D297-4F72-A120-70AEC8424BD0}"/>
    <cellStyle name="Entrada 11 2 4 4" xfId="7985" xr:uid="{87521558-B441-4149-AD7C-69B50BFA97B7}"/>
    <cellStyle name="Entrada 11 2 4 4 2" xfId="23093" xr:uid="{CE26D1C5-266B-4AAC-8776-3A2C517AB424}"/>
    <cellStyle name="Entrada 11 2 4 5" xfId="18061" xr:uid="{603588DF-F4F8-4CCC-9086-31DB7463077F}"/>
    <cellStyle name="Entrada 11 2 5" xfId="3279" xr:uid="{8B43F679-4278-4CAC-8C64-A196F265D44D}"/>
    <cellStyle name="Entrada 11 2 5 2" xfId="5916" xr:uid="{D7CBCC28-C3E5-4DC6-8259-E4461974F4D8}"/>
    <cellStyle name="Entrada 11 2 5 2 2" xfId="12227" xr:uid="{E8A92C9E-8F18-45BD-A75B-F815B0A1F88A}"/>
    <cellStyle name="Entrada 11 2 5 2 2 2" xfId="27335" xr:uid="{AA839E07-82B4-4510-A6E8-5FB1F0003700}"/>
    <cellStyle name="Entrada 11 2 5 2 3" xfId="8088" xr:uid="{B69E4AA2-35E3-44E2-ACB8-6FB501E2E588}"/>
    <cellStyle name="Entrada 11 2 5 2 3 2" xfId="23196" xr:uid="{C9829CAE-259D-4B41-B735-619E88B25739}"/>
    <cellStyle name="Entrada 11 2 5 2 4" xfId="21024" xr:uid="{04354E4A-E09D-40DB-BBBF-F7C1188CD01F}"/>
    <cellStyle name="Entrada 11 2 5 3" xfId="9661" xr:uid="{646B05DD-D1B3-4F6C-A220-8B7D0FBDC42D}"/>
    <cellStyle name="Entrada 11 2 5 3 2" xfId="24769" xr:uid="{96E84210-46B1-4F95-9866-511907FA2D6F}"/>
    <cellStyle name="Entrada 11 2 5 4" xfId="11220" xr:uid="{CE23CAE8-72BC-4D4F-A22F-1005A5A38A59}"/>
    <cellStyle name="Entrada 11 2 5 4 2" xfId="26328" xr:uid="{70C97A63-C3CA-4146-8CF3-6D0A3A401288}"/>
    <cellStyle name="Entrada 11 2 5 5" xfId="18387" xr:uid="{E28149AF-C249-46D3-99E4-DEE237DE11A3}"/>
    <cellStyle name="Entrada 11 2 6" xfId="3585" xr:uid="{C28EAEAD-F8E7-4F40-8B9F-3D8E757E3DE1}"/>
    <cellStyle name="Entrada 11 2 6 2" xfId="6222" xr:uid="{2E302873-813F-4B93-8EFD-F9D9F84B7B20}"/>
    <cellStyle name="Entrada 11 2 6 2 2" xfId="12533" xr:uid="{625077D5-F00E-4621-826D-70223F61D2F0}"/>
    <cellStyle name="Entrada 11 2 6 2 2 2" xfId="27641" xr:uid="{3A7C9C61-7D1B-4111-9738-6A4A900B40F4}"/>
    <cellStyle name="Entrada 11 2 6 2 3" xfId="14708" xr:uid="{EB8075D6-04F8-4B0D-AB4D-99BBA28F7447}"/>
    <cellStyle name="Entrada 11 2 6 2 3 2" xfId="29816" xr:uid="{9690AA49-CBB4-408F-8173-CEF4EF345FD2}"/>
    <cellStyle name="Entrada 11 2 6 2 4" xfId="21330" xr:uid="{CC990635-0E15-4D81-8A8D-00EA910EDA47}"/>
    <cellStyle name="Entrada 11 2 6 3" xfId="9967" xr:uid="{037A7543-B030-4CB8-A03B-FDBF18D7C247}"/>
    <cellStyle name="Entrada 11 2 6 3 2" xfId="25075" xr:uid="{6C422953-C467-46F7-8FB7-C90D30DBD0E8}"/>
    <cellStyle name="Entrada 11 2 6 4" xfId="9216" xr:uid="{F09BB99E-A03B-441E-8386-3ABEF1A01D36}"/>
    <cellStyle name="Entrada 11 2 6 4 2" xfId="24324" xr:uid="{63186493-C3BB-4EE6-BBE5-370692E855EF}"/>
    <cellStyle name="Entrada 11 2 6 5" xfId="18693" xr:uid="{E2AAC6DA-6762-47AC-807E-95981C3304A9}"/>
    <cellStyle name="Entrada 11 2 7" xfId="3931" xr:uid="{2E4CFAE6-5471-4AF0-97D1-933E8E372CFF}"/>
    <cellStyle name="Entrada 11 2 7 2" xfId="6568" xr:uid="{DFF911EF-12FF-4153-BE73-3946D9109AEC}"/>
    <cellStyle name="Entrada 11 2 7 2 2" xfId="12879" xr:uid="{1A06B25C-2E8E-446A-B8CE-E260FB0A5317}"/>
    <cellStyle name="Entrada 11 2 7 2 2 2" xfId="27987" xr:uid="{EBF4C7C7-085D-4A04-B667-4B020FB5323C}"/>
    <cellStyle name="Entrada 11 2 7 2 3" xfId="16584" xr:uid="{B7151F43-6ED8-462E-9AB9-C6B86E7FF4A4}"/>
    <cellStyle name="Entrada 11 2 7 2 3 2" xfId="31692" xr:uid="{17F19FD1-BF98-46E4-9134-A7833C157750}"/>
    <cellStyle name="Entrada 11 2 7 2 4" xfId="21676" xr:uid="{72D62557-9844-428F-AE54-D765E4EBDA7F}"/>
    <cellStyle name="Entrada 11 2 7 3" xfId="10313" xr:uid="{6693B6FC-1170-4BFD-812C-1C4D30C4A6F8}"/>
    <cellStyle name="Entrada 11 2 7 3 2" xfId="25421" xr:uid="{53B3C1A5-7D93-4ED1-9925-BB2EFF1653BF}"/>
    <cellStyle name="Entrada 11 2 7 4" xfId="15501" xr:uid="{E5E20F25-B1FB-4F63-9E1A-A230224070DF}"/>
    <cellStyle name="Entrada 11 2 7 4 2" xfId="30609" xr:uid="{6AF3C1E1-56CF-45EB-862B-3E05983681A1}"/>
    <cellStyle name="Entrada 11 2 7 5" xfId="19039" xr:uid="{5DBBEE64-ABBE-4B34-9EA2-7EF05C4CB614}"/>
    <cellStyle name="Entrada 11 2 8" xfId="4278" xr:uid="{23519EB6-986F-4C4C-9B1C-D262132471A5}"/>
    <cellStyle name="Entrada 11 2 8 2" xfId="6915" xr:uid="{D8A464BD-B172-4285-8BF1-9C03885A30E6}"/>
    <cellStyle name="Entrada 11 2 8 2 2" xfId="13226" xr:uid="{4CC86FA2-BB70-4479-A6E8-936C2AEC94FD}"/>
    <cellStyle name="Entrada 11 2 8 2 2 2" xfId="28334" xr:uid="{04B34EBE-11D7-4140-9D3A-CD1C115BCE10}"/>
    <cellStyle name="Entrada 11 2 8 2 3" xfId="16890" xr:uid="{9C585B88-067C-4B72-AE79-652C53E71D37}"/>
    <cellStyle name="Entrada 11 2 8 2 3 2" xfId="31998" xr:uid="{673F0DBE-7067-4515-8579-D9CC19E8924D}"/>
    <cellStyle name="Entrada 11 2 8 2 4" xfId="22023" xr:uid="{59A48345-0E27-485C-B098-73E3F66B556E}"/>
    <cellStyle name="Entrada 11 2 8 3" xfId="10660" xr:uid="{AA6C8532-DB19-4AE4-BB30-CB396EE204D4}"/>
    <cellStyle name="Entrada 11 2 8 3 2" xfId="25768" xr:uid="{AE2BBE07-6EDA-48BA-85D6-D1C8553AFD0C}"/>
    <cellStyle name="Entrada 11 2 8 4" xfId="15346" xr:uid="{D79C3A02-15D7-45F9-B2C7-C45B5FB07BA4}"/>
    <cellStyle name="Entrada 11 2 8 4 2" xfId="30454" xr:uid="{C2478E10-5B06-4862-96AF-5497CEEBC86D}"/>
    <cellStyle name="Entrada 11 2 8 5" xfId="19386" xr:uid="{EFA5A839-1869-4BC5-BBE2-96813712B131}"/>
    <cellStyle name="Entrada 11 2 9" xfId="4496" xr:uid="{895CDE0B-74B6-4860-B879-E5F00CE0D121}"/>
    <cellStyle name="Entrada 11 2 9 2" xfId="10878" xr:uid="{A9C40215-A847-486D-8E25-1A093E629C66}"/>
    <cellStyle name="Entrada 11 2 9 2 2" xfId="25986" xr:uid="{C83CE4F9-F538-4BC2-B706-06A85D0D3A20}"/>
    <cellStyle name="Entrada 11 2 9 3" xfId="14737" xr:uid="{8D95F06B-A387-4EC5-828E-3C5E0B6C6657}"/>
    <cellStyle name="Entrada 11 2 9 3 2" xfId="29845" xr:uid="{58DBF0DC-CDD6-4956-81D8-08AD2C65260F}"/>
    <cellStyle name="Entrada 11 2 9 4" xfId="19604" xr:uid="{BADA3F79-D850-4D82-84C7-7A9F2D82BE09}"/>
    <cellStyle name="Entrada 11 3" xfId="1842" xr:uid="{4AC070CA-F2C1-42AE-84FC-4711A8A73FE7}"/>
    <cellStyle name="Entrada 11 3 10" xfId="16448" xr:uid="{D6A8C3C4-23AE-4561-87F6-C52779B0B4C1}"/>
    <cellStyle name="Entrada 11 3 10 2" xfId="31556" xr:uid="{EBEB44B6-FBB1-4C28-AE39-4EBD95AAEF4C}"/>
    <cellStyle name="Entrada 11 3 11" xfId="11248" xr:uid="{60CDE08F-C301-411D-A173-1F6008F88002}"/>
    <cellStyle name="Entrada 11 3 11 2" xfId="26356" xr:uid="{D3018040-5C89-40A7-B65C-2B6A84B5F9F0}"/>
    <cellStyle name="Entrada 11 3 12" xfId="17067" xr:uid="{34710908-9449-4BD1-ABDE-86600CAEC319}"/>
    <cellStyle name="Entrada 11 3 2" xfId="2402" xr:uid="{120B486A-45B1-4842-959E-F1DCD3F5D547}"/>
    <cellStyle name="Entrada 11 3 2 2" xfId="5039" xr:uid="{B14A062B-7C66-4150-931F-11A8746E38B5}"/>
    <cellStyle name="Entrada 11 3 2 2 2" xfId="11403" xr:uid="{BB0A8E84-BAE1-4822-9F69-D2B6ABC06147}"/>
    <cellStyle name="Entrada 11 3 2 2 2 2" xfId="26511" xr:uid="{24BD6C59-1418-4192-8DDA-E10F9BA6BC7C}"/>
    <cellStyle name="Entrada 11 3 2 2 3" xfId="14828" xr:uid="{C8514D5C-BE96-4B9C-ADB4-263FF4AD10FD}"/>
    <cellStyle name="Entrada 11 3 2 2 3 2" xfId="29936" xr:uid="{1B9FC9F5-701C-465D-91D9-040665A4BC67}"/>
    <cellStyle name="Entrada 11 3 2 2 4" xfId="20147" xr:uid="{EA96EDF6-12E9-4EE0-9385-DC8F7D2D0F20}"/>
    <cellStyle name="Entrada 11 3 2 3" xfId="8869" xr:uid="{E620509B-6A81-43C8-BE65-271D7EE58B3C}"/>
    <cellStyle name="Entrada 11 3 2 3 2" xfId="23977" xr:uid="{91613880-8B33-4C36-84DE-ED78E48FD7CF}"/>
    <cellStyle name="Entrada 11 3 2 4" xfId="13812" xr:uid="{D15E8E00-6CA3-40E7-B622-4A3A2A56027C}"/>
    <cellStyle name="Entrada 11 3 2 4 2" xfId="28920" xr:uid="{34A405C0-0A47-4439-B596-2CA6A19C1D8C}"/>
    <cellStyle name="Entrada 11 3 2 5" xfId="14908" xr:uid="{0B5BE173-7053-4658-9660-BC654E7EE254}"/>
    <cellStyle name="Entrada 11 3 2 5 2" xfId="30016" xr:uid="{8FD58CAE-11CD-4CBD-A5C5-E78238555481}"/>
    <cellStyle name="Entrada 11 3 2 6" xfId="17593" xr:uid="{8C465176-F2A8-487A-9C84-EA2269AE58E3}"/>
    <cellStyle name="Entrada 11 3 3" xfId="2218" xr:uid="{1C3467A0-2FEB-4F8F-B543-03CF6E82CE10}"/>
    <cellStyle name="Entrada 11 3 3 2" xfId="4855" xr:uid="{939A3197-2B3E-4074-AA80-D106AE443ED9}"/>
    <cellStyle name="Entrada 11 3 3 2 2" xfId="8055" xr:uid="{7FF4A7F4-4FAB-417E-8519-9D8E6C083775}"/>
    <cellStyle name="Entrada 11 3 3 2 2 2" xfId="23163" xr:uid="{8B6C178C-1517-4010-9CC5-D87D6CED4F7A}"/>
    <cellStyle name="Entrada 11 3 3 2 3" xfId="19963" xr:uid="{69A9C6E0-6F4D-47AF-91EB-B97A424A12F6}"/>
    <cellStyle name="Entrada 11 3 3 3" xfId="7121" xr:uid="{D8AE72A6-6ECC-40EE-B31F-9466272A19B9}"/>
    <cellStyle name="Entrada 11 3 3 3 2" xfId="22229" xr:uid="{8F4ACCF4-BF61-4802-8E65-F17783F0FAFB}"/>
    <cellStyle name="Entrada 11 3 3 4" xfId="17443" xr:uid="{76B21891-FD6A-4CFE-9444-34753B75ACC2}"/>
    <cellStyle name="Entrada 11 3 4" xfId="2936" xr:uid="{974C9470-E4C6-4B25-AD24-0882BC0AC523}"/>
    <cellStyle name="Entrada 11 3 4 2" xfId="5573" xr:uid="{BFEEA4BA-10A8-4FC2-A96B-4A27C54ACB5D}"/>
    <cellStyle name="Entrada 11 3 4 2 2" xfId="11884" xr:uid="{6770DDF0-B9C5-442F-AF4C-BE40C6C30220}"/>
    <cellStyle name="Entrada 11 3 4 2 2 2" xfId="26992" xr:uid="{226A00A9-7158-4726-8ED4-466605C13785}"/>
    <cellStyle name="Entrada 11 3 4 2 3" xfId="14891" xr:uid="{49FEE2B1-26E1-4946-887D-9D40CD3CC19C}"/>
    <cellStyle name="Entrada 11 3 4 2 3 2" xfId="29999" xr:uid="{207B0156-532C-4E8F-9979-E4BBA7CB6E82}"/>
    <cellStyle name="Entrada 11 3 4 2 4" xfId="20681" xr:uid="{20288C95-740D-4656-93B7-24E0D7D91729}"/>
    <cellStyle name="Entrada 11 3 4 3" xfId="9318" xr:uid="{284956DB-DA10-46C0-96D0-71A29FE6E5FF}"/>
    <cellStyle name="Entrada 11 3 4 3 2" xfId="24426" xr:uid="{D9FF0D50-2162-48AA-A8DE-19A1D1D2B1D6}"/>
    <cellStyle name="Entrada 11 3 4 4" xfId="7108" xr:uid="{BF59DAF2-42EA-4595-9540-A6F3D528222F}"/>
    <cellStyle name="Entrada 11 3 4 4 2" xfId="22216" xr:uid="{0E1115BB-3434-4E30-A080-9311CB12ABBE}"/>
    <cellStyle name="Entrada 11 3 4 5" xfId="18044" xr:uid="{FA07263A-26DD-453A-8853-F8FEC4FB75B5}"/>
    <cellStyle name="Entrada 11 3 5" xfId="3262" xr:uid="{77EEC7A3-2484-4596-AA49-E1F239721BB9}"/>
    <cellStyle name="Entrada 11 3 5 2" xfId="5899" xr:uid="{06120C98-2781-4ABE-9153-D91B56E1ECAF}"/>
    <cellStyle name="Entrada 11 3 5 2 2" xfId="12210" xr:uid="{0C4C75B6-776B-4C00-AA84-596F36B07A3E}"/>
    <cellStyle name="Entrada 11 3 5 2 2 2" xfId="27318" xr:uid="{F1F5CAFB-AAD2-43D8-B643-4A7D79A5B3E3}"/>
    <cellStyle name="Entrada 11 3 5 2 3" xfId="16063" xr:uid="{4A4894BB-6E6E-4749-8FF3-6C86018A8C5A}"/>
    <cellStyle name="Entrada 11 3 5 2 3 2" xfId="31171" xr:uid="{49F1FCF2-B90A-45F1-A033-E18F76322D5C}"/>
    <cellStyle name="Entrada 11 3 5 2 4" xfId="21007" xr:uid="{A84BAA94-A74A-413D-9A74-2DF2EC45D8F7}"/>
    <cellStyle name="Entrada 11 3 5 3" xfId="9644" xr:uid="{3B45D8DE-C8C4-44AA-97B8-6D3A31D40DC1}"/>
    <cellStyle name="Entrada 11 3 5 3 2" xfId="24752" xr:uid="{4FD854B9-B180-44DA-AD7E-D88BCFD7828A}"/>
    <cellStyle name="Entrada 11 3 5 4" xfId="9177" xr:uid="{A0FAB70C-0AFA-48C3-8117-A6B58AA6CF93}"/>
    <cellStyle name="Entrada 11 3 5 4 2" xfId="24285" xr:uid="{E57E7BDC-9003-43B9-96B9-0DE048147FD3}"/>
    <cellStyle name="Entrada 11 3 5 5" xfId="18370" xr:uid="{71245AA9-FD5A-4E28-A373-A2FBFC17F587}"/>
    <cellStyle name="Entrada 11 3 6" xfId="3568" xr:uid="{F8F5E2C6-798C-4F88-A0D0-2E40D94F8E1F}"/>
    <cellStyle name="Entrada 11 3 6 2" xfId="6205" xr:uid="{3D4B93E9-6135-4D00-8621-68C8F2FB9662}"/>
    <cellStyle name="Entrada 11 3 6 2 2" xfId="12516" xr:uid="{9E871C24-EDED-4860-85A6-3A8920A8D44D}"/>
    <cellStyle name="Entrada 11 3 6 2 2 2" xfId="27624" xr:uid="{386D7FB6-E5BD-4902-BDCE-987CB5A03290}"/>
    <cellStyle name="Entrada 11 3 6 2 3" xfId="16422" xr:uid="{2FDC27CD-6B2F-419C-9F99-F4F05058FD5F}"/>
    <cellStyle name="Entrada 11 3 6 2 3 2" xfId="31530" xr:uid="{844E793E-3E0F-4C84-8A35-D1A224A31854}"/>
    <cellStyle name="Entrada 11 3 6 2 4" xfId="21313" xr:uid="{8D12AAD1-D7CD-4DC0-A7D0-433EBA77FA23}"/>
    <cellStyle name="Entrada 11 3 6 3" xfId="9950" xr:uid="{FD90E285-D601-41C3-97BF-5CDC23BD7699}"/>
    <cellStyle name="Entrada 11 3 6 3 2" xfId="25058" xr:uid="{CD05E328-D02C-4F80-8FA1-FECFBC07F8D5}"/>
    <cellStyle name="Entrada 11 3 6 4" xfId="15561" xr:uid="{0379D7FC-CB1C-433E-8EC5-0B4478A1C10B}"/>
    <cellStyle name="Entrada 11 3 6 4 2" xfId="30669" xr:uid="{57C51135-017D-4476-BFF2-A2D7EB16EAC8}"/>
    <cellStyle name="Entrada 11 3 6 5" xfId="18676" xr:uid="{6647BE02-2D90-4E44-8501-4FCC8C073A05}"/>
    <cellStyle name="Entrada 11 3 7" xfId="3914" xr:uid="{FAA752A8-11CC-410E-9505-D45C4694DFB3}"/>
    <cellStyle name="Entrada 11 3 7 2" xfId="6551" xr:uid="{3BD55975-C0FB-4F1D-ACDC-622621979488}"/>
    <cellStyle name="Entrada 11 3 7 2 2" xfId="12862" xr:uid="{60E86607-CC1E-4DFE-AE62-B5DFFCAB2AD0}"/>
    <cellStyle name="Entrada 11 3 7 2 2 2" xfId="27970" xr:uid="{9B411E92-652B-4D27-9E42-EA61EE84CB60}"/>
    <cellStyle name="Entrada 11 3 7 2 3" xfId="8136" xr:uid="{3B6C9318-9D17-4A18-B720-30162D99F549}"/>
    <cellStyle name="Entrada 11 3 7 2 3 2" xfId="23244" xr:uid="{F0934F8E-5BAF-4ECD-A287-5051C90B1BE8}"/>
    <cellStyle name="Entrada 11 3 7 2 4" xfId="21659" xr:uid="{E414FEF5-E0B7-47BC-A77D-8CC9839092C1}"/>
    <cellStyle name="Entrada 11 3 7 3" xfId="10296" xr:uid="{4457B372-B771-4022-8806-E6C11C8C5F58}"/>
    <cellStyle name="Entrada 11 3 7 3 2" xfId="25404" xr:uid="{A8351CAC-0DF9-42AF-8ED8-9B1CA320D8A0}"/>
    <cellStyle name="Entrada 11 3 7 4" xfId="7232" xr:uid="{AC1AA67D-8119-47D3-B0F7-F2A54C60FC96}"/>
    <cellStyle name="Entrada 11 3 7 4 2" xfId="22340" xr:uid="{F07C140B-AFAA-4B04-BCCC-9CD8BEC2952B}"/>
    <cellStyle name="Entrada 11 3 7 5" xfId="19022" xr:uid="{F00F22A9-2C3D-4880-9DE4-3E02682CC22B}"/>
    <cellStyle name="Entrada 11 3 8" xfId="4479" xr:uid="{C36B53C0-FCEE-4F12-99CE-A84FC6C2A7E0}"/>
    <cellStyle name="Entrada 11 3 8 2" xfId="10861" xr:uid="{78738423-37C3-4A2D-B840-744DB17EE467}"/>
    <cellStyle name="Entrada 11 3 8 2 2" xfId="25969" xr:uid="{451F6077-B1CD-471A-A94D-67BDFB3FA1DD}"/>
    <cellStyle name="Entrada 11 3 8 3" xfId="13973" xr:uid="{AC5BF69F-7C29-46D5-8AED-8DAAE8BAE5BA}"/>
    <cellStyle name="Entrada 11 3 8 3 2" xfId="29081" xr:uid="{F352572D-1138-4B8B-8FCB-3FA31EA4DD3B}"/>
    <cellStyle name="Entrada 11 3 8 4" xfId="19587" xr:uid="{39C75EDB-3121-43F9-9067-901478CB6405}"/>
    <cellStyle name="Entrada 11 3 9" xfId="8343" xr:uid="{0E8698EA-03E0-461F-B860-DAEFAC632199}"/>
    <cellStyle name="Entrada 11 3 9 2" xfId="23451" xr:uid="{9D7D1229-7B8A-4E1A-A671-07ED6C7D4E4D}"/>
    <cellStyle name="Entrada 11 4" xfId="2079" xr:uid="{56522F8C-9C98-4B08-8C14-9E6B0D64FCF3}"/>
    <cellStyle name="Entrada 11 4 10" xfId="8690" xr:uid="{C24192BF-CEA0-4EA6-AD20-64340ADEB122}"/>
    <cellStyle name="Entrada 11 4 10 2" xfId="23798" xr:uid="{9C983EB7-9CD0-424C-9E95-A5EA4666F6DB}"/>
    <cellStyle name="Entrada 11 4 11" xfId="8696" xr:uid="{73E10721-B46E-453A-AB09-0A823B5A3264}"/>
    <cellStyle name="Entrada 11 4 11 2" xfId="23804" xr:uid="{BD13540E-9995-45CF-A621-D8684AAC5EA9}"/>
    <cellStyle name="Entrada 11 4 12" xfId="17304" xr:uid="{4027C343-A2AA-484B-BB25-1CAF817B859C}"/>
    <cellStyle name="Entrada 11 4 2" xfId="2569" xr:uid="{C4C02DEF-B9B3-4EEC-9E0E-29616F4C6140}"/>
    <cellStyle name="Entrada 11 4 2 2" xfId="5206" xr:uid="{82747527-ECEF-4DC7-B003-B5FC1EB7036E}"/>
    <cellStyle name="Entrada 11 4 2 2 2" xfId="11570" xr:uid="{799A4998-13A8-4332-A9FB-D0DA3E21B8E9}"/>
    <cellStyle name="Entrada 11 4 2 2 2 2" xfId="26678" xr:uid="{D2ACD167-B58D-477A-A2FB-DFA12497C84B}"/>
    <cellStyle name="Entrada 11 4 2 2 3" xfId="14626" xr:uid="{761C5520-1CD4-417A-8F12-7D97FAD32E64}"/>
    <cellStyle name="Entrada 11 4 2 2 3 2" xfId="29734" xr:uid="{024566B5-02D7-4B15-8CA5-9A359201D2DB}"/>
    <cellStyle name="Entrada 11 4 2 2 4" xfId="20314" xr:uid="{567C5D3B-CDEF-4513-AFD5-397EF42EBF37}"/>
    <cellStyle name="Entrada 11 4 2 3" xfId="9036" xr:uid="{D3236A18-668B-45A7-8D15-1BE6E9620508}"/>
    <cellStyle name="Entrada 11 4 2 3 2" xfId="24144" xr:uid="{0E42BAFD-3A8D-4608-A348-209B0E276BCF}"/>
    <cellStyle name="Entrada 11 4 2 4" xfId="8119" xr:uid="{6CC38B8D-2C7B-415A-BE62-30EB21D300CC}"/>
    <cellStyle name="Entrada 11 4 2 4 2" xfId="23227" xr:uid="{D7A3699A-567A-4619-97B0-FCE3EA317847}"/>
    <cellStyle name="Entrada 11 4 2 5" xfId="14567" xr:uid="{A88C930C-39F0-4536-956B-814733EC8B77}"/>
    <cellStyle name="Entrada 11 4 2 5 2" xfId="29675" xr:uid="{DE178010-DA4E-44D4-97F0-8CA20F965A60}"/>
    <cellStyle name="Entrada 11 4 2 6" xfId="17677" xr:uid="{1B76F2D1-397B-4EB6-B2C3-BEAA61AFB6C5}"/>
    <cellStyle name="Entrada 11 4 3" xfId="2839" xr:uid="{82739894-A3D1-4485-9C92-FE51F23F71D6}"/>
    <cellStyle name="Entrada 11 4 3 2" xfId="5476" xr:uid="{78AD229A-D575-4CAE-A144-15EB080E9DB5}"/>
    <cellStyle name="Entrada 11 4 3 2 2" xfId="15257" xr:uid="{1CFEE272-9F7E-4A7A-8D55-47462081B926}"/>
    <cellStyle name="Entrada 11 4 3 2 2 2" xfId="30365" xr:uid="{CFCA6FAA-9CE2-4A1D-82DC-52666B15C9E5}"/>
    <cellStyle name="Entrada 11 4 3 2 3" xfId="20584" xr:uid="{16118FE5-8314-482E-BE09-3B7182D617C8}"/>
    <cellStyle name="Entrada 11 4 3 3" xfId="16016" xr:uid="{986D6092-3330-4724-BE93-411B73D92F84}"/>
    <cellStyle name="Entrada 11 4 3 3 2" xfId="31124" xr:uid="{ADBF4A9F-3A95-4A7A-86C1-A8CB126CC926}"/>
    <cellStyle name="Entrada 11 4 3 4" xfId="17947" xr:uid="{E93BD84F-65D8-43C8-9660-1DCB550E045A}"/>
    <cellStyle name="Entrada 11 4 4" xfId="3142" xr:uid="{9C691DEC-A657-4759-9873-DCA0C99012DB}"/>
    <cellStyle name="Entrada 11 4 4 2" xfId="5779" xr:uid="{88232E94-4524-4576-9B58-C12C257E7124}"/>
    <cellStyle name="Entrada 11 4 4 2 2" xfId="12090" xr:uid="{460F1BAE-C0CF-4C8B-99D4-A562C90F081F}"/>
    <cellStyle name="Entrada 11 4 4 2 2 2" xfId="27198" xr:uid="{BFF70740-A3A0-4E58-BCF7-3E88CBD8DA79}"/>
    <cellStyle name="Entrada 11 4 4 2 3" xfId="8168" xr:uid="{65CD58B9-A8CE-45B4-8F12-C03278F8E58B}"/>
    <cellStyle name="Entrada 11 4 4 2 3 2" xfId="23276" xr:uid="{9C28237B-CFF1-48D6-8F30-7F05BF3C1F6F}"/>
    <cellStyle name="Entrada 11 4 4 2 4" xfId="20887" xr:uid="{56A59AB8-181B-43D2-8566-3899BFA2DEB0}"/>
    <cellStyle name="Entrada 11 4 4 3" xfId="9524" xr:uid="{FCD05C10-8A59-4F6F-AA4F-A4BC93C130A4}"/>
    <cellStyle name="Entrada 11 4 4 3 2" xfId="24632" xr:uid="{EF308454-CB9A-4F41-9C04-8E673949D487}"/>
    <cellStyle name="Entrada 11 4 4 4" xfId="15459" xr:uid="{0368189D-C065-43C1-9940-AA72B7DE8014}"/>
    <cellStyle name="Entrada 11 4 4 4 2" xfId="30567" xr:uid="{FF658FD8-955D-43F8-844B-EC7DF224DF3D}"/>
    <cellStyle name="Entrada 11 4 4 5" xfId="18250" xr:uid="{D967A1C8-9929-4198-B964-E2A842D03521}"/>
    <cellStyle name="Entrada 11 4 5" xfId="3468" xr:uid="{CA07E410-38AD-4F89-A884-22603804B2BE}"/>
    <cellStyle name="Entrada 11 4 5 2" xfId="6105" xr:uid="{93E51515-CEFA-4915-A03B-0E09B9A0668C}"/>
    <cellStyle name="Entrada 11 4 5 2 2" xfId="12416" xr:uid="{4886621E-A36F-49FF-9435-D4E7FCB27B54}"/>
    <cellStyle name="Entrada 11 4 5 2 2 2" xfId="27524" xr:uid="{6F2869CF-C8FE-4BCF-B0F4-75E1A22EDBCF}"/>
    <cellStyle name="Entrada 11 4 5 2 3" xfId="16325" xr:uid="{BE46EA8B-4600-45F9-8EC3-B0A1B091719F}"/>
    <cellStyle name="Entrada 11 4 5 2 3 2" xfId="31433" xr:uid="{D07E76F8-2E94-4A36-B492-D3769180EE62}"/>
    <cellStyle name="Entrada 11 4 5 2 4" xfId="21213" xr:uid="{615622F8-570C-4D12-B2B1-3642900AC186}"/>
    <cellStyle name="Entrada 11 4 5 3" xfId="9850" xr:uid="{9536EE43-E788-4CEC-AC14-E4D60EE8D961}"/>
    <cellStyle name="Entrada 11 4 5 3 2" xfId="24958" xr:uid="{471486C0-D90F-4110-8949-FB22B82E3A6C}"/>
    <cellStyle name="Entrada 11 4 5 4" xfId="8064" xr:uid="{98267436-D2B9-480D-92BC-686DB2154C87}"/>
    <cellStyle name="Entrada 11 4 5 4 2" xfId="23172" xr:uid="{E0D19BD2-E882-4B7C-9734-5C31E261A64F}"/>
    <cellStyle name="Entrada 11 4 5 5" xfId="18576" xr:uid="{6C76BEDD-F8E9-44D7-A876-2D8999C8FFF9}"/>
    <cellStyle name="Entrada 11 4 6" xfId="3774" xr:uid="{F98D15B2-EEDD-48C8-9C69-916AFCD20658}"/>
    <cellStyle name="Entrada 11 4 6 2" xfId="6411" xr:uid="{B98DFB47-A944-4E57-80D8-503774AA1F00}"/>
    <cellStyle name="Entrada 11 4 6 2 2" xfId="12722" xr:uid="{6EC1A1C9-2397-4522-8FDA-60990DF35E2E}"/>
    <cellStyle name="Entrada 11 4 6 2 2 2" xfId="27830" xr:uid="{D7F882E3-A6B9-4DC4-BC13-09280FC262C7}"/>
    <cellStyle name="Entrada 11 4 6 2 3" xfId="15734" xr:uid="{E081CFBA-DB0A-417C-B897-B851130E3C80}"/>
    <cellStyle name="Entrada 11 4 6 2 3 2" xfId="30842" xr:uid="{1F0ED6FE-A647-4BFE-8A99-8F4FFA9EB760}"/>
    <cellStyle name="Entrada 11 4 6 2 4" xfId="21519" xr:uid="{50A86CFE-FC20-42B4-B38B-D0B2BAE5DEA9}"/>
    <cellStyle name="Entrada 11 4 6 3" xfId="10156" xr:uid="{B2FB5A9F-87AA-49E0-A9B7-2965D8AD219F}"/>
    <cellStyle name="Entrada 11 4 6 3 2" xfId="25264" xr:uid="{8C9BD734-3375-4A7D-AB25-CA2CBDFDD63B}"/>
    <cellStyle name="Entrada 11 4 6 4" xfId="7470" xr:uid="{92CFDD6D-DF53-4CD0-B980-B9D80E124322}"/>
    <cellStyle name="Entrada 11 4 6 4 2" xfId="22578" xr:uid="{C4B5B7CB-7719-472F-B4CE-BBBB72802252}"/>
    <cellStyle name="Entrada 11 4 6 5" xfId="18882" xr:uid="{35C4BB0F-D26C-46D2-B7BC-55CBA0A9F5E9}"/>
    <cellStyle name="Entrada 11 4 7" xfId="4151" xr:uid="{E4C9E9AF-EFA2-4EF7-9211-5756106BB515}"/>
    <cellStyle name="Entrada 11 4 7 2" xfId="6788" xr:uid="{1C4E1CC8-513A-4F1F-A37F-0AF9DD34B82D}"/>
    <cellStyle name="Entrada 11 4 7 2 2" xfId="13099" xr:uid="{5EA0ACFB-1B4F-4059-AF95-A3FE4FF52674}"/>
    <cellStyle name="Entrada 11 4 7 2 2 2" xfId="28207" xr:uid="{A4141213-C051-4DA4-B769-5F36384B7938}"/>
    <cellStyle name="Entrada 11 4 7 2 3" xfId="16773" xr:uid="{680DB1A7-4297-426E-AC89-02886C3D4FBB}"/>
    <cellStyle name="Entrada 11 4 7 2 3 2" xfId="31881" xr:uid="{A6C3261C-3EC7-4B6A-8C8D-6E7590C10168}"/>
    <cellStyle name="Entrada 11 4 7 2 4" xfId="21896" xr:uid="{84F27C70-5ABB-4361-923F-D909BBB13D44}"/>
    <cellStyle name="Entrada 11 4 7 3" xfId="10533" xr:uid="{B2148AF2-99EA-4BE6-B9CC-66CDA69E5623}"/>
    <cellStyle name="Entrada 11 4 7 3 2" xfId="25641" xr:uid="{9B4D2B52-8E99-45F7-B9DD-EC305E54D2E3}"/>
    <cellStyle name="Entrada 11 4 7 4" xfId="7896" xr:uid="{9C3FA9A8-E5A4-4998-9443-A584C62C4991}"/>
    <cellStyle name="Entrada 11 4 7 4 2" xfId="23004" xr:uid="{1FE8557D-F3E6-4D4B-8C66-18838C39F857}"/>
    <cellStyle name="Entrada 11 4 7 5" xfId="19259" xr:uid="{DF3D990A-A577-47E6-BDCA-37A626C25560}"/>
    <cellStyle name="Entrada 11 4 8" xfId="4716" xr:uid="{B1F76B0D-D522-450C-AE85-8041528ACAA2}"/>
    <cellStyle name="Entrada 11 4 8 2" xfId="11098" xr:uid="{7695B8AA-E102-49C8-A0E1-F5B37CAA34EA}"/>
    <cellStyle name="Entrada 11 4 8 2 2" xfId="26206" xr:uid="{ACC4F852-AA1F-4606-9D1A-68B6C1F7A106}"/>
    <cellStyle name="Entrada 11 4 8 3" xfId="13374" xr:uid="{2684DAD4-A03F-420B-98A4-36DEAD1B56D6}"/>
    <cellStyle name="Entrada 11 4 8 3 2" xfId="28482" xr:uid="{A70BE2AA-DE92-439F-B5AF-7ED9AF2E11C4}"/>
    <cellStyle name="Entrada 11 4 8 4" xfId="19824" xr:uid="{3140AE3C-FE32-4F7D-B32E-C61C044462D4}"/>
    <cellStyle name="Entrada 11 4 9" xfId="8577" xr:uid="{8CDFFD00-D984-4D76-9270-0C82BBC02753}"/>
    <cellStyle name="Entrada 11 4 9 2" xfId="23685" xr:uid="{4C5B5C7C-04E2-444B-8A80-0DCCCD73F882}"/>
    <cellStyle name="Entrada 11 5" xfId="2042" xr:uid="{EE7229C3-9E86-483F-AF5F-C8CCC115945B}"/>
    <cellStyle name="Entrada 11 5 10" xfId="7524" xr:uid="{4D30A162-26EA-40B6-9870-35A08D3C2877}"/>
    <cellStyle name="Entrada 11 5 10 2" xfId="22632" xr:uid="{9CC11EA0-A34B-45D1-A810-EA3112884FA7}"/>
    <cellStyle name="Entrada 11 5 11" xfId="17267" xr:uid="{86B78575-BC68-4ED8-91A7-D48D03AD464D}"/>
    <cellStyle name="Entrada 11 5 2" xfId="2802" xr:uid="{EE9314FC-ACD3-4016-973A-890BFC54443B}"/>
    <cellStyle name="Entrada 11 5 2 2" xfId="5439" xr:uid="{6485C813-981D-47D1-9779-8A417F5C49DF}"/>
    <cellStyle name="Entrada 11 5 2 2 2" xfId="16418" xr:uid="{21F11061-604A-4E25-82E3-2AEC42A5FF14}"/>
    <cellStyle name="Entrada 11 5 2 2 2 2" xfId="31526" xr:uid="{46B69DAE-469E-4606-9D3A-91DD67C871C6}"/>
    <cellStyle name="Entrada 11 5 2 2 3" xfId="20547" xr:uid="{ACAF9EC8-F21F-4C47-8E8A-57257E8D7124}"/>
    <cellStyle name="Entrada 11 5 2 3" xfId="15604" xr:uid="{5C40AC4C-A666-4073-9167-69F041534FB0}"/>
    <cellStyle name="Entrada 11 5 2 3 2" xfId="30712" xr:uid="{11846097-3AB6-4A9F-BCB9-55D1173DAB27}"/>
    <cellStyle name="Entrada 11 5 2 4" xfId="17910" xr:uid="{F1598739-0F95-42EF-9AD5-0C6A0DE72424}"/>
    <cellStyle name="Entrada 11 5 3" xfId="3105" xr:uid="{CE8E982F-A1D0-4886-A8B8-8041ECF33B77}"/>
    <cellStyle name="Entrada 11 5 3 2" xfId="5742" xr:uid="{59A832CC-19D1-4680-95FE-ECB33D4DD204}"/>
    <cellStyle name="Entrada 11 5 3 2 2" xfId="12053" xr:uid="{8FEC4888-F146-4FB8-8309-2F193D0DC7B2}"/>
    <cellStyle name="Entrada 11 5 3 2 2 2" xfId="27161" xr:uid="{91AE908E-2A48-4CC9-8775-0C8865E7AAC2}"/>
    <cellStyle name="Entrada 11 5 3 2 3" xfId="7952" xr:uid="{10E0491F-4427-46C8-B0BC-706C7B3D84E0}"/>
    <cellStyle name="Entrada 11 5 3 2 3 2" xfId="23060" xr:uid="{2B85420F-D5D8-4A0A-914C-3A327DD14851}"/>
    <cellStyle name="Entrada 11 5 3 2 4" xfId="20850" xr:uid="{BAB96D0D-FBF7-4D9D-82DB-A235ED1FF8C3}"/>
    <cellStyle name="Entrada 11 5 3 3" xfId="9487" xr:uid="{2DA9EB08-D781-4298-951B-4CE961C6D5E4}"/>
    <cellStyle name="Entrada 11 5 3 3 2" xfId="24595" xr:uid="{FE190DC3-69FA-4D11-B604-67D4CEF963EC}"/>
    <cellStyle name="Entrada 11 5 3 4" xfId="11675" xr:uid="{2F9E28D8-53B0-40B2-912E-CAFD29089343}"/>
    <cellStyle name="Entrada 11 5 3 4 2" xfId="26783" xr:uid="{379B20BF-9584-4753-90F9-81C78E257AFA}"/>
    <cellStyle name="Entrada 11 5 3 5" xfId="18213" xr:uid="{D30DA757-9DAA-461C-BA78-838A10B9C3E2}"/>
    <cellStyle name="Entrada 11 5 4" xfId="3431" xr:uid="{4957CD1E-6BA3-484F-B62E-AAB898361465}"/>
    <cellStyle name="Entrada 11 5 4 2" xfId="6068" xr:uid="{DFBB07F9-AA65-445D-A35E-2A53D707CA70}"/>
    <cellStyle name="Entrada 11 5 4 2 2" xfId="12379" xr:uid="{A29C60E5-5851-4302-924B-3300AA23AE92}"/>
    <cellStyle name="Entrada 11 5 4 2 2 2" xfId="27487" xr:uid="{DFE95876-DB95-4309-BA87-B098A7EEE2B4}"/>
    <cellStyle name="Entrada 11 5 4 2 3" xfId="13468" xr:uid="{F6C565B7-79A3-4AFC-8BFE-7745166E375E}"/>
    <cellStyle name="Entrada 11 5 4 2 3 2" xfId="28576" xr:uid="{AE3B1A15-31C0-4A4A-8163-A2FC41131D5D}"/>
    <cellStyle name="Entrada 11 5 4 2 4" xfId="21176" xr:uid="{5160BC1E-CCF2-46AE-8020-76D6D04C75A0}"/>
    <cellStyle name="Entrada 11 5 4 3" xfId="9813" xr:uid="{158AAB58-FF14-49C8-A2FF-C62525613FF8}"/>
    <cellStyle name="Entrada 11 5 4 3 2" xfId="24921" xr:uid="{3665D682-8427-4AF4-8A79-BA224A5CD6F6}"/>
    <cellStyle name="Entrada 11 5 4 4" xfId="16079" xr:uid="{17BCA549-994F-47A1-97FA-495FB7A35158}"/>
    <cellStyle name="Entrada 11 5 4 4 2" xfId="31187" xr:uid="{DB4DB38C-B786-4EFB-88EC-4826F8F4C684}"/>
    <cellStyle name="Entrada 11 5 4 5" xfId="18539" xr:uid="{C465B709-128D-4E08-B785-CA4D68920E6B}"/>
    <cellStyle name="Entrada 11 5 5" xfId="3737" xr:uid="{E7A1174C-EF19-49C0-B848-2BBECC1EFA3D}"/>
    <cellStyle name="Entrada 11 5 5 2" xfId="6374" xr:uid="{1624690D-A088-4931-A639-F03B3690B788}"/>
    <cellStyle name="Entrada 11 5 5 2 2" xfId="12685" xr:uid="{9B0366DB-E494-4A52-803F-F22745CA8888}"/>
    <cellStyle name="Entrada 11 5 5 2 2 2" xfId="27793" xr:uid="{3F6080A0-6912-4011-A411-0F584B2EA110}"/>
    <cellStyle name="Entrada 11 5 5 2 3" xfId="15823" xr:uid="{F9843475-A453-4F16-8DC7-4AD54BCCD81E}"/>
    <cellStyle name="Entrada 11 5 5 2 3 2" xfId="30931" xr:uid="{3B042C9A-A10D-4AC9-8E36-786C2B6423AA}"/>
    <cellStyle name="Entrada 11 5 5 2 4" xfId="21482" xr:uid="{B300CFD4-92C7-47E5-87E9-EEEE20C77498}"/>
    <cellStyle name="Entrada 11 5 5 3" xfId="10119" xr:uid="{4A83CD6F-05EF-4407-99E2-A5B6ED221DFE}"/>
    <cellStyle name="Entrada 11 5 5 3 2" xfId="25227" xr:uid="{2A1D2726-71E9-4738-BAC1-4943A267E605}"/>
    <cellStyle name="Entrada 11 5 5 4" xfId="16057" xr:uid="{2EF6ABA6-ACBA-421E-9068-9AC7146DC889}"/>
    <cellStyle name="Entrada 11 5 5 4 2" xfId="31165" xr:uid="{46932D0A-5C47-4951-9B7F-035BD33CA2B9}"/>
    <cellStyle name="Entrada 11 5 5 5" xfId="18845" xr:uid="{DA2C6AE3-779B-4946-AF4A-F64624C9B7F0}"/>
    <cellStyle name="Entrada 11 5 6" xfId="4114" xr:uid="{BAAC2346-5D6F-43DD-820D-B3632E967B81}"/>
    <cellStyle name="Entrada 11 5 6 2" xfId="6751" xr:uid="{9D76E517-6ADC-4251-B8E2-FCC763771F26}"/>
    <cellStyle name="Entrada 11 5 6 2 2" xfId="13062" xr:uid="{07FF615B-012D-43F1-AC35-5AD1106B0432}"/>
    <cellStyle name="Entrada 11 5 6 2 2 2" xfId="28170" xr:uid="{2C78FC9D-32BD-4BFA-875A-1D0714D2E44C}"/>
    <cellStyle name="Entrada 11 5 6 2 3" xfId="16736" xr:uid="{1A39879A-DD89-463A-ABCD-225D69FD030B}"/>
    <cellStyle name="Entrada 11 5 6 2 3 2" xfId="31844" xr:uid="{590E162B-5A2C-4E81-AB4D-672685818248}"/>
    <cellStyle name="Entrada 11 5 6 2 4" xfId="21859" xr:uid="{57295D19-2426-471C-948B-893684C05011}"/>
    <cellStyle name="Entrada 11 5 6 3" xfId="10496" xr:uid="{725BED93-8EB9-4812-99E7-ADF34286FBA0}"/>
    <cellStyle name="Entrada 11 5 6 3 2" xfId="25604" xr:uid="{66150129-22C7-46BC-8FB6-3AF5DF5EFCAF}"/>
    <cellStyle name="Entrada 11 5 6 4" xfId="14586" xr:uid="{4E3AC18C-07F4-48B5-BAC5-9636A7818737}"/>
    <cellStyle name="Entrada 11 5 6 4 2" xfId="29694" xr:uid="{F25BA2B4-5A24-4875-8BCF-B94D2E661341}"/>
    <cellStyle name="Entrada 11 5 6 5" xfId="19222" xr:uid="{D07A9A8F-DDAB-4EEF-B1E5-C8D6C82C5366}"/>
    <cellStyle name="Entrada 11 5 7" xfId="4679" xr:uid="{B8B5B5A5-41E9-4971-BDBA-6FA171C01A1A}"/>
    <cellStyle name="Entrada 11 5 7 2" xfId="11061" xr:uid="{3166615C-F3E6-486D-A41C-7FA6025E1961}"/>
    <cellStyle name="Entrada 11 5 7 2 2" xfId="26169" xr:uid="{E8B8575F-BC2C-4FE1-BAD1-62B1C27DC544}"/>
    <cellStyle name="Entrada 11 5 7 3" xfId="13408" xr:uid="{48849854-AE2E-4942-9BFD-D056191CE80B}"/>
    <cellStyle name="Entrada 11 5 7 3 2" xfId="28516" xr:uid="{9C1EC443-DBE8-4C5D-B1B7-7FF82B813781}"/>
    <cellStyle name="Entrada 11 5 7 4" xfId="19787" xr:uid="{1CEFCB7F-BB11-455E-86B4-3758ED273219}"/>
    <cellStyle name="Entrada 11 5 8" xfId="8540" xr:uid="{B6736761-BAEE-48C0-91F9-8F028E9CDA74}"/>
    <cellStyle name="Entrada 11 5 8 2" xfId="23648" xr:uid="{AF242D02-0691-4AB4-A62B-8D17EC634FC5}"/>
    <cellStyle name="Entrada 11 5 9" xfId="15920" xr:uid="{0788E1A7-B1EC-4E83-8C08-124900CFC9E0}"/>
    <cellStyle name="Entrada 11 5 9 2" xfId="31028" xr:uid="{23BD11F3-3815-4062-BAE2-01473D0BBC4D}"/>
    <cellStyle name="Entrada 12" xfId="1144" xr:uid="{00000000-0005-0000-0000-00007A040000}"/>
    <cellStyle name="Entrada 12 2" xfId="1860" xr:uid="{1C3BFF1E-A155-4644-95FB-1E379C8FCB85}"/>
    <cellStyle name="Entrada 12 2 10" xfId="8361" xr:uid="{3C7C32E7-5D74-4F9C-AABE-77A8AFA9A8E8}"/>
    <cellStyle name="Entrada 12 2 10 2" xfId="23469" xr:uid="{F81F331B-9DAA-40D5-9A63-F7B0BF32F554}"/>
    <cellStyle name="Entrada 12 2 11" xfId="16043" xr:uid="{520F9CB2-938F-4232-9390-B147B45417EA}"/>
    <cellStyle name="Entrada 12 2 11 2" xfId="31151" xr:uid="{549452C3-9BF9-4118-8088-456AAE1F6A35}"/>
    <cellStyle name="Entrada 12 2 12" xfId="14085" xr:uid="{E0194FA0-47F6-437E-89B5-5DE67B11A047}"/>
    <cellStyle name="Entrada 12 2 12 2" xfId="29193" xr:uid="{746D2E4D-290E-4DD2-92AD-5C6D23D4B93C}"/>
    <cellStyle name="Entrada 12 2 13" xfId="17085" xr:uid="{0B91A7E3-7BBC-4CA9-9FAF-384B7C601124}"/>
    <cellStyle name="Entrada 12 2 2" xfId="2420" xr:uid="{2044D4CF-479A-4E41-B075-0C7B45A63499}"/>
    <cellStyle name="Entrada 12 2 2 2" xfId="5057" xr:uid="{F1BA124C-9815-461B-855A-082D41DB90CD}"/>
    <cellStyle name="Entrada 12 2 2 2 2" xfId="11421" xr:uid="{E7DC3B5B-08F2-4DC2-8D2B-B86FF1403C40}"/>
    <cellStyle name="Entrada 12 2 2 2 2 2" xfId="26529" xr:uid="{26E2DC1E-7F18-40E6-9605-29865B4C697D}"/>
    <cellStyle name="Entrada 12 2 2 2 3" xfId="14030" xr:uid="{6E3EAC9B-B20D-46C0-A452-31D9A313F9C0}"/>
    <cellStyle name="Entrada 12 2 2 2 3 2" xfId="29138" xr:uid="{2363F038-3FAF-484F-B98A-00E978C3B6E9}"/>
    <cellStyle name="Entrada 12 2 2 2 4" xfId="20165" xr:uid="{C3F04153-A669-45D1-9896-D92EE9058DF1}"/>
    <cellStyle name="Entrada 12 2 2 3" xfId="8887" xr:uid="{CA5310B9-E45E-425E-8810-93C0591427FD}"/>
    <cellStyle name="Entrada 12 2 2 3 2" xfId="23995" xr:uid="{662D4B98-1CA4-4F4A-924A-AFAC4DB2DACF}"/>
    <cellStyle name="Entrada 12 2 3" xfId="2200" xr:uid="{E99D64F5-24C2-4136-A8AE-D62E0B892039}"/>
    <cellStyle name="Entrada 12 2 3 2" xfId="4837" xr:uid="{E4010FA7-9532-459A-83E9-1542C97D968A}"/>
    <cellStyle name="Entrada 12 2 3 2 2" xfId="14501" xr:uid="{8B7495CF-3631-4E6B-AEA7-46C7BAF8F020}"/>
    <cellStyle name="Entrada 12 2 3 2 2 2" xfId="29609" xr:uid="{6C63C367-826D-4A0B-AB53-935289E88346}"/>
    <cellStyle name="Entrada 12 2 3 2 3" xfId="19945" xr:uid="{1374F7D5-6BF3-4B84-8120-67308C678FD1}"/>
    <cellStyle name="Entrada 12 2 3 3" xfId="7773" xr:uid="{5BE979FC-59A8-4FB6-9DFD-B38B62584A7D}"/>
    <cellStyle name="Entrada 12 2 3 3 2" xfId="22881" xr:uid="{DAB917A2-3674-4905-BAB6-8CE619A63058}"/>
    <cellStyle name="Entrada 12 2 3 4" xfId="17425" xr:uid="{844F6FE7-28A4-49F4-9707-EE5DFBD7872D}"/>
    <cellStyle name="Entrada 12 2 4" xfId="2954" xr:uid="{CD41A412-D794-4566-98B1-FFA789F07BCC}"/>
    <cellStyle name="Entrada 12 2 4 2" xfId="5591" xr:uid="{90AC553B-152C-4F9D-8F2A-A4C98D069E72}"/>
    <cellStyle name="Entrada 12 2 4 2 2" xfId="11902" xr:uid="{3678EA8E-2FF4-4C4B-9AD7-EB4C01896E88}"/>
    <cellStyle name="Entrada 12 2 4 2 2 2" xfId="27010" xr:uid="{A64AA1F2-D28A-4034-AAD5-23F1D0ADD9EF}"/>
    <cellStyle name="Entrada 12 2 4 2 3" xfId="14732" xr:uid="{2AD67557-2F0A-4CD5-9A54-E225AE1258D4}"/>
    <cellStyle name="Entrada 12 2 4 2 3 2" xfId="29840" xr:uid="{1CD63D32-E472-4798-BC0C-4E7F239E68E9}"/>
    <cellStyle name="Entrada 12 2 4 2 4" xfId="20699" xr:uid="{C37CD30C-9B8D-46D0-BC31-9F68598BA00E}"/>
    <cellStyle name="Entrada 12 2 4 3" xfId="9336" xr:uid="{E779DBC5-28BE-453C-9AF8-7D233570C066}"/>
    <cellStyle name="Entrada 12 2 4 3 2" xfId="24444" xr:uid="{26C0E1A8-B55B-455C-9927-A9C2E296F3A2}"/>
    <cellStyle name="Entrada 12 2 4 4" xfId="9160" xr:uid="{174E59ED-A472-42B7-882E-F7435AFDEF84}"/>
    <cellStyle name="Entrada 12 2 4 4 2" xfId="24268" xr:uid="{FF392BC0-E915-4C96-A11D-8338AC1E3D1C}"/>
    <cellStyle name="Entrada 12 2 4 5" xfId="18062" xr:uid="{F0383E43-FF91-4E01-8A07-1EB82602652C}"/>
    <cellStyle name="Entrada 12 2 5" xfId="3280" xr:uid="{1DA8B2F0-2AB7-446D-8B91-325BD1AC877C}"/>
    <cellStyle name="Entrada 12 2 5 2" xfId="5917" xr:uid="{A07AC0F9-0A56-4F88-B4A7-67E7540B1737}"/>
    <cellStyle name="Entrada 12 2 5 2 2" xfId="12228" xr:uid="{9809546A-6255-478A-88D3-DAC6B0474784}"/>
    <cellStyle name="Entrada 12 2 5 2 2 2" xfId="27336" xr:uid="{FF624C21-F63A-4C6E-9EEF-1BACFC71E2F9}"/>
    <cellStyle name="Entrada 12 2 5 2 3" xfId="14419" xr:uid="{46DF147D-48E1-4EFB-90D6-D30C545D7917}"/>
    <cellStyle name="Entrada 12 2 5 2 3 2" xfId="29527" xr:uid="{5805EC04-8375-450B-83F1-CDEBBD01058F}"/>
    <cellStyle name="Entrada 12 2 5 2 4" xfId="21025" xr:uid="{137E9CEB-C82F-4AC2-8B3A-1563B9ABFA13}"/>
    <cellStyle name="Entrada 12 2 5 3" xfId="9662" xr:uid="{F3EFC945-EFB0-41F7-9D94-E7729BBFC37E}"/>
    <cellStyle name="Entrada 12 2 5 3 2" xfId="24770" xr:uid="{8E877791-CF89-48DD-9294-52D3B519E7EE}"/>
    <cellStyle name="Entrada 12 2 5 4" xfId="16178" xr:uid="{11018444-1611-46EF-9ECA-C6C79E94193C}"/>
    <cellStyle name="Entrada 12 2 5 4 2" xfId="31286" xr:uid="{BD0EA649-0884-4B15-8B8C-12BE707A4500}"/>
    <cellStyle name="Entrada 12 2 5 5" xfId="18388" xr:uid="{D1BC9CF0-5C53-4F62-9740-9CE24787F16A}"/>
    <cellStyle name="Entrada 12 2 6" xfId="3586" xr:uid="{F1DDF74A-E6F6-4B37-B520-F14F67D53E0C}"/>
    <cellStyle name="Entrada 12 2 6 2" xfId="6223" xr:uid="{48857A64-27D1-4F62-A807-793461224A9E}"/>
    <cellStyle name="Entrada 12 2 6 2 2" xfId="12534" xr:uid="{A70C1EDF-73FE-4F28-9506-9314BBAB42D3}"/>
    <cellStyle name="Entrada 12 2 6 2 2 2" xfId="27642" xr:uid="{101A8758-C664-4FB6-A60F-D879F2D2BB1A}"/>
    <cellStyle name="Entrada 12 2 6 2 3" xfId="16534" xr:uid="{FD0BCB30-C8EE-449C-85B1-1FE90554FC3B}"/>
    <cellStyle name="Entrada 12 2 6 2 3 2" xfId="31642" xr:uid="{8EF7B28A-6E38-48F3-A4B2-0D0ABC133F89}"/>
    <cellStyle name="Entrada 12 2 6 2 4" xfId="21331" xr:uid="{4DB82B86-0A5D-4644-AC4E-D74BFF7F832C}"/>
    <cellStyle name="Entrada 12 2 6 3" xfId="9968" xr:uid="{5A1AC8A7-6AF1-4C63-B726-B49D5853ECE9}"/>
    <cellStyle name="Entrada 12 2 6 3 2" xfId="25076" xr:uid="{CC4BBF1A-443C-4165-A48F-E3F2C6C9298E}"/>
    <cellStyle name="Entrada 12 2 6 4" xfId="13849" xr:uid="{9B4E217E-7743-4884-B684-E0175A181C1D}"/>
    <cellStyle name="Entrada 12 2 6 4 2" xfId="28957" xr:uid="{8DEAE9F3-03DA-43D5-9865-4370C86FC2B3}"/>
    <cellStyle name="Entrada 12 2 6 5" xfId="18694" xr:uid="{AB663A30-0C77-4861-9F5D-FF7547871220}"/>
    <cellStyle name="Entrada 12 2 7" xfId="3932" xr:uid="{90EAC5A2-B8C9-4703-B330-FB922AAAAD9F}"/>
    <cellStyle name="Entrada 12 2 7 2" xfId="6569" xr:uid="{6382DF23-91B3-4304-B499-54D4DB4E6915}"/>
    <cellStyle name="Entrada 12 2 7 2 2" xfId="12880" xr:uid="{F52B6635-EDA7-41D0-AFE2-CA26C2EB6169}"/>
    <cellStyle name="Entrada 12 2 7 2 2 2" xfId="27988" xr:uid="{7B1D6B17-D1FA-48E0-B184-96F188953AB4}"/>
    <cellStyle name="Entrada 12 2 7 2 3" xfId="16585" xr:uid="{4ABFFB58-91A5-4B8C-9D76-F74319CE0E26}"/>
    <cellStyle name="Entrada 12 2 7 2 3 2" xfId="31693" xr:uid="{CB80F8E9-EFE1-4184-B699-1C0374FE8DE3}"/>
    <cellStyle name="Entrada 12 2 7 2 4" xfId="21677" xr:uid="{EC3D8988-5CAA-4F11-9EAB-C0D6E468D42B}"/>
    <cellStyle name="Entrada 12 2 7 3" xfId="10314" xr:uid="{31BE6809-4743-4FDE-8D54-CAC7EFF07A22}"/>
    <cellStyle name="Entrada 12 2 7 3 2" xfId="25422" xr:uid="{D88D85F6-D3F4-4E52-AB45-60CD56FA1F34}"/>
    <cellStyle name="Entrada 12 2 7 4" xfId="15251" xr:uid="{3E111D06-B0CC-4819-843B-EDAB04419D27}"/>
    <cellStyle name="Entrada 12 2 7 4 2" xfId="30359" xr:uid="{B36298A4-66AC-4BE8-8969-CE5B7C08E5A7}"/>
    <cellStyle name="Entrada 12 2 7 5" xfId="19040" xr:uid="{14CB912F-03CE-4607-BD51-5476F2C9382A}"/>
    <cellStyle name="Entrada 12 2 8" xfId="4279" xr:uid="{B834E443-83D4-4179-A7E2-BC6E4BC18E47}"/>
    <cellStyle name="Entrada 12 2 8 2" xfId="6916" xr:uid="{08BFD429-9A79-490F-A9B8-A7514450771E}"/>
    <cellStyle name="Entrada 12 2 8 2 2" xfId="13227" xr:uid="{62B031F7-6C81-4916-A4C7-22CBA157C31C}"/>
    <cellStyle name="Entrada 12 2 8 2 2 2" xfId="28335" xr:uid="{D9DEC0D0-0947-4BCB-A83D-3452F7333738}"/>
    <cellStyle name="Entrada 12 2 8 2 3" xfId="16891" xr:uid="{A63C1005-FE4F-4AC3-BC56-30F8F5A338BD}"/>
    <cellStyle name="Entrada 12 2 8 2 3 2" xfId="31999" xr:uid="{E870AE92-E105-4611-A95B-3E6240CB5235}"/>
    <cellStyle name="Entrada 12 2 8 2 4" xfId="22024" xr:uid="{628658A9-E604-4562-9930-FF5AC4B4DC63}"/>
    <cellStyle name="Entrada 12 2 8 3" xfId="10661" xr:uid="{DADDF8FE-F7E0-41E0-AC00-0906735E7EC1}"/>
    <cellStyle name="Entrada 12 2 8 3 2" xfId="25769" xr:uid="{755BAF6D-8AAA-4C24-B0BE-3EF38EC10A84}"/>
    <cellStyle name="Entrada 12 2 8 4" xfId="15852" xr:uid="{307A0746-599B-43C4-A044-DCC86673CD88}"/>
    <cellStyle name="Entrada 12 2 8 4 2" xfId="30960" xr:uid="{4087EC9A-54B9-4386-BFB4-94B5BB11C822}"/>
    <cellStyle name="Entrada 12 2 8 5" xfId="19387" xr:uid="{4CB198F7-DC46-47F0-AB15-F90C3BBB8ABA}"/>
    <cellStyle name="Entrada 12 2 9" xfId="4497" xr:uid="{539BCD24-5912-489A-888E-BC544E151EF9}"/>
    <cellStyle name="Entrada 12 2 9 2" xfId="10879" xr:uid="{6845435C-E30A-4F75-8675-A8FD259D47A7}"/>
    <cellStyle name="Entrada 12 2 9 2 2" xfId="25987" xr:uid="{6A4EA4A7-225D-4907-A861-6A21A4A9E111}"/>
    <cellStyle name="Entrada 12 2 9 3" xfId="15312" xr:uid="{EF7F9F9B-8C80-4F79-8247-E64FA59DCE14}"/>
    <cellStyle name="Entrada 12 2 9 3 2" xfId="30420" xr:uid="{6E9EAFE4-7880-4C99-AC31-4E3D7DD94DC4}"/>
    <cellStyle name="Entrada 12 2 9 4" xfId="19605" xr:uid="{653BD5D0-DAC6-4371-BAE3-20BF52A24DB1}"/>
    <cellStyle name="Entrada 12 3" xfId="1843" xr:uid="{EFEDBD54-68A1-4D93-A7CD-A509AFF21782}"/>
    <cellStyle name="Entrada 12 3 10" xfId="13641" xr:uid="{F2EAA215-4752-4A95-96B9-FE1B5DD1B4CA}"/>
    <cellStyle name="Entrada 12 3 10 2" xfId="28749" xr:uid="{1A841610-AB28-47D2-B34B-F390C12E5339}"/>
    <cellStyle name="Entrada 12 3 11" xfId="14660" xr:uid="{2F00B856-7E90-4C95-A172-FD1C3F0FC10D}"/>
    <cellStyle name="Entrada 12 3 11 2" xfId="29768" xr:uid="{F98958E0-A358-4725-A438-A05A105BB860}"/>
    <cellStyle name="Entrada 12 3 12" xfId="17068" xr:uid="{5FAB8AC6-7AFE-4FD7-942F-25F1C299EBAB}"/>
    <cellStyle name="Entrada 12 3 2" xfId="2403" xr:uid="{E25B0455-E4A1-45D8-928F-C95A9FF53F48}"/>
    <cellStyle name="Entrada 12 3 2 2" xfId="5040" xr:uid="{434B2BBA-65A9-441D-A589-E0712333418C}"/>
    <cellStyle name="Entrada 12 3 2 2 2" xfId="11404" xr:uid="{7C1EDEB4-DA61-47F6-832D-2CA57D771780}"/>
    <cellStyle name="Entrada 12 3 2 2 2 2" xfId="26512" xr:uid="{CC840D15-BF65-409F-8C1D-AF7E79B128E0}"/>
    <cellStyle name="Entrada 12 3 2 2 3" xfId="13768" xr:uid="{78EE4714-B720-4943-B170-864416B05977}"/>
    <cellStyle name="Entrada 12 3 2 2 3 2" xfId="28876" xr:uid="{790F9390-1F88-4ACC-BF4B-285FC5719463}"/>
    <cellStyle name="Entrada 12 3 2 2 4" xfId="20148" xr:uid="{67A071D7-33FD-4A0F-9E77-7E2BD89A135C}"/>
    <cellStyle name="Entrada 12 3 2 3" xfId="8870" xr:uid="{6FE201CB-C53C-44A9-99E2-B0C854407911}"/>
    <cellStyle name="Entrada 12 3 2 3 2" xfId="23978" xr:uid="{B07A5973-A292-4060-ACB0-0FAD8D2F95A9}"/>
    <cellStyle name="Entrada 12 3 2 4" xfId="15142" xr:uid="{28866325-8F67-4EB3-AC0A-F357FB893446}"/>
    <cellStyle name="Entrada 12 3 2 4 2" xfId="30250" xr:uid="{CF11D145-7049-4A0E-929D-52FD474636BA}"/>
    <cellStyle name="Entrada 12 3 2 5" xfId="14753" xr:uid="{ED997ACC-FD73-4514-A52F-C49D8E0D7756}"/>
    <cellStyle name="Entrada 12 3 2 5 2" xfId="29861" xr:uid="{BD5415A4-C996-4799-8523-CEBABB0FB6CA}"/>
    <cellStyle name="Entrada 12 3 2 6" xfId="17594" xr:uid="{06A115EE-C86B-4017-BE1C-4442B795CB19}"/>
    <cellStyle name="Entrada 12 3 3" xfId="2217" xr:uid="{0866A24D-3D35-4E61-9D41-2239BCE867C9}"/>
    <cellStyle name="Entrada 12 3 3 2" xfId="4854" xr:uid="{714E2777-2F8E-40AC-878C-14F598C35E4D}"/>
    <cellStyle name="Entrada 12 3 3 2 2" xfId="15884" xr:uid="{B295B902-0B5C-42B1-9018-F7A7099934FC}"/>
    <cellStyle name="Entrada 12 3 3 2 2 2" xfId="30992" xr:uid="{8C9A77A5-B03D-4FAB-B809-36096C9D1454}"/>
    <cellStyle name="Entrada 12 3 3 2 3" xfId="19962" xr:uid="{1E8F279B-415E-4C3C-9573-2BA7287BE828}"/>
    <cellStyle name="Entrada 12 3 3 3" xfId="15987" xr:uid="{85775373-CA7A-4366-97EF-F58BFFCD3BE6}"/>
    <cellStyle name="Entrada 12 3 3 3 2" xfId="31095" xr:uid="{9F7A2B7E-280F-47D8-8103-A18F9FE0BFC5}"/>
    <cellStyle name="Entrada 12 3 3 4" xfId="17442" xr:uid="{E8E2F205-9965-4357-A900-19C0F141F6B5}"/>
    <cellStyle name="Entrada 12 3 4" xfId="2937" xr:uid="{27B09125-3AE5-4F54-8BD4-B873C3715A02}"/>
    <cellStyle name="Entrada 12 3 4 2" xfId="5574" xr:uid="{BB7DA342-36B0-47E7-9B2F-0A8C63572356}"/>
    <cellStyle name="Entrada 12 3 4 2 2" xfId="11885" xr:uid="{B57CE4DB-7374-41C5-8971-1A80609086A4}"/>
    <cellStyle name="Entrada 12 3 4 2 2 2" xfId="26993" xr:uid="{BB60A0E7-E22B-4951-B2E6-F6C24A5B3318}"/>
    <cellStyle name="Entrada 12 3 4 2 3" xfId="9212" xr:uid="{7B3C3757-69A9-4B7B-82E9-E1528E0E85C4}"/>
    <cellStyle name="Entrada 12 3 4 2 3 2" xfId="24320" xr:uid="{CE522A4C-8A0D-4ED4-A7F7-8A85E3011ABC}"/>
    <cellStyle name="Entrada 12 3 4 2 4" xfId="20682" xr:uid="{4F42946D-9590-494F-B6B4-796A14E5D7C5}"/>
    <cellStyle name="Entrada 12 3 4 3" xfId="9319" xr:uid="{5E5C8F87-91D1-41B9-8587-C01E01364F54}"/>
    <cellStyle name="Entrada 12 3 4 3 2" xfId="24427" xr:uid="{BCC786E3-7F8D-4760-A8CC-D48BDFD2E09E}"/>
    <cellStyle name="Entrada 12 3 4 4" xfId="16396" xr:uid="{0C928567-4DE5-4BE8-BABE-735B22DCC858}"/>
    <cellStyle name="Entrada 12 3 4 4 2" xfId="31504" xr:uid="{AF5CD3AE-C79C-42DA-89EB-BC89B193AC28}"/>
    <cellStyle name="Entrada 12 3 4 5" xfId="18045" xr:uid="{4C373292-627B-4FB3-84EB-09B7AB46D5C9}"/>
    <cellStyle name="Entrada 12 3 5" xfId="3263" xr:uid="{65B17E26-8377-42AB-9198-9AA365D86328}"/>
    <cellStyle name="Entrada 12 3 5 2" xfId="5900" xr:uid="{9012D35A-BFFC-4070-BDF4-F620509BC65F}"/>
    <cellStyle name="Entrada 12 3 5 2 2" xfId="12211" xr:uid="{C3DC59C7-9159-4861-A4D8-ECBC71105C0D}"/>
    <cellStyle name="Entrada 12 3 5 2 2 2" xfId="27319" xr:uid="{8AA26774-25AB-4ADB-8A90-2CCD702A16AC}"/>
    <cellStyle name="Entrada 12 3 5 2 3" xfId="15685" xr:uid="{D74F89BF-C32B-44A2-B26A-C2B753EEFD3A}"/>
    <cellStyle name="Entrada 12 3 5 2 3 2" xfId="30793" xr:uid="{9EB2C70F-FEB3-4E81-85D9-92408BBFC909}"/>
    <cellStyle name="Entrada 12 3 5 2 4" xfId="21008" xr:uid="{35AF2AD3-04B5-4498-89BD-E04CA4BB61C4}"/>
    <cellStyle name="Entrada 12 3 5 3" xfId="9645" xr:uid="{2962C98D-E31F-4731-8589-D46D0F4546AD}"/>
    <cellStyle name="Entrada 12 3 5 3 2" xfId="24753" xr:uid="{EA13EEEE-F996-4F8A-95DE-A9CF14BB325C}"/>
    <cellStyle name="Entrada 12 3 5 4" xfId="7781" xr:uid="{64D0D2F2-39C7-458E-93E8-93CD2F424C15}"/>
    <cellStyle name="Entrada 12 3 5 4 2" xfId="22889" xr:uid="{CD4DF957-1746-47A3-99E3-7096755BA0FA}"/>
    <cellStyle name="Entrada 12 3 5 5" xfId="18371" xr:uid="{3A836292-1C33-451E-93B5-A8DE031B4298}"/>
    <cellStyle name="Entrada 12 3 6" xfId="3569" xr:uid="{B7AAC7DA-D612-411F-8836-FBD8A16D09D8}"/>
    <cellStyle name="Entrada 12 3 6 2" xfId="6206" xr:uid="{12FB7992-6F74-49C5-A5C7-2DD0CF35F28A}"/>
    <cellStyle name="Entrada 12 3 6 2 2" xfId="12517" xr:uid="{BAC00CB0-F2C8-46A4-A870-4C273AB83761}"/>
    <cellStyle name="Entrada 12 3 6 2 2 2" xfId="27625" xr:uid="{DD44FBF9-2529-4CB6-9A8E-D2B51E11CA50}"/>
    <cellStyle name="Entrada 12 3 6 2 3" xfId="16532" xr:uid="{86824BD5-8E5B-4346-82D2-192E5981D7DD}"/>
    <cellStyle name="Entrada 12 3 6 2 3 2" xfId="31640" xr:uid="{6117A3DF-3849-4D89-9A6A-3C4D1A3A3A0A}"/>
    <cellStyle name="Entrada 12 3 6 2 4" xfId="21314" xr:uid="{848CF0C6-3C69-4AD8-A61F-BCC9CE6B250A}"/>
    <cellStyle name="Entrada 12 3 6 3" xfId="9951" xr:uid="{37324F3E-2EBA-49C8-94E4-B4EDE73111F2}"/>
    <cellStyle name="Entrada 12 3 6 3 2" xfId="25059" xr:uid="{BFF8E2B3-1949-4EE9-8A90-B432D959A74F}"/>
    <cellStyle name="Entrada 12 3 6 4" xfId="15171" xr:uid="{AD5B7ABA-9179-457C-8F6A-645EE18CAF92}"/>
    <cellStyle name="Entrada 12 3 6 4 2" xfId="30279" xr:uid="{970C3503-DE4C-4BE3-A7C2-8AB0268EE808}"/>
    <cellStyle name="Entrada 12 3 6 5" xfId="18677" xr:uid="{0C2D5258-A2CB-4D6A-9878-2EC1AC91B97E}"/>
    <cellStyle name="Entrada 12 3 7" xfId="3915" xr:uid="{2E774507-0287-42A6-A029-D17D00F7F052}"/>
    <cellStyle name="Entrada 12 3 7 2" xfId="6552" xr:uid="{8E89FEBF-5F28-44BF-B283-1C024874F9B1}"/>
    <cellStyle name="Entrada 12 3 7 2 2" xfId="12863" xr:uid="{25630B3C-C0B7-4908-9916-6DCBBC9D4FB6}"/>
    <cellStyle name="Entrada 12 3 7 2 2 2" xfId="27971" xr:uid="{DF36F19A-2FF5-431D-959C-2705BE1B6BE9}"/>
    <cellStyle name="Entrada 12 3 7 2 3" xfId="14851" xr:uid="{52715C9C-F662-4D2A-9F28-16288A25017B}"/>
    <cellStyle name="Entrada 12 3 7 2 3 2" xfId="29959" xr:uid="{0E4CA472-0477-4B9B-990C-38426250A651}"/>
    <cellStyle name="Entrada 12 3 7 2 4" xfId="21660" xr:uid="{E895A834-D51A-497F-AFB8-672548D9D7D4}"/>
    <cellStyle name="Entrada 12 3 7 3" xfId="10297" xr:uid="{3B170801-AC9C-4AF2-832A-98D8AF89A469}"/>
    <cellStyle name="Entrada 12 3 7 3 2" xfId="25405" xr:uid="{5068BF16-129B-44B7-9001-9D44908D746E}"/>
    <cellStyle name="Entrada 12 3 7 4" xfId="16360" xr:uid="{49F0EEC5-DA84-40E6-9240-929BA4FA6C3D}"/>
    <cellStyle name="Entrada 12 3 7 4 2" xfId="31468" xr:uid="{7E2D2B08-AEEC-4512-9423-449C1DD348C6}"/>
    <cellStyle name="Entrada 12 3 7 5" xfId="19023" xr:uid="{0F74F384-A5A2-49D6-B252-57E57FC29C5F}"/>
    <cellStyle name="Entrada 12 3 8" xfId="4480" xr:uid="{0180CAB1-E941-45A1-8DDC-A6F03DF4B0DE}"/>
    <cellStyle name="Entrada 12 3 8 2" xfId="10862" xr:uid="{055B2C7C-3A77-41E1-B0D4-F1C54698A7D6}"/>
    <cellStyle name="Entrada 12 3 8 2 2" xfId="25970" xr:uid="{C0E4F1C9-5D0A-49E7-9AA0-8CF6A032E4E5}"/>
    <cellStyle name="Entrada 12 3 8 3" xfId="7698" xr:uid="{D1FBE275-F04C-4F5F-A757-1E981CF75266}"/>
    <cellStyle name="Entrada 12 3 8 3 2" xfId="22806" xr:uid="{E3331AC7-1F2A-41DE-93E3-EB60F8B9A362}"/>
    <cellStyle name="Entrada 12 3 8 4" xfId="19588" xr:uid="{28C75970-A132-45B0-9CC1-6E4095E7CAF3}"/>
    <cellStyle name="Entrada 12 3 9" xfId="8344" xr:uid="{005C3A6A-EF03-4715-9C16-A78E6AB6A091}"/>
    <cellStyle name="Entrada 12 3 9 2" xfId="23452" xr:uid="{FD32886F-8EF5-4818-A7CA-31E8EB08DE1B}"/>
    <cellStyle name="Entrada 12 4" xfId="2080" xr:uid="{E827625C-9088-4B12-81E6-376803B634ED}"/>
    <cellStyle name="Entrada 12 4 10" xfId="7786" xr:uid="{FB65421E-EAA8-4D53-89A2-E8EDC52A10A6}"/>
    <cellStyle name="Entrada 12 4 10 2" xfId="22894" xr:uid="{55E4BADC-930E-4E68-B33A-C7A1046B3E47}"/>
    <cellStyle name="Entrada 12 4 11" xfId="8180" xr:uid="{5E542A49-AD63-474B-AE48-C680C4764E1F}"/>
    <cellStyle name="Entrada 12 4 11 2" xfId="23288" xr:uid="{E70E6370-3102-47D9-B83A-0A5EE3218A2F}"/>
    <cellStyle name="Entrada 12 4 12" xfId="17305" xr:uid="{D2F4866B-9B50-4A2A-83CA-D76E7168C3FE}"/>
    <cellStyle name="Entrada 12 4 2" xfId="2570" xr:uid="{E2D90F06-9B45-47BA-9807-87F5A2C0290D}"/>
    <cellStyle name="Entrada 12 4 2 2" xfId="5207" xr:uid="{68980A7F-100D-419E-8B64-4DEA8AA1EB79}"/>
    <cellStyle name="Entrada 12 4 2 2 2" xfId="11571" xr:uid="{68BDAD36-BE87-40B5-997F-ADDBDEB4B349}"/>
    <cellStyle name="Entrada 12 4 2 2 2 2" xfId="26679" xr:uid="{5C04A81A-532E-4AC9-8C43-8E1A13C09626}"/>
    <cellStyle name="Entrada 12 4 2 2 3" xfId="16164" xr:uid="{AE527C7C-F9BB-4291-8A17-DE6A92AB72F2}"/>
    <cellStyle name="Entrada 12 4 2 2 3 2" xfId="31272" xr:uid="{E5CD942C-BE45-43EB-8C34-397802182BFA}"/>
    <cellStyle name="Entrada 12 4 2 2 4" xfId="20315" xr:uid="{B4A4A8A6-17AC-4A33-B834-DDFBFB6CF612}"/>
    <cellStyle name="Entrada 12 4 2 3" xfId="9037" xr:uid="{D02B0E4D-90FA-4A03-8458-92936406864D}"/>
    <cellStyle name="Entrada 12 4 2 3 2" xfId="24145" xr:uid="{B458F0A3-C904-4A0B-BFA0-E449AD6084B6}"/>
    <cellStyle name="Entrada 12 4 2 4" xfId="14754" xr:uid="{1B545CD3-A775-4DCB-AB78-A5385C9149C8}"/>
    <cellStyle name="Entrada 12 4 2 4 2" xfId="29862" xr:uid="{8970E85A-B738-4E13-8223-D51A7F1D256F}"/>
    <cellStyle name="Entrada 12 4 2 5" xfId="14579" xr:uid="{24544B70-0D83-4D00-928E-264399FC6062}"/>
    <cellStyle name="Entrada 12 4 2 5 2" xfId="29687" xr:uid="{2E89F473-F887-48A2-BF3F-DB5A2F6F2B5C}"/>
    <cellStyle name="Entrada 12 4 2 6" xfId="17678" xr:uid="{72E4668E-9B78-4E39-A3DB-89210AFD7A7C}"/>
    <cellStyle name="Entrada 12 4 3" xfId="2840" xr:uid="{216B1170-E4BD-42FC-8AD9-80A32316793C}"/>
    <cellStyle name="Entrada 12 4 3 2" xfId="5477" xr:uid="{9CF57E68-B984-43AE-8FEA-2C7B2A0EFB97}"/>
    <cellStyle name="Entrada 12 4 3 2 2" xfId="13631" xr:uid="{72B2F59D-5EDD-4E48-8C3A-72AC33DD91C0}"/>
    <cellStyle name="Entrada 12 4 3 2 2 2" xfId="28739" xr:uid="{A78807A2-3FB9-40E7-8551-6E69A2834D61}"/>
    <cellStyle name="Entrada 12 4 3 2 3" xfId="20585" xr:uid="{9BE24BB9-B7D6-49DA-B7E6-96ABB4E4699C}"/>
    <cellStyle name="Entrada 12 4 3 3" xfId="14987" xr:uid="{634DD684-610B-46E1-87A7-527EA8E1F621}"/>
    <cellStyle name="Entrada 12 4 3 3 2" xfId="30095" xr:uid="{DFC11A8C-C46C-4F96-B263-46398FC9C86A}"/>
    <cellStyle name="Entrada 12 4 3 4" xfId="17948" xr:uid="{A0CE46D0-C58E-4515-9395-7C8D31E91884}"/>
    <cellStyle name="Entrada 12 4 4" xfId="3143" xr:uid="{83B3C441-79BF-4B41-998E-3F22C5012859}"/>
    <cellStyle name="Entrada 12 4 4 2" xfId="5780" xr:uid="{407FA8E9-60E4-4D2E-B620-658E4CF60B62}"/>
    <cellStyle name="Entrada 12 4 4 2 2" xfId="12091" xr:uid="{C21652C6-A836-461B-816E-9155ED101049}"/>
    <cellStyle name="Entrada 12 4 4 2 2 2" xfId="27199" xr:uid="{C4E6D2BB-B307-4E06-8F59-EF3E9A6B0648}"/>
    <cellStyle name="Entrada 12 4 4 2 3" xfId="8221" xr:uid="{90A1DBD8-BC5F-47BD-B4BD-48CBB21DBB72}"/>
    <cellStyle name="Entrada 12 4 4 2 3 2" xfId="23329" xr:uid="{86187A64-F91F-4ABD-8378-79206F80CCC1}"/>
    <cellStyle name="Entrada 12 4 4 2 4" xfId="20888" xr:uid="{3EC54712-4E37-4CBF-8616-130367AFB1F6}"/>
    <cellStyle name="Entrada 12 4 4 3" xfId="9525" xr:uid="{8AB49E2B-00FF-4BC6-9CE7-1DCFE4606B8B}"/>
    <cellStyle name="Entrada 12 4 4 3 2" xfId="24633" xr:uid="{F163A24A-E796-412F-B844-A197400D1F6E}"/>
    <cellStyle name="Entrada 12 4 4 4" xfId="14096" xr:uid="{0277C4E2-40F4-46D5-BF4E-500CD9DB61CA}"/>
    <cellStyle name="Entrada 12 4 4 4 2" xfId="29204" xr:uid="{26B6DB4F-08C5-4B44-89E5-29CB7EE29BFD}"/>
    <cellStyle name="Entrada 12 4 4 5" xfId="18251" xr:uid="{E2FC0380-60DB-41BB-858B-7134A3D3201C}"/>
    <cellStyle name="Entrada 12 4 5" xfId="3469" xr:uid="{56707751-8754-4FA6-8384-5E13BE880B9C}"/>
    <cellStyle name="Entrada 12 4 5 2" xfId="6106" xr:uid="{5349D253-D25C-493B-BC28-516CD4147188}"/>
    <cellStyle name="Entrada 12 4 5 2 2" xfId="12417" xr:uid="{2F1CC9AF-FFC7-4FFF-97CE-9A18308AA338}"/>
    <cellStyle name="Entrada 12 4 5 2 2 2" xfId="27525" xr:uid="{28B452D2-9E76-4629-BF11-E8C7EE89A163}"/>
    <cellStyle name="Entrada 12 4 5 2 3" xfId="15684" xr:uid="{C3AF8BE7-1D5B-47C3-921D-41E9599A3ADA}"/>
    <cellStyle name="Entrada 12 4 5 2 3 2" xfId="30792" xr:uid="{45829F49-190C-4382-8B1D-699F93CF580A}"/>
    <cellStyle name="Entrada 12 4 5 2 4" xfId="21214" xr:uid="{7E8D382E-7114-4E7E-A257-73C8C2931D7E}"/>
    <cellStyle name="Entrada 12 4 5 3" xfId="9851" xr:uid="{1676DC2F-0D9A-49D4-944D-B220B49A0787}"/>
    <cellStyle name="Entrada 12 4 5 3 2" xfId="24959" xr:uid="{A56EDA2E-8DBD-445E-86A4-1A4C357341B2}"/>
    <cellStyle name="Entrada 12 4 5 4" xfId="16426" xr:uid="{CCA74D19-DCC6-48E9-B2B3-A445B7230305}"/>
    <cellStyle name="Entrada 12 4 5 4 2" xfId="31534" xr:uid="{C2BC576C-CAF8-44D6-A181-B5882D66CBFE}"/>
    <cellStyle name="Entrada 12 4 5 5" xfId="18577" xr:uid="{CA14F049-E8DF-43BC-B40B-EEB278796332}"/>
    <cellStyle name="Entrada 12 4 6" xfId="3775" xr:uid="{DA3270EC-D4AB-4971-8561-041171E4590B}"/>
    <cellStyle name="Entrada 12 4 6 2" xfId="6412" xr:uid="{8D7C29C8-FC31-435A-AB77-B8A05426F787}"/>
    <cellStyle name="Entrada 12 4 6 2 2" xfId="12723" xr:uid="{9CAE4785-10FA-40C2-B3B2-FCD3D8BC36DC}"/>
    <cellStyle name="Entrada 12 4 6 2 2 2" xfId="27831" xr:uid="{27800F5B-4259-42E8-89FC-4A30CF70A63B}"/>
    <cellStyle name="Entrada 12 4 6 2 3" xfId="14089" xr:uid="{10A869D4-BA96-4A5A-ABB6-4EF2CF086D45}"/>
    <cellStyle name="Entrada 12 4 6 2 3 2" xfId="29197" xr:uid="{E2904524-CD2E-40E5-8B02-624867B5DEF6}"/>
    <cellStyle name="Entrada 12 4 6 2 4" xfId="21520" xr:uid="{AC9B328F-F0D8-4269-8239-678BCA68CD4F}"/>
    <cellStyle name="Entrada 12 4 6 3" xfId="10157" xr:uid="{E09C54B8-AAF9-4BD6-8DF7-404789C85515}"/>
    <cellStyle name="Entrada 12 4 6 3 2" xfId="25265" xr:uid="{2B5C6071-80F6-489A-AA26-258CF101C395}"/>
    <cellStyle name="Entrada 12 4 6 4" xfId="15717" xr:uid="{65025648-825D-496A-B216-2ADECD754C50}"/>
    <cellStyle name="Entrada 12 4 6 4 2" xfId="30825" xr:uid="{4586969B-8607-48C3-B129-3AFBEACF5684}"/>
    <cellStyle name="Entrada 12 4 6 5" xfId="18883" xr:uid="{E389AEB2-1551-4DFF-97DF-C79EEDD8EB18}"/>
    <cellStyle name="Entrada 12 4 7" xfId="4152" xr:uid="{FC508715-6F5C-4E10-8D9E-D70DACCDF45A}"/>
    <cellStyle name="Entrada 12 4 7 2" xfId="6789" xr:uid="{E7F394C0-EE91-4466-88E7-4B9BE74A9B2F}"/>
    <cellStyle name="Entrada 12 4 7 2 2" xfId="13100" xr:uid="{8C6D87A8-9BFB-4E74-B641-596694E4D9FB}"/>
    <cellStyle name="Entrada 12 4 7 2 2 2" xfId="28208" xr:uid="{884E6F22-502F-45C5-8879-B9200B10449D}"/>
    <cellStyle name="Entrada 12 4 7 2 3" xfId="16774" xr:uid="{33FE290B-7446-49A6-9E58-CD3A85BB13A3}"/>
    <cellStyle name="Entrada 12 4 7 2 3 2" xfId="31882" xr:uid="{74EF3808-A6B6-4118-98BA-BE4EFB198CE9}"/>
    <cellStyle name="Entrada 12 4 7 2 4" xfId="21897" xr:uid="{95EE836F-8051-46DE-9E2A-EE11F96DA0E1}"/>
    <cellStyle name="Entrada 12 4 7 3" xfId="10534" xr:uid="{66420EB1-0A93-4024-A34A-1B49CB6B71F2}"/>
    <cellStyle name="Entrada 12 4 7 3 2" xfId="25642" xr:uid="{CDFAB284-214A-414A-B1DD-614FE4207938}"/>
    <cellStyle name="Entrada 12 4 7 4" xfId="13939" xr:uid="{7541BCC8-85EE-4FF4-B897-14219F206E75}"/>
    <cellStyle name="Entrada 12 4 7 4 2" xfId="29047" xr:uid="{E254953F-A220-42FF-B24B-B9C1828FA9A5}"/>
    <cellStyle name="Entrada 12 4 7 5" xfId="19260" xr:uid="{303E2608-FEAD-46C8-82B3-1EC425727042}"/>
    <cellStyle name="Entrada 12 4 8" xfId="4717" xr:uid="{4FF33DE0-B918-4DED-8DA6-E7199B5932FC}"/>
    <cellStyle name="Entrada 12 4 8 2" xfId="11099" xr:uid="{3337FAB1-8C6D-4DD8-9274-B09D2A65B44C}"/>
    <cellStyle name="Entrada 12 4 8 2 2" xfId="26207" xr:uid="{C0B6A919-13B5-421C-AAD4-A3C06127CCB4}"/>
    <cellStyle name="Entrada 12 4 8 3" xfId="7587" xr:uid="{02033E4B-1034-48D3-BFB9-251171347AB7}"/>
    <cellStyle name="Entrada 12 4 8 3 2" xfId="22695" xr:uid="{012D0B47-0C28-4143-BCA8-E0DFF435DF01}"/>
    <cellStyle name="Entrada 12 4 8 4" xfId="19825" xr:uid="{11A72102-8F8C-4B8C-96AA-962080582923}"/>
    <cellStyle name="Entrada 12 4 9" xfId="8578" xr:uid="{3E72C041-7BF5-4013-B2E0-94176F3C6B67}"/>
    <cellStyle name="Entrada 12 4 9 2" xfId="23686" xr:uid="{CE59638E-426D-418E-A6B4-D6171B353C29}"/>
    <cellStyle name="Entrada 12 5" xfId="2041" xr:uid="{68D93C8E-3A81-473E-BEC6-37E372E23454}"/>
    <cellStyle name="Entrada 12 5 10" xfId="15623" xr:uid="{69193C23-E819-4269-B762-A4D536B31CB9}"/>
    <cellStyle name="Entrada 12 5 10 2" xfId="30731" xr:uid="{2E75AA87-423C-49E8-A5EA-8F2CCF931C23}"/>
    <cellStyle name="Entrada 12 5 11" xfId="17266" xr:uid="{75619C4B-B9C5-4805-85E4-DBE1E9359A0F}"/>
    <cellStyle name="Entrada 12 5 2" xfId="2801" xr:uid="{05C92044-C659-4926-BEBE-1CED34CF6105}"/>
    <cellStyle name="Entrada 12 5 2 2" xfId="5438" xr:uid="{2FBFB128-A6CE-4495-8222-9E0FA15A69E7}"/>
    <cellStyle name="Entrada 12 5 2 2 2" xfId="7529" xr:uid="{85927E0A-9483-4D4E-8308-D57B82024D0B}"/>
    <cellStyle name="Entrada 12 5 2 2 2 2" xfId="22637" xr:uid="{316CDBA3-9C76-4AD8-970C-D95D078DDD3B}"/>
    <cellStyle name="Entrada 12 5 2 2 3" xfId="20546" xr:uid="{82FC6908-9085-4C73-AC65-8E58585F90EA}"/>
    <cellStyle name="Entrada 12 5 2 3" xfId="16044" xr:uid="{FB24B556-9C76-4781-B06F-AEDBE194F223}"/>
    <cellStyle name="Entrada 12 5 2 3 2" xfId="31152" xr:uid="{2D8C24B8-5695-4AB1-AFB8-6557A424FC70}"/>
    <cellStyle name="Entrada 12 5 2 4" xfId="17909" xr:uid="{E0B135DB-5B4B-4ECA-A25E-93827EDE0056}"/>
    <cellStyle name="Entrada 12 5 3" xfId="3104" xr:uid="{5BC0C5CF-6D6E-410B-B5A2-19360CCC529A}"/>
    <cellStyle name="Entrada 12 5 3 2" xfId="5741" xr:uid="{945D1829-68B3-407B-81E5-A952A587D1D5}"/>
    <cellStyle name="Entrada 12 5 3 2 2" xfId="12052" xr:uid="{57F88B8F-5687-4B72-B3F7-54459C6A9CAB}"/>
    <cellStyle name="Entrada 12 5 3 2 2 2" xfId="27160" xr:uid="{0964F79E-5293-4508-AE77-8511D0E7FC2D}"/>
    <cellStyle name="Entrada 12 5 3 2 3" xfId="7084" xr:uid="{7D3345D2-F1B1-4FED-92C7-57F8494A0A14}"/>
    <cellStyle name="Entrada 12 5 3 2 3 2" xfId="22192" xr:uid="{7539D63D-B03E-4DB9-B22B-DEF9C655E65C}"/>
    <cellStyle name="Entrada 12 5 3 2 4" xfId="20849" xr:uid="{67716CE8-BCB0-42F1-9941-75EECE0F4C38}"/>
    <cellStyle name="Entrada 12 5 3 3" xfId="9486" xr:uid="{53FCE968-7446-4C47-8719-29C9BDC73257}"/>
    <cellStyle name="Entrada 12 5 3 3 2" xfId="24594" xr:uid="{A5D559F9-BF7D-4A7D-AED9-118D581343C4}"/>
    <cellStyle name="Entrada 12 5 3 4" xfId="7087" xr:uid="{806161EB-B001-4048-881D-301A368399C1}"/>
    <cellStyle name="Entrada 12 5 3 4 2" xfId="22195" xr:uid="{76C198E5-6688-483A-BFD2-4418CC9C67DA}"/>
    <cellStyle name="Entrada 12 5 3 5" xfId="18212" xr:uid="{0428BD3C-3DEC-41DE-AE16-98158B53D706}"/>
    <cellStyle name="Entrada 12 5 4" xfId="3430" xr:uid="{169526B7-C09D-4555-A726-216EAFC23B79}"/>
    <cellStyle name="Entrada 12 5 4 2" xfId="6067" xr:uid="{73ECE7D1-2177-48AA-9FC6-8E87BE447F5B}"/>
    <cellStyle name="Entrada 12 5 4 2 2" xfId="12378" xr:uid="{D12BF194-44B5-4BC6-9E85-42B1034A33AB}"/>
    <cellStyle name="Entrada 12 5 4 2 2 2" xfId="27486" xr:uid="{C295A921-DAE9-4D58-A0FF-2E8385062DBA}"/>
    <cellStyle name="Entrada 12 5 4 2 3" xfId="8067" xr:uid="{613831B1-C447-490A-BF1A-2A191DB8936F}"/>
    <cellStyle name="Entrada 12 5 4 2 3 2" xfId="23175" xr:uid="{3290AA0D-386C-44D8-B756-CD8DF5AFD489}"/>
    <cellStyle name="Entrada 12 5 4 2 4" xfId="21175" xr:uid="{C6E3109B-8B74-462F-B7DF-AE7EAE1BBA5B}"/>
    <cellStyle name="Entrada 12 5 4 3" xfId="9812" xr:uid="{200D7DB2-4D49-44D9-A708-89064AF98E41}"/>
    <cellStyle name="Entrada 12 5 4 3 2" xfId="24920" xr:uid="{38E0F30A-F7A9-4034-9950-1E0827FFDCD9}"/>
    <cellStyle name="Entrada 12 5 4 4" xfId="7880" xr:uid="{DF241A17-D370-4218-83D1-CFA6FD6366D1}"/>
    <cellStyle name="Entrada 12 5 4 4 2" xfId="22988" xr:uid="{56BBABAC-0AE5-400E-8E21-1A524C29DA7C}"/>
    <cellStyle name="Entrada 12 5 4 5" xfId="18538" xr:uid="{D7CA5074-1849-486B-8AA4-E3659BADC63B}"/>
    <cellStyle name="Entrada 12 5 5" xfId="3736" xr:uid="{4477B106-93C4-48F3-BEE6-FD576A871876}"/>
    <cellStyle name="Entrada 12 5 5 2" xfId="6373" xr:uid="{E66F2672-A783-4921-B604-10296D3C7095}"/>
    <cellStyle name="Entrada 12 5 5 2 2" xfId="12684" xr:uid="{CFD80C30-1CC5-4675-95D8-789E71FEB167}"/>
    <cellStyle name="Entrada 12 5 5 2 2 2" xfId="27792" xr:uid="{1FA743B9-6CEA-4963-8758-AFCE24E95979}"/>
    <cellStyle name="Entrada 12 5 5 2 3" xfId="7153" xr:uid="{443A275C-3719-460B-B0AA-7DDCB575BC26}"/>
    <cellStyle name="Entrada 12 5 5 2 3 2" xfId="22261" xr:uid="{94407698-D764-4257-A296-9F9EAFF05DD6}"/>
    <cellStyle name="Entrada 12 5 5 2 4" xfId="21481" xr:uid="{589947AF-72C7-4CCA-9CE1-C80769E0C39C}"/>
    <cellStyle name="Entrada 12 5 5 3" xfId="10118" xr:uid="{6550F257-D4AE-4865-915A-37693C3436FF}"/>
    <cellStyle name="Entrada 12 5 5 3 2" xfId="25226" xr:uid="{23DBAE53-E191-4346-8C0C-8962D255B001}"/>
    <cellStyle name="Entrada 12 5 5 4" xfId="7269" xr:uid="{C39E1E6D-07EB-44C2-A17D-8F5F1CAD0FF5}"/>
    <cellStyle name="Entrada 12 5 5 4 2" xfId="22377" xr:uid="{0389089A-810A-4F5A-AC5A-CB2AE43EBD5C}"/>
    <cellStyle name="Entrada 12 5 5 5" xfId="18844" xr:uid="{F1A15B1D-153A-4D48-B1C0-2AF8600FC5C8}"/>
    <cellStyle name="Entrada 12 5 6" xfId="4113" xr:uid="{3E16F1F2-43DC-4D73-A9D5-57BDB136FD3B}"/>
    <cellStyle name="Entrada 12 5 6 2" xfId="6750" xr:uid="{03B0B656-90C3-41AE-A139-1911CE52534C}"/>
    <cellStyle name="Entrada 12 5 6 2 2" xfId="13061" xr:uid="{014F8385-CB26-42A5-BB71-35B88BE1315D}"/>
    <cellStyle name="Entrada 12 5 6 2 2 2" xfId="28169" xr:uid="{E419897F-965D-4C35-8C53-52D7CA8DB983}"/>
    <cellStyle name="Entrada 12 5 6 2 3" xfId="16735" xr:uid="{9C5EC5B5-C71C-41DA-8385-07C76CD11177}"/>
    <cellStyle name="Entrada 12 5 6 2 3 2" xfId="31843" xr:uid="{C840B42A-3790-450A-8187-BA0821F4FC8C}"/>
    <cellStyle name="Entrada 12 5 6 2 4" xfId="21858" xr:uid="{FC504F46-6F82-454F-A596-788401EAF194}"/>
    <cellStyle name="Entrada 12 5 6 3" xfId="10495" xr:uid="{CA0A7170-5900-44C5-AC12-89C7B6DD4E97}"/>
    <cellStyle name="Entrada 12 5 6 3 2" xfId="25603" xr:uid="{9055C29F-5435-478B-949C-B462FD6F4921}"/>
    <cellStyle name="Entrada 12 5 6 4" xfId="11224" xr:uid="{F82FDB30-DE6F-478B-B301-B449D908EAC3}"/>
    <cellStyle name="Entrada 12 5 6 4 2" xfId="26332" xr:uid="{48437620-2A1F-4AF8-818F-2B335AA8D534}"/>
    <cellStyle name="Entrada 12 5 6 5" xfId="19221" xr:uid="{0D8DBDF1-ED2E-4D62-9641-68C4555CDE8A}"/>
    <cellStyle name="Entrada 12 5 7" xfId="4678" xr:uid="{B235B1CC-405E-4147-9B53-7C8AE1DEC9C9}"/>
    <cellStyle name="Entrada 12 5 7 2" xfId="11060" xr:uid="{D1944C76-B6DE-4B25-A09F-77ABB0E50ACD}"/>
    <cellStyle name="Entrada 12 5 7 2 2" xfId="26168" xr:uid="{D1943C75-0AE3-4283-A296-524A38231B20}"/>
    <cellStyle name="Entrada 12 5 7 3" xfId="15250" xr:uid="{E3CDEC69-DFAA-46F7-966B-4D2BA0315325}"/>
    <cellStyle name="Entrada 12 5 7 3 2" xfId="30358" xr:uid="{B5A002F9-0C6E-46CA-9E40-343C302A23FB}"/>
    <cellStyle name="Entrada 12 5 7 4" xfId="19786" xr:uid="{B2C80B87-AA62-4447-9D3D-32CE608DA38B}"/>
    <cellStyle name="Entrada 12 5 8" xfId="8539" xr:uid="{CF75F4F1-E150-4501-B8C7-EEF8E890ACD9}"/>
    <cellStyle name="Entrada 12 5 8 2" xfId="23647" xr:uid="{1A5D4A25-8AD1-4DED-A9E0-754E9A436ADC}"/>
    <cellStyle name="Entrada 12 5 9" xfId="16348" xr:uid="{D8018C54-2148-4066-B411-5482CF1D15C7}"/>
    <cellStyle name="Entrada 12 5 9 2" xfId="31456" xr:uid="{2EAE1462-2221-4F06-8AE9-EB5DC4D1E1DA}"/>
    <cellStyle name="Entrada 13" xfId="1145" xr:uid="{00000000-0005-0000-0000-00007B040000}"/>
    <cellStyle name="Entrada 13 2" xfId="1861" xr:uid="{B7042930-4C57-4830-A3E6-1206534D4811}"/>
    <cellStyle name="Entrada 13 2 10" xfId="8362" xr:uid="{B9C72603-D39C-43CC-9404-C5EB8A75312A}"/>
    <cellStyle name="Entrada 13 2 10 2" xfId="23470" xr:uid="{0CAB2C85-26C5-44F1-A3EC-827B05CF73BE}"/>
    <cellStyle name="Entrada 13 2 11" xfId="8066" xr:uid="{DC945489-A64C-4AF3-9D49-A6D33ABE8CBC}"/>
    <cellStyle name="Entrada 13 2 11 2" xfId="23174" xr:uid="{5C529A6C-A5F8-4852-A442-EE81D02E2A0D}"/>
    <cellStyle name="Entrada 13 2 12" xfId="7236" xr:uid="{EC26C953-CF3C-4967-86D3-6CE7A458C20F}"/>
    <cellStyle name="Entrada 13 2 12 2" xfId="22344" xr:uid="{281A061B-0011-46B5-9046-0BE812BF67FA}"/>
    <cellStyle name="Entrada 13 2 13" xfId="17086" xr:uid="{5E7D8D90-DAE0-40C2-8772-540C2E5DC3FE}"/>
    <cellStyle name="Entrada 13 2 2" xfId="2421" xr:uid="{83C2260E-8015-440B-8AE0-CC66DFD39776}"/>
    <cellStyle name="Entrada 13 2 2 2" xfId="5058" xr:uid="{DE5DA639-17CD-4596-912C-881D6E069778}"/>
    <cellStyle name="Entrada 13 2 2 2 2" xfId="11422" xr:uid="{899B7054-AB9C-43B6-8195-29922D320186}"/>
    <cellStyle name="Entrada 13 2 2 2 2 2" xfId="26530" xr:uid="{55333AF3-8FA4-4DD9-B5E8-7127EEBE9E55}"/>
    <cellStyle name="Entrada 13 2 2 2 3" xfId="13977" xr:uid="{F3A27550-A1BC-4887-8314-0534CFFCE909}"/>
    <cellStyle name="Entrada 13 2 2 2 3 2" xfId="29085" xr:uid="{DD37BF87-63B6-4519-B955-92EE057A797D}"/>
    <cellStyle name="Entrada 13 2 2 2 4" xfId="20166" xr:uid="{FFD4A395-4ED8-49B3-B11A-0AB88C18BC98}"/>
    <cellStyle name="Entrada 13 2 2 3" xfId="8888" xr:uid="{FD2E977C-EDF8-43F8-86BE-38E6FDB6EFD3}"/>
    <cellStyle name="Entrada 13 2 2 3 2" xfId="23996" xr:uid="{60E6D4A8-7F42-4F90-BDC5-8E96F92FD744}"/>
    <cellStyle name="Entrada 13 2 3" xfId="2199" xr:uid="{ECE73CF1-142F-4F6B-BF66-FE64255EC9A0}"/>
    <cellStyle name="Entrada 13 2 3 2" xfId="4836" xr:uid="{071B5494-EFC3-4DF2-92DB-EBC0119A133A}"/>
    <cellStyle name="Entrada 13 2 3 2 2" xfId="15016" xr:uid="{FA89D44A-8C82-4B02-BC4D-93C3E89844BD}"/>
    <cellStyle name="Entrada 13 2 3 2 2 2" xfId="30124" xr:uid="{0245B620-5A0E-44D7-8A3A-AE98ECA57DD1}"/>
    <cellStyle name="Entrada 13 2 3 2 3" xfId="19944" xr:uid="{92340D18-931E-41FB-AF72-C224823602CE}"/>
    <cellStyle name="Entrada 13 2 3 3" xfId="8464" xr:uid="{89723161-0EF5-4440-9596-DD898CD3903E}"/>
    <cellStyle name="Entrada 13 2 3 3 2" xfId="23572" xr:uid="{B3F613FD-FDB7-440F-8EE9-E21F7DF4BE33}"/>
    <cellStyle name="Entrada 13 2 3 4" xfId="17424" xr:uid="{1121D32E-CED8-493F-8116-1C2E49D7F627}"/>
    <cellStyle name="Entrada 13 2 4" xfId="2955" xr:uid="{98350BB4-71CD-4403-A0A7-484049FED2C6}"/>
    <cellStyle name="Entrada 13 2 4 2" xfId="5592" xr:uid="{5AB8620F-4C39-44AC-A64E-FB3C05F16D0F}"/>
    <cellStyle name="Entrada 13 2 4 2 2" xfId="11903" xr:uid="{6B438DC8-CFBB-4DB9-8A1E-55620E067D6D}"/>
    <cellStyle name="Entrada 13 2 4 2 2 2" xfId="27011" xr:uid="{3FE3F1DB-75DF-4AD1-AE74-4EC90A6B9821}"/>
    <cellStyle name="Entrada 13 2 4 2 3" xfId="14267" xr:uid="{A9D9131E-B39A-4C0D-9DB0-7281DE3BE917}"/>
    <cellStyle name="Entrada 13 2 4 2 3 2" xfId="29375" xr:uid="{1CA9A926-E40B-4E43-836D-3455274BBBE8}"/>
    <cellStyle name="Entrada 13 2 4 2 4" xfId="20700" xr:uid="{BC0EC596-7770-4AE1-9983-71E1780FB714}"/>
    <cellStyle name="Entrada 13 2 4 3" xfId="9337" xr:uid="{D8F6F727-AB73-4AC8-9165-2D35986FB8C0}"/>
    <cellStyle name="Entrada 13 2 4 3 2" xfId="24445" xr:uid="{87DC98FE-8BA0-4792-8DDE-827A8CADAB43}"/>
    <cellStyle name="Entrada 13 2 4 4" xfId="16148" xr:uid="{59103207-104C-4789-B2E5-D10479FE2468}"/>
    <cellStyle name="Entrada 13 2 4 4 2" xfId="31256" xr:uid="{A64BBAAE-B2BF-43BE-9F76-54EFB9BBF163}"/>
    <cellStyle name="Entrada 13 2 4 5" xfId="18063" xr:uid="{52A9CE0A-F0A9-4F71-8166-D760A02DEC7F}"/>
    <cellStyle name="Entrada 13 2 5" xfId="3281" xr:uid="{3D4D903B-AACE-4A49-9CDF-F638B36089BC}"/>
    <cellStyle name="Entrada 13 2 5 2" xfId="5918" xr:uid="{9099818E-F729-4D6D-AA0C-E0F05BD38766}"/>
    <cellStyle name="Entrada 13 2 5 2 2" xfId="12229" xr:uid="{E81E4AD5-88BA-4576-B6BF-F79E826E1AAD}"/>
    <cellStyle name="Entrada 13 2 5 2 2 2" xfId="27337" xr:uid="{3D6F579C-794A-411E-B776-86FCCD4E9ED0}"/>
    <cellStyle name="Entrada 13 2 5 2 3" xfId="7487" xr:uid="{7F594CD6-3CFA-451D-92C4-A44CC7F715B4}"/>
    <cellStyle name="Entrada 13 2 5 2 3 2" xfId="22595" xr:uid="{907B8809-6BE0-4963-B735-5ADB54FAFBF8}"/>
    <cellStyle name="Entrada 13 2 5 2 4" xfId="21026" xr:uid="{27BFFFAB-465F-40EE-8201-892A701FE9FA}"/>
    <cellStyle name="Entrada 13 2 5 3" xfId="9663" xr:uid="{03B46076-8CA3-475C-A90A-B287D261872B}"/>
    <cellStyle name="Entrada 13 2 5 3 2" xfId="24771" xr:uid="{6D98396B-F011-4B9F-9AEC-37C3523D9310}"/>
    <cellStyle name="Entrada 13 2 5 4" xfId="13684" xr:uid="{D71BA4EB-0159-4C8D-AF10-6A135DA05BB4}"/>
    <cellStyle name="Entrada 13 2 5 4 2" xfId="28792" xr:uid="{87130C45-D29D-4C8C-B7C0-16F54B0C0C85}"/>
    <cellStyle name="Entrada 13 2 5 5" xfId="18389" xr:uid="{319B7E1B-84DD-4DC5-83DA-8840EDD43741}"/>
    <cellStyle name="Entrada 13 2 6" xfId="3587" xr:uid="{F6B867E2-9D41-46CB-8DEA-EA0A004980CD}"/>
    <cellStyle name="Entrada 13 2 6 2" xfId="6224" xr:uid="{3A61F7A1-B1A2-458E-A719-8940E51BD363}"/>
    <cellStyle name="Entrada 13 2 6 2 2" xfId="12535" xr:uid="{7742DA68-A9A7-4CB0-A990-BFDD445A07D8}"/>
    <cellStyle name="Entrada 13 2 6 2 2 2" xfId="27643" xr:uid="{74F253EE-7D61-4137-9C2E-9EE9CF28D867}"/>
    <cellStyle name="Entrada 13 2 6 2 3" xfId="16387" xr:uid="{EDB050B1-B4DF-4E46-B6F5-515E726AA83A}"/>
    <cellStyle name="Entrada 13 2 6 2 3 2" xfId="31495" xr:uid="{3801D5BC-5F6E-4768-8C12-2FC472586439}"/>
    <cellStyle name="Entrada 13 2 6 2 4" xfId="21332" xr:uid="{056BBE28-C413-4F33-B634-02ADCD0F6355}"/>
    <cellStyle name="Entrada 13 2 6 3" xfId="9969" xr:uid="{A24E3CEF-4927-419A-9EE9-2628FFD6DDBF}"/>
    <cellStyle name="Entrada 13 2 6 3 2" xfId="25077" xr:uid="{672E6578-D845-4F2C-B8A8-CB277178CF04}"/>
    <cellStyle name="Entrada 13 2 6 4" xfId="14835" xr:uid="{10E79091-F1F6-403A-A5D0-6B768EA5AC94}"/>
    <cellStyle name="Entrada 13 2 6 4 2" xfId="29943" xr:uid="{6CC7D674-57BA-478C-9B7C-CBB21DE6240A}"/>
    <cellStyle name="Entrada 13 2 6 5" xfId="18695" xr:uid="{44670444-2FE1-4684-9E9A-9B1A4F91F645}"/>
    <cellStyle name="Entrada 13 2 7" xfId="3933" xr:uid="{70646C25-9D23-4815-B504-9B08485C96A4}"/>
    <cellStyle name="Entrada 13 2 7 2" xfId="6570" xr:uid="{AB036685-DA81-447B-B57E-D28A2B301450}"/>
    <cellStyle name="Entrada 13 2 7 2 2" xfId="12881" xr:uid="{C2B8C200-544C-4023-B5FA-C950D52B7BC3}"/>
    <cellStyle name="Entrada 13 2 7 2 2 2" xfId="27989" xr:uid="{A96F14BF-7A29-45F8-94A6-88C706801454}"/>
    <cellStyle name="Entrada 13 2 7 2 3" xfId="16586" xr:uid="{ACA994AB-DB93-4C21-AC93-E6C7556F27A7}"/>
    <cellStyle name="Entrada 13 2 7 2 3 2" xfId="31694" xr:uid="{303B4F2F-2E59-43CB-BCF5-B821A795B338}"/>
    <cellStyle name="Entrada 13 2 7 2 4" xfId="21678" xr:uid="{A62FCE43-3832-49C5-AC11-6861BAEE1ACE}"/>
    <cellStyle name="Entrada 13 2 7 3" xfId="10315" xr:uid="{36EECD97-D697-4DE7-A978-C9A19B4878AC}"/>
    <cellStyle name="Entrada 13 2 7 3 2" xfId="25423" xr:uid="{609F838E-5A04-4FC2-AEB4-F8A3E7DBB52A}"/>
    <cellStyle name="Entrada 13 2 7 4" xfId="7505" xr:uid="{777917D5-50D1-4466-91F7-652AE88E1D24}"/>
    <cellStyle name="Entrada 13 2 7 4 2" xfId="22613" xr:uid="{6AC945B5-DE85-4731-B32B-936784D07661}"/>
    <cellStyle name="Entrada 13 2 7 5" xfId="19041" xr:uid="{B68B377E-D862-4531-882D-C1687E7B885C}"/>
    <cellStyle name="Entrada 13 2 8" xfId="4280" xr:uid="{C7B87BE6-2F7C-44B3-A8AF-EE0D92C0E900}"/>
    <cellStyle name="Entrada 13 2 8 2" xfId="6917" xr:uid="{9FC14D9A-A5ED-4D56-8F11-71276667B01F}"/>
    <cellStyle name="Entrada 13 2 8 2 2" xfId="13228" xr:uid="{4B078D58-4CBD-4EE3-A59C-324E259DEDD4}"/>
    <cellStyle name="Entrada 13 2 8 2 2 2" xfId="28336" xr:uid="{4D016009-F545-49D8-B8C9-B0A08D7B3BA4}"/>
    <cellStyle name="Entrada 13 2 8 2 3" xfId="16892" xr:uid="{BBAE5773-BA10-4DA1-AD46-024D4D6F3FCD}"/>
    <cellStyle name="Entrada 13 2 8 2 3 2" xfId="32000" xr:uid="{1FF20D73-792C-4B91-AB07-33261B5913DA}"/>
    <cellStyle name="Entrada 13 2 8 2 4" xfId="22025" xr:uid="{924DA8BC-8AA8-443B-A715-16DCA916CD3B}"/>
    <cellStyle name="Entrada 13 2 8 3" xfId="10662" xr:uid="{6E808677-AF3F-494B-8372-90678A306CBA}"/>
    <cellStyle name="Entrada 13 2 8 3 2" xfId="25770" xr:uid="{2EAF129E-56B3-4C83-B9ED-76CC4D69106A}"/>
    <cellStyle name="Entrada 13 2 8 4" xfId="14926" xr:uid="{71536822-C58A-4872-AAF9-F6B405E50D21}"/>
    <cellStyle name="Entrada 13 2 8 4 2" xfId="30034" xr:uid="{0EC9FD9B-894B-4AD6-A53A-AA6B6D9BDB1D}"/>
    <cellStyle name="Entrada 13 2 8 5" xfId="19388" xr:uid="{C43B38FE-BBDE-4F73-A8BB-600631E1225E}"/>
    <cellStyle name="Entrada 13 2 9" xfId="4498" xr:uid="{D1553009-3B6F-4499-A005-A16D39974132}"/>
    <cellStyle name="Entrada 13 2 9 2" xfId="10880" xr:uid="{35F47321-6FB5-4572-B602-959A0F32A01F}"/>
    <cellStyle name="Entrada 13 2 9 2 2" xfId="25988" xr:uid="{0782B7A1-8C67-40E2-AEA1-82B5B48FB6D3}"/>
    <cellStyle name="Entrada 13 2 9 3" xfId="13571" xr:uid="{2AA8C8CC-8F83-4A8A-96E3-22C1B5E6CE5B}"/>
    <cellStyle name="Entrada 13 2 9 3 2" xfId="28679" xr:uid="{1A4175A4-2B36-41EC-B17E-278B0731EC19}"/>
    <cellStyle name="Entrada 13 2 9 4" xfId="19606" xr:uid="{F969D1EB-F139-4478-A5E4-22F312DAB5DE}"/>
    <cellStyle name="Entrada 13 3" xfId="1844" xr:uid="{2BACA2FB-7E25-4681-95D3-60C7A1E767C6}"/>
    <cellStyle name="Entrada 13 3 10" xfId="16050" xr:uid="{5EED898C-85D8-44B6-8FCA-10A90C0728A5}"/>
    <cellStyle name="Entrada 13 3 10 2" xfId="31158" xr:uid="{FB334CB1-81F7-4DF1-B3B4-65E165CC4BDA}"/>
    <cellStyle name="Entrada 13 3 11" xfId="14473" xr:uid="{17BCE244-8167-4A57-8FE5-D11C44DE7678}"/>
    <cellStyle name="Entrada 13 3 11 2" xfId="29581" xr:uid="{B6EACAAC-9968-414D-95BC-5183B8CD7723}"/>
    <cellStyle name="Entrada 13 3 12" xfId="17069" xr:uid="{66522F6E-19DD-4A26-AC73-2BF7065D344C}"/>
    <cellStyle name="Entrada 13 3 2" xfId="2404" xr:uid="{989ECF00-ED4D-490B-881F-A1A788548549}"/>
    <cellStyle name="Entrada 13 3 2 2" xfId="5041" xr:uid="{C1E6ADBA-37F1-4109-B35B-35250F3B00E3}"/>
    <cellStyle name="Entrada 13 3 2 2 2" xfId="11405" xr:uid="{40EED692-80AA-42FB-8574-38BC49D7E58B}"/>
    <cellStyle name="Entrada 13 3 2 2 2 2" xfId="26513" xr:uid="{8BFC15AD-4EDE-47E0-80AA-7725B4662128}"/>
    <cellStyle name="Entrada 13 3 2 2 3" xfId="7854" xr:uid="{312A990D-09E0-4E10-BB49-FFAF8507D798}"/>
    <cellStyle name="Entrada 13 3 2 2 3 2" xfId="22962" xr:uid="{D20AA012-1DE0-43BA-AF27-1B8883B74F91}"/>
    <cellStyle name="Entrada 13 3 2 2 4" xfId="20149" xr:uid="{B55680C7-F688-436F-B19E-D44AD8969920}"/>
    <cellStyle name="Entrada 13 3 2 3" xfId="8871" xr:uid="{D73825CC-222F-453F-923C-7B86593246FD}"/>
    <cellStyle name="Entrada 13 3 2 3 2" xfId="23979" xr:uid="{86129F02-EE55-4FC0-A81A-0757D06F6DF9}"/>
    <cellStyle name="Entrada 13 3 2 4" xfId="7507" xr:uid="{85572BBC-94B8-42B4-9F52-F6CBAD7FC643}"/>
    <cellStyle name="Entrada 13 3 2 4 2" xfId="22615" xr:uid="{E9746190-CE40-4927-9FF0-1F2EADBD61E8}"/>
    <cellStyle name="Entrada 13 3 2 5" xfId="15132" xr:uid="{54635709-CEC6-44C1-B556-F5B325DA46E3}"/>
    <cellStyle name="Entrada 13 3 2 5 2" xfId="30240" xr:uid="{1CFD3A71-96CE-4775-85CB-7653494000AD}"/>
    <cellStyle name="Entrada 13 3 2 6" xfId="17595" xr:uid="{EA7BF254-4E95-425F-81BA-5405F832660B}"/>
    <cellStyle name="Entrada 13 3 3" xfId="2216" xr:uid="{8A8483FB-8A3F-49A8-9936-FDFA6FEAB356}"/>
    <cellStyle name="Entrada 13 3 3 2" xfId="4853" xr:uid="{BC4DD938-3681-49FA-883C-A2B226DDED1D}"/>
    <cellStyle name="Entrada 13 3 3 2 2" xfId="15109" xr:uid="{8D67E432-FE94-419C-A776-5AF15BBE36FA}"/>
    <cellStyle name="Entrada 13 3 3 2 2 2" xfId="30217" xr:uid="{FFADB6A8-2A97-424F-BF06-59B7886FFEE6}"/>
    <cellStyle name="Entrada 13 3 3 2 3" xfId="19961" xr:uid="{808F9FEB-6FFB-49E3-A096-3F2B76547F7B}"/>
    <cellStyle name="Entrada 13 3 3 3" xfId="7771" xr:uid="{898A010D-AD1A-48F1-A5C1-E7E91B49E90C}"/>
    <cellStyle name="Entrada 13 3 3 3 2" xfId="22879" xr:uid="{CAEBBDEC-02D4-46FB-8E03-008A87EE1B9F}"/>
    <cellStyle name="Entrada 13 3 3 4" xfId="17441" xr:uid="{09016586-C8FF-47E2-B3DE-B9577B677A2E}"/>
    <cellStyle name="Entrada 13 3 4" xfId="2938" xr:uid="{B99782AC-A7D2-42C7-B2DF-246CB5A67E6D}"/>
    <cellStyle name="Entrada 13 3 4 2" xfId="5575" xr:uid="{3AA40EBD-0B9C-433A-9EA8-EFA1E93BA892}"/>
    <cellStyle name="Entrada 13 3 4 2 2" xfId="11886" xr:uid="{A58001EF-3241-4501-8FD4-3FF82676D4AC}"/>
    <cellStyle name="Entrada 13 3 4 2 2 2" xfId="26994" xr:uid="{B0BE0D95-D867-44E6-A3D3-E3A454C6FEA1}"/>
    <cellStyle name="Entrada 13 3 4 2 3" xfId="14972" xr:uid="{7DA3CA52-4077-4F75-A76D-E54E121FC029}"/>
    <cellStyle name="Entrada 13 3 4 2 3 2" xfId="30080" xr:uid="{B440937B-9092-4BD2-B3B8-5CD3A1BF69BB}"/>
    <cellStyle name="Entrada 13 3 4 2 4" xfId="20683" xr:uid="{AC52AA26-AE4D-49C4-B71F-EA41408B1EF5}"/>
    <cellStyle name="Entrada 13 3 4 3" xfId="9320" xr:uid="{9744A1BA-377F-4D15-8050-05AFC85D960D}"/>
    <cellStyle name="Entrada 13 3 4 3 2" xfId="24428" xr:uid="{B69F40BE-C382-4A75-A1EC-E4981D5511F9}"/>
    <cellStyle name="Entrada 13 3 4 4" xfId="13678" xr:uid="{CF8B7D27-205B-49CE-8E3D-468E713CC9E0}"/>
    <cellStyle name="Entrada 13 3 4 4 2" xfId="28786" xr:uid="{6301187B-CA41-4DD5-B264-7D93FD543D88}"/>
    <cellStyle name="Entrada 13 3 4 5" xfId="18046" xr:uid="{63084BD4-1E43-488B-A60A-A982E919E2A2}"/>
    <cellStyle name="Entrada 13 3 5" xfId="3264" xr:uid="{AFED76EF-76D9-43D4-A28A-6B6F7D44E751}"/>
    <cellStyle name="Entrada 13 3 5 2" xfId="5901" xr:uid="{0CE47DD7-3E14-45E8-8852-12B4070249F5}"/>
    <cellStyle name="Entrada 13 3 5 2 2" xfId="12212" xr:uid="{5D28ED81-E67E-40CD-8D9C-F54DC4E74D2C}"/>
    <cellStyle name="Entrada 13 3 5 2 2 2" xfId="27320" xr:uid="{21801B23-BFBC-46B4-AB42-F9C64FB39D9B}"/>
    <cellStyle name="Entrada 13 3 5 2 3" xfId="15749" xr:uid="{DCB36F26-84BE-4941-AAC3-B4D40B4BD7BF}"/>
    <cellStyle name="Entrada 13 3 5 2 3 2" xfId="30857" xr:uid="{5751FA7F-44F5-47A5-9509-57489F999A49}"/>
    <cellStyle name="Entrada 13 3 5 2 4" xfId="21009" xr:uid="{8CE35F6E-2EE3-4375-9A79-23A23BBD4ADD}"/>
    <cellStyle name="Entrada 13 3 5 3" xfId="9646" xr:uid="{1113DFB7-FBE3-43AA-A726-DEADF1F46166}"/>
    <cellStyle name="Entrada 13 3 5 3 2" xfId="24754" xr:uid="{7FBFBBBE-0060-441F-86E6-774C0F850F3B}"/>
    <cellStyle name="Entrada 13 3 5 4" xfId="15593" xr:uid="{FB6AEE4D-B85A-47E0-A3DF-922E21DF7A14}"/>
    <cellStyle name="Entrada 13 3 5 4 2" xfId="30701" xr:uid="{17EE295C-9325-4C5E-9DDF-BB0E5651D37A}"/>
    <cellStyle name="Entrada 13 3 5 5" xfId="18372" xr:uid="{3D6E9440-4AF0-49C2-9DB3-C96D3AAC94FC}"/>
    <cellStyle name="Entrada 13 3 6" xfId="3570" xr:uid="{079C03E7-2CED-4688-962A-7F9F3223A798}"/>
    <cellStyle name="Entrada 13 3 6 2" xfId="6207" xr:uid="{52737405-1B03-4C5D-8AF5-3C45EC0870CA}"/>
    <cellStyle name="Entrada 13 3 6 2 2" xfId="12518" xr:uid="{43333E19-D17B-4D5F-9784-A99B055D77CE}"/>
    <cellStyle name="Entrada 13 3 6 2 2 2" xfId="27626" xr:uid="{01A3D321-DBA2-4C64-B480-6A300D827856}"/>
    <cellStyle name="Entrada 13 3 6 2 3" xfId="11757" xr:uid="{BBDBF980-75F2-4BDD-83CE-098880A42077}"/>
    <cellStyle name="Entrada 13 3 6 2 3 2" xfId="26865" xr:uid="{31BDB542-380A-4988-91A6-207E1098618B}"/>
    <cellStyle name="Entrada 13 3 6 2 4" xfId="21315" xr:uid="{5EA7B2AD-B8F3-4D2A-B206-A9AF0D9A954C}"/>
    <cellStyle name="Entrada 13 3 6 3" xfId="9952" xr:uid="{0CA0FC8D-246C-49AD-9198-97F631A4ED1A}"/>
    <cellStyle name="Entrada 13 3 6 3 2" xfId="25060" xr:uid="{86C8C7C6-10D0-42F1-8D07-18236A102BC7}"/>
    <cellStyle name="Entrada 13 3 6 4" xfId="14651" xr:uid="{6ECAD0A2-4C40-4DC8-9B0B-3E81D63498B3}"/>
    <cellStyle name="Entrada 13 3 6 4 2" xfId="29759" xr:uid="{A5C048D0-8451-4A85-995D-B044BCF95FB4}"/>
    <cellStyle name="Entrada 13 3 6 5" xfId="18678" xr:uid="{BA384B89-C7B2-4E3B-A0A2-408CBC845D94}"/>
    <cellStyle name="Entrada 13 3 7" xfId="3916" xr:uid="{3B1280D1-4E5B-4A3E-A9DB-A6C7DC130D70}"/>
    <cellStyle name="Entrada 13 3 7 2" xfId="6553" xr:uid="{66D60A1C-9C32-4AB1-A3D8-40EA24F2E164}"/>
    <cellStyle name="Entrada 13 3 7 2 2" xfId="12864" xr:uid="{72A36E80-E8FB-4200-AE9A-ABA1EBD76E93}"/>
    <cellStyle name="Entrada 13 3 7 2 2 2" xfId="27972" xr:uid="{0884B734-BED5-49D1-ADB6-73A3C48D12C0}"/>
    <cellStyle name="Entrada 13 3 7 2 3" xfId="16417" xr:uid="{C019F2D5-F5D8-45AD-9759-9908620EA7A2}"/>
    <cellStyle name="Entrada 13 3 7 2 3 2" xfId="31525" xr:uid="{5C971E9D-26AA-4824-9A11-12AE32B6FF49}"/>
    <cellStyle name="Entrada 13 3 7 2 4" xfId="21661" xr:uid="{E10E4573-C7E6-41DB-B99D-B7962627B2A3}"/>
    <cellStyle name="Entrada 13 3 7 3" xfId="10298" xr:uid="{64303363-F381-43E5-BE56-9426633B8D48}"/>
    <cellStyle name="Entrada 13 3 7 3 2" xfId="25406" xr:uid="{91222383-8BF2-4DCD-9ADE-C4BA9AE613CF}"/>
    <cellStyle name="Entrada 13 3 7 4" xfId="7128" xr:uid="{E5DD05F9-3126-4219-8302-C2AD362DE841}"/>
    <cellStyle name="Entrada 13 3 7 4 2" xfId="22236" xr:uid="{2D79DFEA-C871-4EEE-91F4-02807879F338}"/>
    <cellStyle name="Entrada 13 3 7 5" xfId="19024" xr:uid="{D661CB99-1E18-48C0-A6FB-1CB1ED1B6E1C}"/>
    <cellStyle name="Entrada 13 3 8" xfId="4481" xr:uid="{0873831C-7806-433E-A6E6-A77E3B61444C}"/>
    <cellStyle name="Entrada 13 3 8 2" xfId="10863" xr:uid="{BEA7D6F6-D60F-45BD-9498-6E4BA622AEA8}"/>
    <cellStyle name="Entrada 13 3 8 2 2" xfId="25971" xr:uid="{4D593FDB-BBAB-473A-A95E-A5F414BEA771}"/>
    <cellStyle name="Entrada 13 3 8 3" xfId="13836" xr:uid="{A0DAB574-E89B-442F-BDF9-0655561550E6}"/>
    <cellStyle name="Entrada 13 3 8 3 2" xfId="28944" xr:uid="{83A7FDE7-8BAE-477D-89FD-C5B434A3EB1E}"/>
    <cellStyle name="Entrada 13 3 8 4" xfId="19589" xr:uid="{5F477E40-14F9-446B-97EE-9C5312030310}"/>
    <cellStyle name="Entrada 13 3 9" xfId="8345" xr:uid="{9F6D0C35-5E81-4B5F-923C-CC05E44CC6D0}"/>
    <cellStyle name="Entrada 13 3 9 2" xfId="23453" xr:uid="{66B63787-E8C4-4D11-B379-9196A6B04E73}"/>
    <cellStyle name="Entrada 13 4" xfId="2081" xr:uid="{B1D5D89B-8E4A-475B-BBD2-14CD1DD2BA98}"/>
    <cellStyle name="Entrada 13 4 10" xfId="14910" xr:uid="{7F53D3F4-492A-4858-9C51-FE8C12F9816F}"/>
    <cellStyle name="Entrada 13 4 10 2" xfId="30018" xr:uid="{F359E509-C64F-4BDE-9140-2D09733B039A}"/>
    <cellStyle name="Entrada 13 4 11" xfId="13908" xr:uid="{BFEB9256-B320-4422-87AD-770BA59C3EE5}"/>
    <cellStyle name="Entrada 13 4 11 2" xfId="29016" xr:uid="{52EE9653-1A78-4B3E-8CCA-A6FA5F2FF72B}"/>
    <cellStyle name="Entrada 13 4 12" xfId="17306" xr:uid="{2020506C-90A9-4790-8624-4AFAE8B82C4F}"/>
    <cellStyle name="Entrada 13 4 2" xfId="2571" xr:uid="{38EC328D-B1BC-4B83-9675-0654515C3EE6}"/>
    <cellStyle name="Entrada 13 4 2 2" xfId="5208" xr:uid="{4F4143B2-7E93-4818-A4A3-A15FE14F4147}"/>
    <cellStyle name="Entrada 13 4 2 2 2" xfId="11572" xr:uid="{219B9309-EF3D-48E4-92A8-B8C6BD9BAE18}"/>
    <cellStyle name="Entrada 13 4 2 2 2 2" xfId="26680" xr:uid="{6CFC2D41-1967-402E-929B-D80AF6A5B4AF}"/>
    <cellStyle name="Entrada 13 4 2 2 3" xfId="14173" xr:uid="{00AD7442-E9F9-4972-B8A6-79855F7730E1}"/>
    <cellStyle name="Entrada 13 4 2 2 3 2" xfId="29281" xr:uid="{55B11CBB-6713-45E3-8EF3-0F3535E2B783}"/>
    <cellStyle name="Entrada 13 4 2 2 4" xfId="20316" xr:uid="{18B974D8-AA0B-4BD2-89AB-D1CF4A5E747D}"/>
    <cellStyle name="Entrada 13 4 2 3" xfId="9038" xr:uid="{C1C5A8F7-593E-41E9-A901-AA0BB00BE1D8}"/>
    <cellStyle name="Entrada 13 4 2 3 2" xfId="24146" xr:uid="{C56C879E-1B06-41DB-B22D-D491D59A8FE3}"/>
    <cellStyle name="Entrada 13 4 2 4" xfId="15777" xr:uid="{2DF3EE5D-2031-421A-8300-CF6979848984}"/>
    <cellStyle name="Entrada 13 4 2 4 2" xfId="30885" xr:uid="{87637F08-2AEB-46E2-9BFD-30E547D2AE92}"/>
    <cellStyle name="Entrada 13 4 2 5" xfId="8130" xr:uid="{F358C658-C157-4916-990C-4D87A8F9B7E7}"/>
    <cellStyle name="Entrada 13 4 2 5 2" xfId="23238" xr:uid="{71DA0024-C388-435A-80D0-C7C25C7A5C1D}"/>
    <cellStyle name="Entrada 13 4 2 6" xfId="17679" xr:uid="{6EE3AEDD-C80B-45B2-8A3A-AE8CFDED7D89}"/>
    <cellStyle name="Entrada 13 4 3" xfId="2841" xr:uid="{26305831-2413-4293-AFAA-74C71135DF6D}"/>
    <cellStyle name="Entrada 13 4 3 2" xfId="5478" xr:uid="{38793212-3B29-4242-8F35-B65769195F2A}"/>
    <cellStyle name="Entrada 13 4 3 2 2" xfId="9284" xr:uid="{61620E21-57DB-4654-B908-64EAF457D7C7}"/>
    <cellStyle name="Entrada 13 4 3 2 2 2" xfId="24392" xr:uid="{3CB8B226-C415-485A-A820-F8E9C716735C}"/>
    <cellStyle name="Entrada 13 4 3 2 3" xfId="20586" xr:uid="{167887C3-68A1-4AF9-BB47-9E14D6EB9E4F}"/>
    <cellStyle name="Entrada 13 4 3 3" xfId="7173" xr:uid="{A9DBE5E4-D7A8-40C3-9D41-A9F4BEB25EA9}"/>
    <cellStyle name="Entrada 13 4 3 3 2" xfId="22281" xr:uid="{A65E3968-F0EC-4D55-B8EF-A5086E64FAD7}"/>
    <cellStyle name="Entrada 13 4 3 4" xfId="17949" xr:uid="{807EB447-9FEA-405C-AE23-02943E2F00F5}"/>
    <cellStyle name="Entrada 13 4 4" xfId="3144" xr:uid="{E4E7E9C0-D290-4CC2-A0E9-DE925FF50655}"/>
    <cellStyle name="Entrada 13 4 4 2" xfId="5781" xr:uid="{6FCED3E2-72DC-4EA0-A50A-07DCF2551DE0}"/>
    <cellStyle name="Entrada 13 4 4 2 2" xfId="12092" xr:uid="{6594589C-1549-4E7F-85CA-FA35062FC93D}"/>
    <cellStyle name="Entrada 13 4 4 2 2 2" xfId="27200" xr:uid="{4883338D-BD9C-49F5-A848-A737145502B0}"/>
    <cellStyle name="Entrada 13 4 4 2 3" xfId="16372" xr:uid="{175F6477-A625-4ABD-9D65-84E1DE3C2FD0}"/>
    <cellStyle name="Entrada 13 4 4 2 3 2" xfId="31480" xr:uid="{B0D148B6-1050-48DF-9B75-4C119028E1AC}"/>
    <cellStyle name="Entrada 13 4 4 2 4" xfId="20889" xr:uid="{1710C735-B65F-4B91-B182-673A786A3286}"/>
    <cellStyle name="Entrada 13 4 4 3" xfId="9526" xr:uid="{11615369-1FB5-4459-BCCF-47551E1379A0}"/>
    <cellStyle name="Entrada 13 4 4 3 2" xfId="24634" xr:uid="{F5B538EE-5E2E-4198-AE64-6162D842667A}"/>
    <cellStyle name="Entrada 13 4 4 4" xfId="14762" xr:uid="{87C8D497-BCE8-4D23-A719-D6ED1CCF6929}"/>
    <cellStyle name="Entrada 13 4 4 4 2" xfId="29870" xr:uid="{6C895E07-76B0-4468-82B7-502C3C22961F}"/>
    <cellStyle name="Entrada 13 4 4 5" xfId="18252" xr:uid="{F7FD855B-C69C-4714-9CAE-784BB337182A}"/>
    <cellStyle name="Entrada 13 4 5" xfId="3470" xr:uid="{50DC8B70-FF28-4585-8819-CF62C15B19A3}"/>
    <cellStyle name="Entrada 13 4 5 2" xfId="6107" xr:uid="{007883D1-2519-4D64-8176-11A22B849A9D}"/>
    <cellStyle name="Entrada 13 4 5 2 2" xfId="12418" xr:uid="{F53CA2C3-598E-4877-A0DE-96EAF608F176}"/>
    <cellStyle name="Entrada 13 4 5 2 2 2" xfId="27526" xr:uid="{23531892-1E12-4557-8C91-1E7101F445A8}"/>
    <cellStyle name="Entrada 13 4 5 2 3" xfId="7151" xr:uid="{86001AB4-3255-488B-A18B-1D6ED1E7B57D}"/>
    <cellStyle name="Entrada 13 4 5 2 3 2" xfId="22259" xr:uid="{A9C1B6A9-E1D4-40E2-9A7E-C35A9CDB658A}"/>
    <cellStyle name="Entrada 13 4 5 2 4" xfId="21215" xr:uid="{D7FF6085-8503-469B-8BCF-C9FEF414A77A}"/>
    <cellStyle name="Entrada 13 4 5 3" xfId="9852" xr:uid="{D5DEB639-3A6A-4835-8267-CBFCDF83E244}"/>
    <cellStyle name="Entrada 13 4 5 3 2" xfId="24960" xr:uid="{19B6981C-CF12-4406-ADF4-08C73C80D0EA}"/>
    <cellStyle name="Entrada 13 4 5 4" xfId="7680" xr:uid="{255A78F8-525C-4CA2-ACBD-1A8350C2D36A}"/>
    <cellStyle name="Entrada 13 4 5 4 2" xfId="22788" xr:uid="{AB331F05-0BBE-40D7-990B-E8FF05C33B0A}"/>
    <cellStyle name="Entrada 13 4 5 5" xfId="18578" xr:uid="{6BF30210-00D9-4C8E-B7ED-FA570EA3FFDA}"/>
    <cellStyle name="Entrada 13 4 6" xfId="3776" xr:uid="{F297D80B-0F63-4186-9DBB-2571AB5A662A}"/>
    <cellStyle name="Entrada 13 4 6 2" xfId="6413" xr:uid="{E7712EB7-2FA0-4714-B3F1-CD50E5110707}"/>
    <cellStyle name="Entrada 13 4 6 2 2" xfId="12724" xr:uid="{0A47AA28-0B5B-40BB-8240-55D2B8EC7798}"/>
    <cellStyle name="Entrada 13 4 6 2 2 2" xfId="27832" xr:uid="{D9B9FA34-E623-42F7-B291-67897C913500}"/>
    <cellStyle name="Entrada 13 4 6 2 3" xfId="13407" xr:uid="{4F4617BD-541E-4F2B-A3B8-5141A92FA333}"/>
    <cellStyle name="Entrada 13 4 6 2 3 2" xfId="28515" xr:uid="{8D899DEA-31DB-46BB-8531-739362AD1960}"/>
    <cellStyle name="Entrada 13 4 6 2 4" xfId="21521" xr:uid="{C83EE9E2-E1A2-4D0A-A117-C6046EB5B74C}"/>
    <cellStyle name="Entrada 13 4 6 3" xfId="10158" xr:uid="{B34E66A1-8B4A-4FA0-A425-5E427D85DDEA}"/>
    <cellStyle name="Entrada 13 4 6 3 2" xfId="25266" xr:uid="{6579F770-EAD2-4208-837B-50A756333131}"/>
    <cellStyle name="Entrada 13 4 6 4" xfId="7941" xr:uid="{EBEE7857-AFFD-407F-A616-700D2FD1BC72}"/>
    <cellStyle name="Entrada 13 4 6 4 2" xfId="23049" xr:uid="{1019FBC2-0246-40AE-8E80-5600B26F44B9}"/>
    <cellStyle name="Entrada 13 4 6 5" xfId="18884" xr:uid="{4CB99EDC-3DAD-4BB7-94D6-A69A053A3980}"/>
    <cellStyle name="Entrada 13 4 7" xfId="4153" xr:uid="{034E6677-B78C-493F-BBD7-F0119316FDD2}"/>
    <cellStyle name="Entrada 13 4 7 2" xfId="6790" xr:uid="{D98A9D1A-E519-4E2F-A746-860B230C5F36}"/>
    <cellStyle name="Entrada 13 4 7 2 2" xfId="13101" xr:uid="{6CEA5A31-F348-4428-BC41-44A4E74B5F10}"/>
    <cellStyle name="Entrada 13 4 7 2 2 2" xfId="28209" xr:uid="{77D02162-A76E-4FDA-8D19-7D335BDED49F}"/>
    <cellStyle name="Entrada 13 4 7 2 3" xfId="16775" xr:uid="{FFC3842E-3DD7-4ED6-827D-193DE0588B79}"/>
    <cellStyle name="Entrada 13 4 7 2 3 2" xfId="31883" xr:uid="{80D9D89F-B8DD-4ABE-A4C7-A1053EBC6A19}"/>
    <cellStyle name="Entrada 13 4 7 2 4" xfId="21898" xr:uid="{AB5B2504-80F0-4F05-9526-94689DA907CF}"/>
    <cellStyle name="Entrada 13 4 7 3" xfId="10535" xr:uid="{D2CABB6E-472E-476B-BFF2-2A25CF1B228A}"/>
    <cellStyle name="Entrada 13 4 7 3 2" xfId="25643" xr:uid="{28898747-09FA-4568-A2AE-22CC00D84DA7}"/>
    <cellStyle name="Entrada 13 4 7 4" xfId="14402" xr:uid="{384AD9B3-8194-413B-BAB9-F1349D0CB437}"/>
    <cellStyle name="Entrada 13 4 7 4 2" xfId="29510" xr:uid="{1142862E-C0A2-4B40-A597-7C88B3BAB318}"/>
    <cellStyle name="Entrada 13 4 7 5" xfId="19261" xr:uid="{256B0331-8506-43A1-BFF6-E242E9D9017D}"/>
    <cellStyle name="Entrada 13 4 8" xfId="4718" xr:uid="{7D76EB99-6055-4F85-A67A-93DE791786B9}"/>
    <cellStyle name="Entrada 13 4 8 2" xfId="11100" xr:uid="{C1EAAD6F-A8F8-481E-BC8B-810700900566}"/>
    <cellStyle name="Entrada 13 4 8 2 2" xfId="26208" xr:uid="{F43CDD7E-F9F1-4CF2-8F9C-5F8409C78BE4}"/>
    <cellStyle name="Entrada 13 4 8 3" xfId="13389" xr:uid="{0EFAE407-374C-4CB8-A969-5F5EE081D2D1}"/>
    <cellStyle name="Entrada 13 4 8 3 2" xfId="28497" xr:uid="{E77053DC-79BA-4208-83A9-5EBFD905B46A}"/>
    <cellStyle name="Entrada 13 4 8 4" xfId="19826" xr:uid="{ACE83D09-DE6C-4FED-9329-C4A235D385AE}"/>
    <cellStyle name="Entrada 13 4 9" xfId="8579" xr:uid="{17A4C31A-6487-4C37-A32B-3F7C9278AA3A}"/>
    <cellStyle name="Entrada 13 4 9 2" xfId="23687" xr:uid="{D7A5D958-AD8A-4C81-929E-CF3C9F891384}"/>
    <cellStyle name="Entrada 13 5" xfId="2040" xr:uid="{94E8F2BE-6FCE-414E-8744-D89AB101EE05}"/>
    <cellStyle name="Entrada 13 5 10" xfId="15303" xr:uid="{0A0EAAF1-AAF2-42CB-B676-F89D54EB4793}"/>
    <cellStyle name="Entrada 13 5 10 2" xfId="30411" xr:uid="{6801EF87-48F5-44E6-A33C-43A9F150E340}"/>
    <cellStyle name="Entrada 13 5 11" xfId="17265" xr:uid="{EDA21FBB-432F-4C5C-A058-5AC6699A537E}"/>
    <cellStyle name="Entrada 13 5 2" xfId="2800" xr:uid="{D95DD0E7-912A-4A7B-B4CE-60F333F13959}"/>
    <cellStyle name="Entrada 13 5 2 2" xfId="5437" xr:uid="{8BB25A04-31F4-4805-9CB7-12264FAD9300}"/>
    <cellStyle name="Entrada 13 5 2 2 2" xfId="7989" xr:uid="{4992A02B-06AB-458B-AA7B-CB6525709FC9}"/>
    <cellStyle name="Entrada 13 5 2 2 2 2" xfId="23097" xr:uid="{A96351E8-976E-47E1-A12A-9F2947B65C2D}"/>
    <cellStyle name="Entrada 13 5 2 2 3" xfId="20545" xr:uid="{E0F0A4D1-1670-4E29-A2C2-00A97F0FDA96}"/>
    <cellStyle name="Entrada 13 5 2 3" xfId="15707" xr:uid="{611209E7-EEEC-4C3D-9C4B-B9BACF8A8BE0}"/>
    <cellStyle name="Entrada 13 5 2 3 2" xfId="30815" xr:uid="{ABBF5513-AACC-45D2-8BD1-80E5780038E4}"/>
    <cellStyle name="Entrada 13 5 2 4" xfId="17908" xr:uid="{C5080B19-8704-4B00-A11A-9A51B995CB20}"/>
    <cellStyle name="Entrada 13 5 3" xfId="3103" xr:uid="{FF850C79-8651-4A11-864D-35D29BDC2D14}"/>
    <cellStyle name="Entrada 13 5 3 2" xfId="5740" xr:uid="{44EB9776-E311-4A0A-A438-1C7DFC8AEDD9}"/>
    <cellStyle name="Entrada 13 5 3 2 2" xfId="12051" xr:uid="{93A0CA05-7BCC-4A76-8E28-FDA4C93826EE}"/>
    <cellStyle name="Entrada 13 5 3 2 2 2" xfId="27159" xr:uid="{A5D541B4-533C-4FE2-A103-731F7810317D}"/>
    <cellStyle name="Entrada 13 5 3 2 3" xfId="14827" xr:uid="{9B6F2243-1EC2-4089-921D-B492F9EBB583}"/>
    <cellStyle name="Entrada 13 5 3 2 3 2" xfId="29935" xr:uid="{EF9D4224-E2FE-4ED7-8BF9-D00C3FAABFE5}"/>
    <cellStyle name="Entrada 13 5 3 2 4" xfId="20848" xr:uid="{C1C59D4B-7F46-441D-8A4C-313F03359E81}"/>
    <cellStyle name="Entrada 13 5 3 3" xfId="9485" xr:uid="{F8EFAF93-1711-4B76-8628-FE5CF92010AC}"/>
    <cellStyle name="Entrada 13 5 3 3 2" xfId="24593" xr:uid="{6F769747-91A9-4486-B833-F6EEE83C4E90}"/>
    <cellStyle name="Entrada 13 5 3 4" xfId="9282" xr:uid="{0E8A7A21-31CA-4506-9230-472B173CFFF3}"/>
    <cellStyle name="Entrada 13 5 3 4 2" xfId="24390" xr:uid="{CBF89147-380C-44BF-A1FD-A57DEE8873A5}"/>
    <cellStyle name="Entrada 13 5 3 5" xfId="18211" xr:uid="{380267CD-73BD-4079-8C10-6AB8C7FEF832}"/>
    <cellStyle name="Entrada 13 5 4" xfId="3429" xr:uid="{8A2203D1-5C05-4A52-9F32-3AC03A7EFE8A}"/>
    <cellStyle name="Entrada 13 5 4 2" xfId="6066" xr:uid="{FE043E75-6E5C-4A2B-AA42-71DDC4F8CA7A}"/>
    <cellStyle name="Entrada 13 5 4 2 2" xfId="12377" xr:uid="{149A53CD-7681-4691-9D01-7902B57FA2F6}"/>
    <cellStyle name="Entrada 13 5 4 2 2 2" xfId="27485" xr:uid="{2E66DB59-CAF0-44D5-891F-12F661BB74E6}"/>
    <cellStyle name="Entrada 13 5 4 2 3" xfId="9181" xr:uid="{CBCD0F16-2B62-4B00-AECE-8F85BD6902D6}"/>
    <cellStyle name="Entrada 13 5 4 2 3 2" xfId="24289" xr:uid="{390074A1-F868-4B1F-89DE-F0D9D61E9A59}"/>
    <cellStyle name="Entrada 13 5 4 2 4" xfId="21174" xr:uid="{ADA63785-00B2-4CAC-AA8C-431EF11CEB19}"/>
    <cellStyle name="Entrada 13 5 4 3" xfId="9811" xr:uid="{D885C5F7-8B56-4418-83EF-7DB4DE84A0AE}"/>
    <cellStyle name="Entrada 13 5 4 3 2" xfId="24919" xr:uid="{D9E04317-2A27-479A-AF3C-D80B077CB817}"/>
    <cellStyle name="Entrada 13 5 4 4" xfId="13351" xr:uid="{6728C57B-3DFA-4B34-8979-FE0284FA577F}"/>
    <cellStyle name="Entrada 13 5 4 4 2" xfId="28459" xr:uid="{3972DE15-A3E2-4FB2-ABDA-D05BDA2B369E}"/>
    <cellStyle name="Entrada 13 5 4 5" xfId="18537" xr:uid="{10F5B573-FB5A-48E2-AAFF-2EBAA24AD667}"/>
    <cellStyle name="Entrada 13 5 5" xfId="3735" xr:uid="{CCDCA227-333B-4DEA-9215-14303414B0C5}"/>
    <cellStyle name="Entrada 13 5 5 2" xfId="6372" xr:uid="{2DEB29CE-B8EB-4BD8-AD5F-E0BB6BA90B7A}"/>
    <cellStyle name="Entrada 13 5 5 2 2" xfId="12683" xr:uid="{5B2A3578-0F67-4876-81F6-396CAD48835E}"/>
    <cellStyle name="Entrada 13 5 5 2 2 2" xfId="27791" xr:uid="{DADABC21-6666-4B98-854B-599BFBE2EE5F}"/>
    <cellStyle name="Entrada 13 5 5 2 3" xfId="11766" xr:uid="{B5B7DC8D-70C0-4D16-A41B-5201E550DD8C}"/>
    <cellStyle name="Entrada 13 5 5 2 3 2" xfId="26874" xr:uid="{42117323-3146-488A-9EF7-813513FC8AEC}"/>
    <cellStyle name="Entrada 13 5 5 2 4" xfId="21480" xr:uid="{F93330CB-8175-4A6A-B748-A65CFDCBC98C}"/>
    <cellStyle name="Entrada 13 5 5 3" xfId="10117" xr:uid="{90F9DBF8-2806-4005-9C16-1E85EE19E66A}"/>
    <cellStyle name="Entrada 13 5 5 3 2" xfId="25225" xr:uid="{462D8AB2-AB9E-4EB0-AB9E-413559F7A571}"/>
    <cellStyle name="Entrada 13 5 5 4" xfId="13689" xr:uid="{99F7C033-5B3E-49AA-AC48-622844473E48}"/>
    <cellStyle name="Entrada 13 5 5 4 2" xfId="28797" xr:uid="{6BFFC943-9266-419B-A280-46F744C0D6BE}"/>
    <cellStyle name="Entrada 13 5 5 5" xfId="18843" xr:uid="{0090FA72-783B-4F6C-BBF4-BBDC8AE7BAD1}"/>
    <cellStyle name="Entrada 13 5 6" xfId="4112" xr:uid="{BA1BD18C-CEB5-4281-961A-EAC807022B06}"/>
    <cellStyle name="Entrada 13 5 6 2" xfId="6749" xr:uid="{8F83575B-CBF4-45E4-BA46-9D335B66B299}"/>
    <cellStyle name="Entrada 13 5 6 2 2" xfId="13060" xr:uid="{2E2AE05D-1610-4AF1-A732-77F8A55D2978}"/>
    <cellStyle name="Entrada 13 5 6 2 2 2" xfId="28168" xr:uid="{D6F4BDCB-4466-4842-BC11-F2DD93D90AAF}"/>
    <cellStyle name="Entrada 13 5 6 2 3" xfId="16734" xr:uid="{8A255351-70DF-4AEF-BA61-888A813AE0BC}"/>
    <cellStyle name="Entrada 13 5 6 2 3 2" xfId="31842" xr:uid="{62FB2C97-E029-406C-8D82-E681B2A061DE}"/>
    <cellStyle name="Entrada 13 5 6 2 4" xfId="21857" xr:uid="{12DC0E89-CD2D-46A0-B156-8C1B597979BE}"/>
    <cellStyle name="Entrada 13 5 6 3" xfId="10494" xr:uid="{A61483C0-0DED-4A79-89E9-673419E5ECE8}"/>
    <cellStyle name="Entrada 13 5 6 3 2" xfId="25602" xr:uid="{3D98722F-8187-4BFD-A9A9-3FF1DBC7AED7}"/>
    <cellStyle name="Entrada 13 5 6 4" xfId="7871" xr:uid="{1A566120-83FF-4668-98F8-B1E396D14CD5}"/>
    <cellStyle name="Entrada 13 5 6 4 2" xfId="22979" xr:uid="{4A04033D-2A70-4990-8A25-AC71B8A79473}"/>
    <cellStyle name="Entrada 13 5 6 5" xfId="19220" xr:uid="{270DE544-6006-4DA8-AD50-41F722D68173}"/>
    <cellStyle name="Entrada 13 5 7" xfId="4677" xr:uid="{5C670FA9-A805-4FB1-B4E9-D6D24C40E222}"/>
    <cellStyle name="Entrada 13 5 7 2" xfId="11059" xr:uid="{8518BE1E-DEC2-4089-AD67-AA8DC08B6EA7}"/>
    <cellStyle name="Entrada 13 5 7 2 2" xfId="26167" xr:uid="{FE0EA626-C50C-4FCA-98FF-05557782D6DD}"/>
    <cellStyle name="Entrada 13 5 7 3" xfId="13443" xr:uid="{5060609D-FB85-468A-B77E-9A38A18DEA3C}"/>
    <cellStyle name="Entrada 13 5 7 3 2" xfId="28551" xr:uid="{580F6DF4-F3DF-45CE-9F2D-44B09ED2D8D7}"/>
    <cellStyle name="Entrada 13 5 7 4" xfId="19785" xr:uid="{9F04FC20-17D0-425A-BE92-85E7CC6B5D34}"/>
    <cellStyle name="Entrada 13 5 8" xfId="8538" xr:uid="{ED4D18BB-E047-4634-873C-72CEEB7805CA}"/>
    <cellStyle name="Entrada 13 5 8 2" xfId="23646" xr:uid="{A9519C4B-2085-466F-A76E-76D12E6DD163}"/>
    <cellStyle name="Entrada 13 5 9" xfId="15689" xr:uid="{64AC27AD-CE21-4265-B39B-DD682D45B311}"/>
    <cellStyle name="Entrada 13 5 9 2" xfId="30797" xr:uid="{A2B32483-EEF4-46A8-8873-5C72414B9F83}"/>
    <cellStyle name="Entrada 14" xfId="1146" xr:uid="{00000000-0005-0000-0000-00007C040000}"/>
    <cellStyle name="Entrada 14 2" xfId="1862" xr:uid="{3AE3CD63-71A0-4DB5-ABD3-041295CEF6B7}"/>
    <cellStyle name="Entrada 14 2 10" xfId="8363" xr:uid="{758FEDC4-88BD-4FC2-B0C8-5B43E31AA365}"/>
    <cellStyle name="Entrada 14 2 10 2" xfId="23471" xr:uid="{22FE5264-7CF1-42FE-AB7A-F353AFECFDE4}"/>
    <cellStyle name="Entrada 14 2 11" xfId="14368" xr:uid="{E682446D-4890-4E30-9754-2A4BB96794A4}"/>
    <cellStyle name="Entrada 14 2 11 2" xfId="29476" xr:uid="{49EA94F7-1CDC-4EDF-8250-057BEFF8E1B8}"/>
    <cellStyle name="Entrada 14 2 12" xfId="15919" xr:uid="{67DAD71A-8D6B-4962-BDC2-925FD8F3FC93}"/>
    <cellStyle name="Entrada 14 2 12 2" xfId="31027" xr:uid="{D2983F37-8148-430E-957A-B0D832B85D1E}"/>
    <cellStyle name="Entrada 14 2 13" xfId="17087" xr:uid="{767184AF-B9C9-4657-9FEA-55164B81A67B}"/>
    <cellStyle name="Entrada 14 2 2" xfId="2422" xr:uid="{FBD7892D-FC15-4CE0-B1EF-44266A46436C}"/>
    <cellStyle name="Entrada 14 2 2 2" xfId="5059" xr:uid="{1EDEEF5B-FFB8-4CF2-89D0-4EE5C909BD61}"/>
    <cellStyle name="Entrada 14 2 2 2 2" xfId="11423" xr:uid="{217783E9-B8A8-48E4-B631-8AA460DBD5FE}"/>
    <cellStyle name="Entrada 14 2 2 2 2 2" xfId="26531" xr:uid="{ADB6C7A8-B6C3-4858-9B07-4A1AFE8A49F9}"/>
    <cellStyle name="Entrada 14 2 2 2 3" xfId="7237" xr:uid="{ED165BDB-05DA-41D9-B2D9-5E6077C361F4}"/>
    <cellStyle name="Entrada 14 2 2 2 3 2" xfId="22345" xr:uid="{A92021D6-EB4F-4B54-9C0C-0D270C5E1594}"/>
    <cellStyle name="Entrada 14 2 2 2 4" xfId="20167" xr:uid="{1BF3078A-B5C1-4FA1-88AC-2222B2E310E2}"/>
    <cellStyle name="Entrada 14 2 2 3" xfId="8889" xr:uid="{354337E7-1CD3-4152-8442-818DEE4529AC}"/>
    <cellStyle name="Entrada 14 2 2 3 2" xfId="23997" xr:uid="{C8FFB259-E5CD-471E-BB69-475443169313}"/>
    <cellStyle name="Entrada 14 2 3" xfId="2198" xr:uid="{804D9F29-0D68-4E74-8731-FFCBFD23695C}"/>
    <cellStyle name="Entrada 14 2 3 2" xfId="4835" xr:uid="{9520C5A2-E31F-495A-9055-F0BD4056E02E}"/>
    <cellStyle name="Entrada 14 2 3 2 2" xfId="14748" xr:uid="{D5C69FA8-078F-472B-BE36-C9B964E7D3F4}"/>
    <cellStyle name="Entrada 14 2 3 2 2 2" xfId="29856" xr:uid="{E6EB373A-15EB-4A7D-973C-07773F99D6D1}"/>
    <cellStyle name="Entrada 14 2 3 2 3" xfId="19943" xr:uid="{14A13682-713A-43A0-BC68-05FE4417C6F0}"/>
    <cellStyle name="Entrada 14 2 3 3" xfId="9179" xr:uid="{6B1D235C-16FE-4F03-8457-37AA4DEE5DC6}"/>
    <cellStyle name="Entrada 14 2 3 3 2" xfId="24287" xr:uid="{F1BA5B1E-3F75-4306-8D16-A89B151D35EF}"/>
    <cellStyle name="Entrada 14 2 3 4" xfId="17423" xr:uid="{80F688AA-1366-416F-B727-1418D419B150}"/>
    <cellStyle name="Entrada 14 2 4" xfId="2956" xr:uid="{ECAB36C1-D8B8-4EEC-B975-6A2EDAE7CE0C}"/>
    <cellStyle name="Entrada 14 2 4 2" xfId="5593" xr:uid="{8058A402-1425-4633-8C3E-73A9B28B7E08}"/>
    <cellStyle name="Entrada 14 2 4 2 2" xfId="11904" xr:uid="{C5F57F2F-4848-4388-B200-55785A2E498D}"/>
    <cellStyle name="Entrada 14 2 4 2 2 2" xfId="27012" xr:uid="{F90D9820-63CF-4207-A1E7-5752AE6A9FCF}"/>
    <cellStyle name="Entrada 14 2 4 2 3" xfId="13890" xr:uid="{4458F54F-BC06-4614-9EB9-EDB75857F187}"/>
    <cellStyle name="Entrada 14 2 4 2 3 2" xfId="28998" xr:uid="{B6A3D53F-8E19-4AC8-B957-464E0606DC07}"/>
    <cellStyle name="Entrada 14 2 4 2 4" xfId="20701" xr:uid="{F1E6AAE5-6F4D-460D-9D5D-BA845F6B1446}"/>
    <cellStyle name="Entrada 14 2 4 3" xfId="9338" xr:uid="{D940680A-1698-4C16-8F3F-3D762166B7C4}"/>
    <cellStyle name="Entrada 14 2 4 3 2" xfId="24446" xr:uid="{81F90791-3C81-4ADE-AC6E-91BA7737D01B}"/>
    <cellStyle name="Entrada 14 2 4 4" xfId="7328" xr:uid="{AD55B126-3605-4A3E-A04F-7BA8EB3BCFFB}"/>
    <cellStyle name="Entrada 14 2 4 4 2" xfId="22436" xr:uid="{72D60498-1081-4CCC-8128-1F940A1FC4DA}"/>
    <cellStyle name="Entrada 14 2 4 5" xfId="18064" xr:uid="{95EB1C30-AC76-4CFD-87D7-5812448004AD}"/>
    <cellStyle name="Entrada 14 2 5" xfId="3282" xr:uid="{C18D73F2-9B53-4A84-A4B3-6DF7765C6082}"/>
    <cellStyle name="Entrada 14 2 5 2" xfId="5919" xr:uid="{8102C77C-26CD-4A1A-85A1-512B5D2CE4A0}"/>
    <cellStyle name="Entrada 14 2 5 2 2" xfId="12230" xr:uid="{DD3ED8C7-4169-4BF6-BCF8-5F0D042FB56C}"/>
    <cellStyle name="Entrada 14 2 5 2 2 2" xfId="27338" xr:uid="{2F694966-1728-4902-A826-FF3CF9EC495C}"/>
    <cellStyle name="Entrada 14 2 5 2 3" xfId="16495" xr:uid="{3C617402-72CD-4266-B21D-FE7462D11BDC}"/>
    <cellStyle name="Entrada 14 2 5 2 3 2" xfId="31603" xr:uid="{A2B66492-FBB0-4856-A30F-11117047A9D2}"/>
    <cellStyle name="Entrada 14 2 5 2 4" xfId="21027" xr:uid="{A2651358-5955-466A-B447-E9ED7D481264}"/>
    <cellStyle name="Entrada 14 2 5 3" xfId="9664" xr:uid="{32327544-79A1-4ACF-85C8-19CF54E16D28}"/>
    <cellStyle name="Entrada 14 2 5 3 2" xfId="24772" xr:uid="{7742D910-74D9-420E-8E43-423CFD6AA293}"/>
    <cellStyle name="Entrada 14 2 5 4" xfId="14542" xr:uid="{F35D9224-0EA9-4659-BB1D-208173EBE7CC}"/>
    <cellStyle name="Entrada 14 2 5 4 2" xfId="29650" xr:uid="{DED0BF80-9A62-4F34-8DE4-D22D335E235F}"/>
    <cellStyle name="Entrada 14 2 5 5" xfId="18390" xr:uid="{43B7B404-A4A2-4548-B345-2702D6816754}"/>
    <cellStyle name="Entrada 14 2 6" xfId="3588" xr:uid="{87FDEB68-F3A2-4D87-B8C7-2E603F44644A}"/>
    <cellStyle name="Entrada 14 2 6 2" xfId="6225" xr:uid="{BB09E965-E955-4F42-9961-3197CC50F4E7}"/>
    <cellStyle name="Entrada 14 2 6 2 2" xfId="12536" xr:uid="{1C68201C-D303-4CE8-9EAF-AB94F93300C5}"/>
    <cellStyle name="Entrada 14 2 6 2 2 2" xfId="27644" xr:uid="{7B726D49-A49D-49A6-981F-AC0393904864}"/>
    <cellStyle name="Entrada 14 2 6 2 3" xfId="15554" xr:uid="{BFC46C78-B313-4531-B04D-5050D0172719}"/>
    <cellStyle name="Entrada 14 2 6 2 3 2" xfId="30662" xr:uid="{ADFE2341-E436-42DF-9EB3-CE394F8A41DD}"/>
    <cellStyle name="Entrada 14 2 6 2 4" xfId="21333" xr:uid="{311F8440-E619-48D2-98A6-ED80F550B66D}"/>
    <cellStyle name="Entrada 14 2 6 3" xfId="9970" xr:uid="{A684585C-0BE4-482A-8F16-5E59FEB0B084}"/>
    <cellStyle name="Entrada 14 2 6 3 2" xfId="25078" xr:uid="{598D8606-F3A2-439C-89C3-7FC64F4CCFCC}"/>
    <cellStyle name="Entrada 14 2 6 4" xfId="7072" xr:uid="{54AF5B28-EB53-4613-BB27-5882B34A4F53}"/>
    <cellStyle name="Entrada 14 2 6 4 2" xfId="22180" xr:uid="{2FF2EB09-9B0D-4C57-B695-89F3779D62CF}"/>
    <cellStyle name="Entrada 14 2 6 5" xfId="18696" xr:uid="{0DD2DCC7-1A06-465D-9943-6527CCAE8C29}"/>
    <cellStyle name="Entrada 14 2 7" xfId="3934" xr:uid="{56BDE851-EA9E-4E00-8329-0C51EDDB2428}"/>
    <cellStyle name="Entrada 14 2 7 2" xfId="6571" xr:uid="{13FA1BD1-D96B-4BC5-9316-46F0CB51E272}"/>
    <cellStyle name="Entrada 14 2 7 2 2" xfId="12882" xr:uid="{34589BFB-B0DF-4F25-8D41-41911A3D2717}"/>
    <cellStyle name="Entrada 14 2 7 2 2 2" xfId="27990" xr:uid="{73746295-3633-419C-BD13-ECF1E13ED2EB}"/>
    <cellStyle name="Entrada 14 2 7 2 3" xfId="16587" xr:uid="{48C07AD5-832C-4D67-BBC4-DCE370C3A03C}"/>
    <cellStyle name="Entrada 14 2 7 2 3 2" xfId="31695" xr:uid="{54DD771B-AB8B-4541-9033-DE9EACB7EFEB}"/>
    <cellStyle name="Entrada 14 2 7 2 4" xfId="21679" xr:uid="{9EFD86F0-AB74-4F0D-B3A6-FA4C1DEFCEEC}"/>
    <cellStyle name="Entrada 14 2 7 3" xfId="10316" xr:uid="{6F066F55-7720-4AFF-A648-7B1126131DA4}"/>
    <cellStyle name="Entrada 14 2 7 3 2" xfId="25424" xr:uid="{E0BB1398-2952-4FD7-A1A6-0118E3DD14B1}"/>
    <cellStyle name="Entrada 14 2 7 4" xfId="15650" xr:uid="{F6BAD6AA-DA5E-44BA-9E3B-9CF41B95F3AB}"/>
    <cellStyle name="Entrada 14 2 7 4 2" xfId="30758" xr:uid="{037EDD30-C067-4637-AD26-2E69E4389670}"/>
    <cellStyle name="Entrada 14 2 7 5" xfId="19042" xr:uid="{3200450F-6188-41BD-BCC8-90DB61444B9C}"/>
    <cellStyle name="Entrada 14 2 8" xfId="4281" xr:uid="{4A7F59AC-1537-4E59-AE7E-9A9304EF8168}"/>
    <cellStyle name="Entrada 14 2 8 2" xfId="6918" xr:uid="{425F87F3-D1B9-4ED0-B5E4-F615ECC63DE6}"/>
    <cellStyle name="Entrada 14 2 8 2 2" xfId="13229" xr:uid="{B45A80D4-935F-4726-B668-633CF4693B8E}"/>
    <cellStyle name="Entrada 14 2 8 2 2 2" xfId="28337" xr:uid="{C6996E75-AC06-4D98-96DD-743F6675BAC4}"/>
    <cellStyle name="Entrada 14 2 8 2 3" xfId="16893" xr:uid="{9EE421DF-50F3-414D-801A-B7095E292468}"/>
    <cellStyle name="Entrada 14 2 8 2 3 2" xfId="32001" xr:uid="{28380630-9B84-4685-9EF4-EB12B4E99260}"/>
    <cellStyle name="Entrada 14 2 8 2 4" xfId="22026" xr:uid="{1982B116-D308-40A6-AA92-7A301179E920}"/>
    <cellStyle name="Entrada 14 2 8 3" xfId="10663" xr:uid="{5AF7DBB1-93A9-41D7-A9D0-D26673E5F90E}"/>
    <cellStyle name="Entrada 14 2 8 3 2" xfId="25771" xr:uid="{862C711E-1078-4ACC-8182-41810482ABA2}"/>
    <cellStyle name="Entrada 14 2 8 4" xfId="15668" xr:uid="{19FBBBC9-693F-4A67-8850-21C8CD689885}"/>
    <cellStyle name="Entrada 14 2 8 4 2" xfId="30776" xr:uid="{20857FAD-5FB9-498F-9702-1D51DDD6EA5A}"/>
    <cellStyle name="Entrada 14 2 8 5" xfId="19389" xr:uid="{9883DB8A-2974-4969-BF07-78F3A91F512D}"/>
    <cellStyle name="Entrada 14 2 9" xfId="4499" xr:uid="{E871F455-DF48-4BD8-A2FE-9A0CA93ACB2A}"/>
    <cellStyle name="Entrada 14 2 9 2" xfId="10881" xr:uid="{331F3DA8-CDF5-4ACC-B1FA-D8EA0E2CFDAC}"/>
    <cellStyle name="Entrada 14 2 9 2 2" xfId="25989" xr:uid="{BB02F310-D2F4-48C5-9695-E901C8C5A203}"/>
    <cellStyle name="Entrada 14 2 9 3" xfId="14791" xr:uid="{451C8E29-3111-48F9-A4CA-A565430F5CDE}"/>
    <cellStyle name="Entrada 14 2 9 3 2" xfId="29899" xr:uid="{B846F41F-F36A-472F-865C-C19BE71F9204}"/>
    <cellStyle name="Entrada 14 2 9 4" xfId="19607" xr:uid="{13FBBF63-AEAE-465A-BC82-2E8F5DA7653B}"/>
    <cellStyle name="Entrada 14 3" xfId="1845" xr:uid="{93A224D3-7FA9-4B86-A317-A7E485932B08}"/>
    <cellStyle name="Entrada 14 3 10" xfId="14277" xr:uid="{107A0281-D5A8-497C-83F2-5B6314AC8EF9}"/>
    <cellStyle name="Entrada 14 3 10 2" xfId="29385" xr:uid="{A7AC9E3F-C97F-48AD-B27E-C281E5AD8671}"/>
    <cellStyle name="Entrada 14 3 11" xfId="7346" xr:uid="{2E5C4320-ED83-4A9D-A5DC-A619F49178C5}"/>
    <cellStyle name="Entrada 14 3 11 2" xfId="22454" xr:uid="{5AD3015A-6D8B-41A5-B274-62D98372980E}"/>
    <cellStyle name="Entrada 14 3 12" xfId="17070" xr:uid="{4BF4EC60-C11A-40DA-99BB-E98ADC519756}"/>
    <cellStyle name="Entrada 14 3 2" xfId="2405" xr:uid="{072E775C-D2BB-4B65-A04F-2C6DF6EA870D}"/>
    <cellStyle name="Entrada 14 3 2 2" xfId="5042" xr:uid="{861F7847-BAC7-490E-A9F6-E395D8C82124}"/>
    <cellStyle name="Entrada 14 3 2 2 2" xfId="11406" xr:uid="{77939B3C-DC00-448B-9FD5-B66BB1752C4F}"/>
    <cellStyle name="Entrada 14 3 2 2 2 2" xfId="26514" xr:uid="{D5D1972F-6F7D-40B9-9D0D-4C88314215A4}"/>
    <cellStyle name="Entrada 14 3 2 2 3" xfId="13823" xr:uid="{EA93508D-6BD5-4381-81AC-3DA8A657CD27}"/>
    <cellStyle name="Entrada 14 3 2 2 3 2" xfId="28931" xr:uid="{4C51FCBA-5497-4B1B-8BAF-7FB522326379}"/>
    <cellStyle name="Entrada 14 3 2 2 4" xfId="20150" xr:uid="{EF8A262F-869C-4654-B49F-1EF082BD9674}"/>
    <cellStyle name="Entrada 14 3 2 3" xfId="8872" xr:uid="{37ADE0D1-4E70-4CB0-832F-E003467EB404}"/>
    <cellStyle name="Entrada 14 3 2 3 2" xfId="23980" xr:uid="{216E22FB-1A03-459D-B324-90AB5756CD1C}"/>
    <cellStyle name="Entrada 14 3 2 4" xfId="7398" xr:uid="{8BDF65E1-D810-4BFD-9B2A-C7ED15FD9B79}"/>
    <cellStyle name="Entrada 14 3 2 4 2" xfId="22506" xr:uid="{6DE48F61-E9E4-45CF-9AAF-9B28D763BAD5}"/>
    <cellStyle name="Entrada 14 3 2 5" xfId="15590" xr:uid="{29FAF2DE-4B7D-486B-89CD-1BA5FEEA4C62}"/>
    <cellStyle name="Entrada 14 3 2 5 2" xfId="30698" xr:uid="{52171B19-7639-4271-993F-5A5E3131973C}"/>
    <cellStyle name="Entrada 14 3 2 6" xfId="17596" xr:uid="{896F34E9-BE12-43A7-9320-2D5872499BC3}"/>
    <cellStyle name="Entrada 14 3 3" xfId="2215" xr:uid="{C2651632-F4B9-4929-A473-D1DBD192F780}"/>
    <cellStyle name="Entrada 14 3 3 2" xfId="4852" xr:uid="{F8CB9C37-8F08-411F-B251-61465D9D2120}"/>
    <cellStyle name="Entrada 14 3 3 2 2" xfId="16251" xr:uid="{A71C5B89-80EF-4472-A2B3-F698D87117FF}"/>
    <cellStyle name="Entrada 14 3 3 2 2 2" xfId="31359" xr:uid="{F15060AC-CD34-477F-8779-BC926C6C1D79}"/>
    <cellStyle name="Entrada 14 3 3 2 3" xfId="19960" xr:uid="{D2A68225-E695-45BC-BB9B-8786729AF429}"/>
    <cellStyle name="Entrada 14 3 3 3" xfId="15097" xr:uid="{7886F1AE-BEF3-4D42-B0F2-BDD946E100F5}"/>
    <cellStyle name="Entrada 14 3 3 3 2" xfId="30205" xr:uid="{AE081D7D-0C36-4631-A521-41B8CFA4BCFC}"/>
    <cellStyle name="Entrada 14 3 3 4" xfId="17440" xr:uid="{B76AFF1B-790B-4B54-8413-ACF47FCDE3FB}"/>
    <cellStyle name="Entrada 14 3 4" xfId="2939" xr:uid="{0888C19C-7779-4180-A7CD-2F5966520F16}"/>
    <cellStyle name="Entrada 14 3 4 2" xfId="5576" xr:uid="{FA05020D-05A1-4C2E-BB8F-0F2E3FF6E9E7}"/>
    <cellStyle name="Entrada 14 3 4 2 2" xfId="11887" xr:uid="{E868CFD3-8F51-44A6-AD98-94062B16A9A4}"/>
    <cellStyle name="Entrada 14 3 4 2 2 2" xfId="26995" xr:uid="{243552EF-01BC-4275-ADFD-6EC27A2292D4}"/>
    <cellStyle name="Entrada 14 3 4 2 3" xfId="7547" xr:uid="{A0C2D2AB-6B63-4810-9530-94E71C657C70}"/>
    <cellStyle name="Entrada 14 3 4 2 3 2" xfId="22655" xr:uid="{391FB2A6-5A75-427D-A4EC-23FD8E4C41CF}"/>
    <cellStyle name="Entrada 14 3 4 2 4" xfId="20684" xr:uid="{8EF99EB0-94A3-4670-A5F1-707F81FD153D}"/>
    <cellStyle name="Entrada 14 3 4 3" xfId="9321" xr:uid="{39D67B4E-B963-4AF2-A9A4-F9B697567659}"/>
    <cellStyle name="Entrada 14 3 4 3 2" xfId="24429" xr:uid="{1B2C18FC-D6EB-42FF-8E2A-C1D2A48866A8}"/>
    <cellStyle name="Entrada 14 3 4 4" xfId="7527" xr:uid="{A3888BDB-A5EB-47D6-A116-D1A32F50186A}"/>
    <cellStyle name="Entrada 14 3 4 4 2" xfId="22635" xr:uid="{7E0443AC-A089-4AFB-96B1-C37F62188169}"/>
    <cellStyle name="Entrada 14 3 4 5" xfId="18047" xr:uid="{835C2588-5B6A-4663-B342-DC2FC0DB2B23}"/>
    <cellStyle name="Entrada 14 3 5" xfId="3265" xr:uid="{8C41113E-9AFF-4258-B30B-68C97A0BF5E5}"/>
    <cellStyle name="Entrada 14 3 5 2" xfId="5902" xr:uid="{3F1C8BD8-4C6A-40D9-B0F2-782B861B93B6}"/>
    <cellStyle name="Entrada 14 3 5 2 2" xfId="12213" xr:uid="{A7BA3C8A-3A43-4E6B-8FB9-CD67FA180620}"/>
    <cellStyle name="Entrada 14 3 5 2 2 2" xfId="27321" xr:uid="{0DE25363-A986-4E80-A44E-8549AA3712D0}"/>
    <cellStyle name="Entrada 14 3 5 2 3" xfId="14205" xr:uid="{0F65BDD2-05D5-4C7C-9290-7FAD81483BD0}"/>
    <cellStyle name="Entrada 14 3 5 2 3 2" xfId="29313" xr:uid="{1AAACB21-3465-4E31-9391-1186F973470D}"/>
    <cellStyle name="Entrada 14 3 5 2 4" xfId="21010" xr:uid="{D7E053A3-04AC-463B-9426-B6395D7BB07B}"/>
    <cellStyle name="Entrada 14 3 5 3" xfId="9647" xr:uid="{69E9AD5F-30D4-46FB-ABE3-69EF64F0ECE1}"/>
    <cellStyle name="Entrada 14 3 5 3 2" xfId="24755" xr:uid="{CCC9E94A-CEE9-4563-86E9-C9702FF4C652}"/>
    <cellStyle name="Entrada 14 3 5 4" xfId="13618" xr:uid="{4A820A0D-26E9-42DD-AA77-D106883EBA39}"/>
    <cellStyle name="Entrada 14 3 5 4 2" xfId="28726" xr:uid="{A92C092E-6A56-402D-8252-04B38A915C48}"/>
    <cellStyle name="Entrada 14 3 5 5" xfId="18373" xr:uid="{75E78CB6-6270-4B32-93D6-EB9EFC3856BA}"/>
    <cellStyle name="Entrada 14 3 6" xfId="3571" xr:uid="{5FAB373B-C346-4A89-B08F-087964FC2E9B}"/>
    <cellStyle name="Entrada 14 3 6 2" xfId="6208" xr:uid="{D6964EA9-B48A-4945-929A-D7003F04A045}"/>
    <cellStyle name="Entrada 14 3 6 2 2" xfId="12519" xr:uid="{DD8AFB1C-24C0-4863-8149-B33A252EA4E9}"/>
    <cellStyle name="Entrada 14 3 6 2 2 2" xfId="27627" xr:uid="{D7C01F3B-D1A9-4CDA-B45A-F106EC6D46D8}"/>
    <cellStyle name="Entrada 14 3 6 2 3" xfId="7430" xr:uid="{B7E05623-7EF4-4185-BD19-303ECC9716D3}"/>
    <cellStyle name="Entrada 14 3 6 2 3 2" xfId="22538" xr:uid="{5AC30172-E5FE-4357-8F99-EE8C9E9266C5}"/>
    <cellStyle name="Entrada 14 3 6 2 4" xfId="21316" xr:uid="{7582F413-BCCA-460E-84EA-322680273657}"/>
    <cellStyle name="Entrada 14 3 6 3" xfId="9953" xr:uid="{646BBD6F-23B1-4D0C-A9C7-9A6B39D87FA1}"/>
    <cellStyle name="Entrada 14 3 6 3 2" xfId="25061" xr:uid="{5CE2ABCF-885D-451E-934F-3AEAFA90F3ED}"/>
    <cellStyle name="Entrada 14 3 6 4" xfId="7746" xr:uid="{887E2211-D6D6-40F5-A192-03321451031A}"/>
    <cellStyle name="Entrada 14 3 6 4 2" xfId="22854" xr:uid="{52500372-9888-4A59-B271-6374A0E2CE92}"/>
    <cellStyle name="Entrada 14 3 6 5" xfId="18679" xr:uid="{48953969-8403-47A5-883A-E51552B65C7A}"/>
    <cellStyle name="Entrada 14 3 7" xfId="3917" xr:uid="{F91E7A23-C267-4083-8889-139348D23312}"/>
    <cellStyle name="Entrada 14 3 7 2" xfId="6554" xr:uid="{75FA66B8-420A-46D4-86AF-0521C63F5CE3}"/>
    <cellStyle name="Entrada 14 3 7 2 2" xfId="12865" xr:uid="{00DC55B9-582C-40D4-92AB-DE6EC70D7869}"/>
    <cellStyle name="Entrada 14 3 7 2 2 2" xfId="27973" xr:uid="{DC8E9836-314F-49B6-8E57-9AB71BA1017D}"/>
    <cellStyle name="Entrada 14 3 7 2 3" xfId="16570" xr:uid="{B3646DE5-029E-4BA6-BD1C-87F5A56839FE}"/>
    <cellStyle name="Entrada 14 3 7 2 3 2" xfId="31678" xr:uid="{940154F8-E26E-4463-B78C-E9D430A51FFD}"/>
    <cellStyle name="Entrada 14 3 7 2 4" xfId="21662" xr:uid="{4CF2C1AE-AC04-4581-A917-1F32F5035180}"/>
    <cellStyle name="Entrada 14 3 7 3" xfId="10299" xr:uid="{FFD17A31-B96B-4171-8AD7-18D03CCDC70C}"/>
    <cellStyle name="Entrada 14 3 7 3 2" xfId="25407" xr:uid="{0B8CC81B-B9C5-42CD-9364-D3A0C1236130}"/>
    <cellStyle name="Entrada 14 3 7 4" xfId="7815" xr:uid="{23DAEF6E-63C3-4931-AB1C-7E747492429F}"/>
    <cellStyle name="Entrada 14 3 7 4 2" xfId="22923" xr:uid="{531A463D-7B68-4A73-ABFA-CEA6E4D8D54B}"/>
    <cellStyle name="Entrada 14 3 7 5" xfId="19025" xr:uid="{0BF89BD5-C0D2-49C6-88A9-E1A480624840}"/>
    <cellStyle name="Entrada 14 3 8" xfId="4482" xr:uid="{824BEB58-5907-4766-A96C-367FA09A89A2}"/>
    <cellStyle name="Entrada 14 3 8 2" xfId="10864" xr:uid="{0753A6D3-2473-4077-AD8E-D8E010AA4B32}"/>
    <cellStyle name="Entrada 14 3 8 2 2" xfId="25972" xr:uid="{EFF20917-F052-43EC-B7B7-A0AF85E3B446}"/>
    <cellStyle name="Entrada 14 3 8 3" xfId="15169" xr:uid="{0F98D06A-0144-42FE-A126-8171D39997B5}"/>
    <cellStyle name="Entrada 14 3 8 3 2" xfId="30277" xr:uid="{3281BF3F-2FAA-440D-BE44-016A0DB68486}"/>
    <cellStyle name="Entrada 14 3 8 4" xfId="19590" xr:uid="{045A1A43-717C-42DA-BF5A-63433613114A}"/>
    <cellStyle name="Entrada 14 3 9" xfId="8346" xr:uid="{84D4673B-F994-44C2-83FD-D00EB70A3519}"/>
    <cellStyle name="Entrada 14 3 9 2" xfId="23454" xr:uid="{0594680A-8F3E-4F6E-80A1-A3D3E8B5124F}"/>
    <cellStyle name="Entrada 14 4" xfId="2082" xr:uid="{14C59255-66CD-4AEC-BCF1-7C22048A8369}"/>
    <cellStyle name="Entrada 14 4 10" xfId="15121" xr:uid="{EFD29F04-979D-405F-9BA2-6A7E908C9AAB}"/>
    <cellStyle name="Entrada 14 4 10 2" xfId="30229" xr:uid="{AF2D5956-BD06-48A6-8AD7-E954F3F1551A}"/>
    <cellStyle name="Entrada 14 4 11" xfId="13358" xr:uid="{EA2380ED-3865-4B90-AD9E-80D715546684}"/>
    <cellStyle name="Entrada 14 4 11 2" xfId="28466" xr:uid="{13F72A6F-0C03-40DB-BF79-F92720A9461E}"/>
    <cellStyle name="Entrada 14 4 12" xfId="17307" xr:uid="{46EE377B-6E2E-4C46-BA67-D60431557653}"/>
    <cellStyle name="Entrada 14 4 2" xfId="2572" xr:uid="{94E01AF0-75DA-42F1-AD07-A16800AA3253}"/>
    <cellStyle name="Entrada 14 4 2 2" xfId="5209" xr:uid="{37FC9475-DB07-40E4-8A5B-0A459E27F1FD}"/>
    <cellStyle name="Entrada 14 4 2 2 2" xfId="11573" xr:uid="{DFB91D35-5C72-4828-B241-81DC07D5C3D9}"/>
    <cellStyle name="Entrada 14 4 2 2 2 2" xfId="26681" xr:uid="{6714E3DC-D878-4FCB-9170-D2B3A24227AB}"/>
    <cellStyle name="Entrada 14 4 2 2 3" xfId="16548" xr:uid="{CDB712EF-54D0-41AF-B68E-A447CF17E6F5}"/>
    <cellStyle name="Entrada 14 4 2 2 3 2" xfId="31656" xr:uid="{16A3E074-A5BD-44F9-B65A-E54B3CA0BD53}"/>
    <cellStyle name="Entrada 14 4 2 2 4" xfId="20317" xr:uid="{459377E4-EEBD-422A-A27C-D3B9929782DD}"/>
    <cellStyle name="Entrada 14 4 2 3" xfId="9039" xr:uid="{BB646338-4402-40F0-B9F9-423D89F9F19C}"/>
    <cellStyle name="Entrada 14 4 2 3 2" xfId="24147" xr:uid="{94DCEBA1-B2B7-402B-B1B0-82C52AF7EA4B}"/>
    <cellStyle name="Entrada 14 4 2 4" xfId="13785" xr:uid="{4D0C01F6-BF12-4CF4-A9F3-7A7319DC54D7}"/>
    <cellStyle name="Entrada 14 4 2 4 2" xfId="28893" xr:uid="{D1B9F717-3D8D-4DB0-966C-DF8EAAA8E7E4}"/>
    <cellStyle name="Entrada 14 4 2 5" xfId="14665" xr:uid="{EB381798-A697-4244-9437-9ECFB33AD8B6}"/>
    <cellStyle name="Entrada 14 4 2 5 2" xfId="29773" xr:uid="{FB330674-3B9A-4A67-9257-794450DCB963}"/>
    <cellStyle name="Entrada 14 4 2 6" xfId="17680" xr:uid="{536D9D8E-8B19-419D-A84B-A1E5880D963B}"/>
    <cellStyle name="Entrada 14 4 3" xfId="2842" xr:uid="{C31F7FAF-8A41-4196-983E-FFAA2B7A5006}"/>
    <cellStyle name="Entrada 14 4 3 2" xfId="5479" xr:uid="{75E75FAE-37E8-4F88-9C36-462C4956B765}"/>
    <cellStyle name="Entrada 14 4 3 2 2" xfId="16504" xr:uid="{6E2EFEBB-E5F4-4E95-8BF6-FC9129491D49}"/>
    <cellStyle name="Entrada 14 4 3 2 2 2" xfId="31612" xr:uid="{9762F27F-8A34-4B69-8152-7A4DE24B600F}"/>
    <cellStyle name="Entrada 14 4 3 2 3" xfId="20587" xr:uid="{430763C8-ADA3-4B87-BED0-C852BC0FE2A5}"/>
    <cellStyle name="Entrada 14 4 3 3" xfId="8257" xr:uid="{C54E19C0-EFAF-4719-A35D-31C49136CAEA}"/>
    <cellStyle name="Entrada 14 4 3 3 2" xfId="23365" xr:uid="{5DB75A39-D388-4EE0-9E09-C938866BB7FE}"/>
    <cellStyle name="Entrada 14 4 3 4" xfId="17950" xr:uid="{74BFBD16-2C0C-4FE2-8445-29A5D8E4CA54}"/>
    <cellStyle name="Entrada 14 4 4" xfId="3145" xr:uid="{28F5752E-9ADE-4932-A399-C446CB7C3D43}"/>
    <cellStyle name="Entrada 14 4 4 2" xfId="5782" xr:uid="{7555502C-B7BE-433F-A5B9-8FF629E69067}"/>
    <cellStyle name="Entrada 14 4 4 2 2" xfId="12093" xr:uid="{175B2B61-DDDB-46F7-B5BA-752718558618}"/>
    <cellStyle name="Entrada 14 4 4 2 2 2" xfId="27201" xr:uid="{FCB5A9BB-3134-4049-B89F-17EFE325498A}"/>
    <cellStyle name="Entrada 14 4 4 2 3" xfId="14957" xr:uid="{86C0360C-1FA3-46A9-B943-4818CF0C0ED5}"/>
    <cellStyle name="Entrada 14 4 4 2 3 2" xfId="30065" xr:uid="{7832CFCB-E602-4345-A625-331F91B8D548}"/>
    <cellStyle name="Entrada 14 4 4 2 4" xfId="20890" xr:uid="{BE28372F-3937-43DD-AC5F-ACB5C0147A0C}"/>
    <cellStyle name="Entrada 14 4 4 3" xfId="9527" xr:uid="{3F966E5C-0C58-4F9C-9FAF-7C4B50977C40}"/>
    <cellStyle name="Entrada 14 4 4 3 2" xfId="24635" xr:uid="{DDCE2AFB-97EA-401C-AFDA-BA04D12A4358}"/>
    <cellStyle name="Entrada 14 4 4 4" xfId="16560" xr:uid="{B97B6EFA-6E18-4356-8B88-1A2E72A9394C}"/>
    <cellStyle name="Entrada 14 4 4 4 2" xfId="31668" xr:uid="{3C6A3169-6591-4CE8-B4A5-52F775A9E653}"/>
    <cellStyle name="Entrada 14 4 4 5" xfId="18253" xr:uid="{F34E7537-F883-40DE-90E0-D1FA4EA8024F}"/>
    <cellStyle name="Entrada 14 4 5" xfId="3471" xr:uid="{DA9F57AC-5964-4372-97DF-97B2356BE546}"/>
    <cellStyle name="Entrada 14 4 5 2" xfId="6108" xr:uid="{190ED50F-D362-4096-9A25-73A7F52BF2F1}"/>
    <cellStyle name="Entrada 14 4 5 2 2" xfId="12419" xr:uid="{EA70D94B-6B12-4584-B7DF-38EA0CDA5552}"/>
    <cellStyle name="Entrada 14 4 5 2 2 2" xfId="27527" xr:uid="{3AC7AE0C-CF22-410A-82F3-6392786D4F1E}"/>
    <cellStyle name="Entrada 14 4 5 2 3" xfId="9157" xr:uid="{B96678EA-97E1-4728-8C33-A92A7762B8FB}"/>
    <cellStyle name="Entrada 14 4 5 2 3 2" xfId="24265" xr:uid="{CE328D7B-38DC-400D-870F-C99BF7339408}"/>
    <cellStyle name="Entrada 14 4 5 2 4" xfId="21216" xr:uid="{12D77B3D-188F-45CF-8A13-0FC41644341C}"/>
    <cellStyle name="Entrada 14 4 5 3" xfId="9853" xr:uid="{8DC6849F-59BB-4157-BED3-9B5B8DF92ED5}"/>
    <cellStyle name="Entrada 14 4 5 3 2" xfId="24961" xr:uid="{A1F51F08-A29E-4881-985B-94455FB54B0B}"/>
    <cellStyle name="Entrada 14 4 5 4" xfId="14533" xr:uid="{15F9D754-F781-4409-99FA-A1F516820D65}"/>
    <cellStyle name="Entrada 14 4 5 4 2" xfId="29641" xr:uid="{29176DC9-BB2E-4452-B6CE-6BC72266AA5D}"/>
    <cellStyle name="Entrada 14 4 5 5" xfId="18579" xr:uid="{1076FD3B-3413-42FE-9925-6C118D00628B}"/>
    <cellStyle name="Entrada 14 4 6" xfId="3777" xr:uid="{4A5F06FB-3C46-430D-824A-E840D6FF29B6}"/>
    <cellStyle name="Entrada 14 4 6 2" xfId="6414" xr:uid="{0846E13F-EFD8-4713-B77B-F05E3FC14E76}"/>
    <cellStyle name="Entrada 14 4 6 2 2" xfId="12725" xr:uid="{A6967E34-2FA0-4084-AF66-C39A30B377EA}"/>
    <cellStyle name="Entrada 14 4 6 2 2 2" xfId="27833" xr:uid="{F52AFBEC-539F-42C7-8B72-12DAFA665452}"/>
    <cellStyle name="Entrada 14 4 6 2 3" xfId="14370" xr:uid="{1AA06859-9AD5-4C1D-98FD-D7BB8680960D}"/>
    <cellStyle name="Entrada 14 4 6 2 3 2" xfId="29478" xr:uid="{3B393735-F27F-40AC-97EB-82B224955E73}"/>
    <cellStyle name="Entrada 14 4 6 2 4" xfId="21522" xr:uid="{4B2D4453-5377-469D-BF40-02451F53B42C}"/>
    <cellStyle name="Entrada 14 4 6 3" xfId="10159" xr:uid="{06BBF3B9-4AFC-4EE2-AED4-D6FD74860763}"/>
    <cellStyle name="Entrada 14 4 6 3 2" xfId="25267" xr:uid="{AC68AF40-589B-42C8-8373-BD1E6AA21D28}"/>
    <cellStyle name="Entrada 14 4 6 4" xfId="13929" xr:uid="{77CD32DC-B3A5-4390-B81F-9F392506452A}"/>
    <cellStyle name="Entrada 14 4 6 4 2" xfId="29037" xr:uid="{4C0D2B94-C669-455E-B86C-07A6B11990D2}"/>
    <cellStyle name="Entrada 14 4 6 5" xfId="18885" xr:uid="{D3266E35-F21A-40A2-870A-1BF3FD3D665B}"/>
    <cellStyle name="Entrada 14 4 7" xfId="4154" xr:uid="{D531A618-F2F6-4739-A5D2-3356A11EECA0}"/>
    <cellStyle name="Entrada 14 4 7 2" xfId="6791" xr:uid="{390FD198-674B-4C1E-948D-B39CCC863FE4}"/>
    <cellStyle name="Entrada 14 4 7 2 2" xfId="13102" xr:uid="{D3FCB239-F747-43F3-BFF8-AE8AACB5A9D6}"/>
    <cellStyle name="Entrada 14 4 7 2 2 2" xfId="28210" xr:uid="{47361EDB-ACB7-40F3-A311-BFA7332C804B}"/>
    <cellStyle name="Entrada 14 4 7 2 3" xfId="16776" xr:uid="{093D0BE4-4C5C-4016-8E51-0914FC61C3F4}"/>
    <cellStyle name="Entrada 14 4 7 2 3 2" xfId="31884" xr:uid="{FEC42090-F3C4-46AE-94C6-C1C1D78F21DB}"/>
    <cellStyle name="Entrada 14 4 7 2 4" xfId="21899" xr:uid="{6E7D31DA-F8CF-48E0-8DC7-AE176B9A2EEF}"/>
    <cellStyle name="Entrada 14 4 7 3" xfId="10536" xr:uid="{29959251-C484-432E-A3EC-C472476A44A3}"/>
    <cellStyle name="Entrada 14 4 7 3 2" xfId="25644" xr:uid="{8490216B-E56D-400C-83EB-CC39ABE02338}"/>
    <cellStyle name="Entrada 14 4 7 4" xfId="15775" xr:uid="{DDDF27CB-29B0-4CD3-86BD-A30E59B42834}"/>
    <cellStyle name="Entrada 14 4 7 4 2" xfId="30883" xr:uid="{1064AB31-E66E-496A-8F63-65E94034338F}"/>
    <cellStyle name="Entrada 14 4 7 5" xfId="19262" xr:uid="{58E5FB4A-9BF0-448E-8141-EE328A1FAAFC}"/>
    <cellStyle name="Entrada 14 4 8" xfId="4719" xr:uid="{F9315EA2-2BC2-4A1F-9B5B-669F0CB0A136}"/>
    <cellStyle name="Entrada 14 4 8 2" xfId="11101" xr:uid="{92390E61-71D7-42B1-BBB6-54E6E424FE14}"/>
    <cellStyle name="Entrada 14 4 8 2 2" xfId="26209" xr:uid="{2116027C-984F-4D97-B91F-9744695CB5AF}"/>
    <cellStyle name="Entrada 14 4 8 3" xfId="15899" xr:uid="{9E77125E-0BD3-4BC5-8DFB-AB58435AA662}"/>
    <cellStyle name="Entrada 14 4 8 3 2" xfId="31007" xr:uid="{820D098A-4AA8-4709-897E-0D9F60458EA6}"/>
    <cellStyle name="Entrada 14 4 8 4" xfId="19827" xr:uid="{FAF1A23E-A04C-4083-8E6F-52E13DE1CB61}"/>
    <cellStyle name="Entrada 14 4 9" xfId="8580" xr:uid="{44026EDE-9472-4736-A25F-5738CB5B6471}"/>
    <cellStyle name="Entrada 14 4 9 2" xfId="23688" xr:uid="{2BE8FA79-F4BC-441F-9793-E32D552815D3}"/>
    <cellStyle name="Entrada 14 5" xfId="2039" xr:uid="{883924C5-2117-43F9-B35B-C7D653BE85E2}"/>
    <cellStyle name="Entrada 14 5 10" xfId="14942" xr:uid="{4A34ED67-BBF4-4F2A-81A2-D7FC5380EC1A}"/>
    <cellStyle name="Entrada 14 5 10 2" xfId="30050" xr:uid="{77AA2D7B-DEDB-498D-AF8C-87B72EA91B34}"/>
    <cellStyle name="Entrada 14 5 11" xfId="17264" xr:uid="{661A124D-8063-40FA-AC7D-23993B35651C}"/>
    <cellStyle name="Entrada 14 5 2" xfId="2799" xr:uid="{1FEA49AA-F862-4D29-9697-DA6705A6DA2A}"/>
    <cellStyle name="Entrada 14 5 2 2" xfId="5436" xr:uid="{9079D36C-0DAD-4783-822C-29ED06F5156C}"/>
    <cellStyle name="Entrada 14 5 2 2 2" xfId="7185" xr:uid="{F36972D2-2917-42D1-9BAD-E580E217BD0D}"/>
    <cellStyle name="Entrada 14 5 2 2 2 2" xfId="22293" xr:uid="{E43C6FF3-122E-4B89-A5F2-5730C8F3B4C9}"/>
    <cellStyle name="Entrada 14 5 2 2 3" xfId="20544" xr:uid="{28D5CCB6-21ED-4B95-927F-113BF4E9375D}"/>
    <cellStyle name="Entrada 14 5 2 3" xfId="13775" xr:uid="{BBB8D4E3-CBB6-4127-8411-0319DE23B036}"/>
    <cellStyle name="Entrada 14 5 2 3 2" xfId="28883" xr:uid="{B6EFA650-6FD6-43AB-9804-977172574597}"/>
    <cellStyle name="Entrada 14 5 2 4" xfId="17907" xr:uid="{D25730A7-5204-49A9-AC57-7D9A0F270DF9}"/>
    <cellStyle name="Entrada 14 5 3" xfId="3102" xr:uid="{E3291A96-4BF5-4141-A59A-5CA2682654E4}"/>
    <cellStyle name="Entrada 14 5 3 2" xfId="5739" xr:uid="{4869969E-EAB9-4FB4-A186-6B4C495269A2}"/>
    <cellStyle name="Entrada 14 5 3 2 2" xfId="12050" xr:uid="{4EC98015-F903-4086-A749-C7C09C8D7279}"/>
    <cellStyle name="Entrada 14 5 3 2 2 2" xfId="27158" xr:uid="{53EFD459-5AAB-4FE9-AFF1-154F6D6724A9}"/>
    <cellStyle name="Entrada 14 5 3 2 3" xfId="7968" xr:uid="{27DD87F9-B1E5-4DD8-BAB3-3CCA2045BDD9}"/>
    <cellStyle name="Entrada 14 5 3 2 3 2" xfId="23076" xr:uid="{B5D92F82-1BFE-46A2-9DC9-5D837EEDA204}"/>
    <cellStyle name="Entrada 14 5 3 2 4" xfId="20847" xr:uid="{EB7A0100-BBDF-46BA-97B0-6C5BC792A895}"/>
    <cellStyle name="Entrada 14 5 3 3" xfId="9484" xr:uid="{875FE9C7-EC1A-4898-95D8-F7C3C36A0167}"/>
    <cellStyle name="Entrada 14 5 3 3 2" xfId="24592" xr:uid="{B10901DB-E4DD-4B54-928B-77784346BF4A}"/>
    <cellStyle name="Entrada 14 5 3 4" xfId="9227" xr:uid="{A006336A-6FFF-4F52-9968-982BF3D526DE}"/>
    <cellStyle name="Entrada 14 5 3 4 2" xfId="24335" xr:uid="{71B4DD9D-DD91-4520-923C-F5D44FC01CEF}"/>
    <cellStyle name="Entrada 14 5 3 5" xfId="18210" xr:uid="{A3C48FA9-848C-4A0D-9291-9C4BE6BF8813}"/>
    <cellStyle name="Entrada 14 5 4" xfId="3428" xr:uid="{AA2A74BC-5630-4B45-A577-E0393DFEE00C}"/>
    <cellStyle name="Entrada 14 5 4 2" xfId="6065" xr:uid="{B7C29A1E-0678-472D-BA19-0294BAA27925}"/>
    <cellStyle name="Entrada 14 5 4 2 2" xfId="12376" xr:uid="{D889D5E3-F7F0-4BD6-AC0F-CA7AFBA4E390}"/>
    <cellStyle name="Entrada 14 5 4 2 2 2" xfId="27484" xr:uid="{701AD0D3-9D06-4A12-8024-CA9D749A1787}"/>
    <cellStyle name="Entrada 14 5 4 2 3" xfId="16151" xr:uid="{AEA52339-98F1-499B-8E16-74313ADD8DA9}"/>
    <cellStyle name="Entrada 14 5 4 2 3 2" xfId="31259" xr:uid="{C24661DC-45FF-47F1-B969-ED00CCE8A1F0}"/>
    <cellStyle name="Entrada 14 5 4 2 4" xfId="21173" xr:uid="{1FE5D747-8928-403D-B374-B6E81471E823}"/>
    <cellStyle name="Entrada 14 5 4 3" xfId="9810" xr:uid="{5499245E-B4F5-484C-A44E-2C48C28DC42F}"/>
    <cellStyle name="Entrada 14 5 4 3 2" xfId="24918" xr:uid="{8AEE5C05-5D23-4D6F-AB7A-36368156BC4A}"/>
    <cellStyle name="Entrada 14 5 4 4" xfId="15149" xr:uid="{A8058922-1DD4-479B-B6A5-4F5A7470F250}"/>
    <cellStyle name="Entrada 14 5 4 4 2" xfId="30257" xr:uid="{0AEC825F-270A-41E0-9F28-52F20B7D741A}"/>
    <cellStyle name="Entrada 14 5 4 5" xfId="18536" xr:uid="{058F21D9-D853-400F-8862-ADA6163528C1}"/>
    <cellStyle name="Entrada 14 5 5" xfId="3734" xr:uid="{40637972-B68A-4566-A616-C0A70EC27060}"/>
    <cellStyle name="Entrada 14 5 5 2" xfId="6371" xr:uid="{606250F3-0E3A-4DE0-9B3C-A2B05AF8B894}"/>
    <cellStyle name="Entrada 14 5 5 2 2" xfId="12682" xr:uid="{97B2FD54-2B5E-44D7-8C3B-3109DB4F88BB}"/>
    <cellStyle name="Entrada 14 5 5 2 2 2" xfId="27790" xr:uid="{7B02722C-7EB0-4F19-A999-726F241FBDB2}"/>
    <cellStyle name="Entrada 14 5 5 2 3" xfId="15285" xr:uid="{2D9509D0-02C2-446A-81D4-97D38FDB336A}"/>
    <cellStyle name="Entrada 14 5 5 2 3 2" xfId="30393" xr:uid="{CC741F55-A12A-4684-AA96-8D2EFB45550E}"/>
    <cellStyle name="Entrada 14 5 5 2 4" xfId="21479" xr:uid="{06A5E7C5-E1B3-43E6-85B5-5B21A60C37E5}"/>
    <cellStyle name="Entrada 14 5 5 3" xfId="10116" xr:uid="{C56F42DA-720A-4D0F-9EA4-FB5C9D31063D}"/>
    <cellStyle name="Entrada 14 5 5 3 2" xfId="25224" xr:uid="{CB10F6AC-FFBD-407A-B00D-8608770EF2AB}"/>
    <cellStyle name="Entrada 14 5 5 4" xfId="15566" xr:uid="{5EF99580-ACF4-4E8A-B70C-CB6CCE1060DF}"/>
    <cellStyle name="Entrada 14 5 5 4 2" xfId="30674" xr:uid="{1272063E-29E1-43F1-982F-423BB0E27A1F}"/>
    <cellStyle name="Entrada 14 5 5 5" xfId="18842" xr:uid="{C128236D-23F9-4300-9103-B0E38DC1F2BB}"/>
    <cellStyle name="Entrada 14 5 6" xfId="4111" xr:uid="{E3E93CA2-D4DF-414D-9644-6849859CE54A}"/>
    <cellStyle name="Entrada 14 5 6 2" xfId="6748" xr:uid="{33FD216D-3327-48F8-8732-CBF0A50CA93D}"/>
    <cellStyle name="Entrada 14 5 6 2 2" xfId="13059" xr:uid="{8E90D2CB-61C2-4F51-A5A9-42DFAFC4F909}"/>
    <cellStyle name="Entrada 14 5 6 2 2 2" xfId="28167" xr:uid="{93994C91-FA86-4786-A6DA-3E64C72E6E0B}"/>
    <cellStyle name="Entrada 14 5 6 2 3" xfId="16733" xr:uid="{DAE065F0-55D0-49E2-A12E-722C871AAD6E}"/>
    <cellStyle name="Entrada 14 5 6 2 3 2" xfId="31841" xr:uid="{67BFE33C-D8F1-4B96-BD05-84C985C0F6E6}"/>
    <cellStyle name="Entrada 14 5 6 2 4" xfId="21856" xr:uid="{2C4AB291-3162-4443-9629-F8501FA9DFAB}"/>
    <cellStyle name="Entrada 14 5 6 3" xfId="10493" xr:uid="{E6394349-C3B8-4F33-966C-725090B9D57D}"/>
    <cellStyle name="Entrada 14 5 6 3 2" xfId="25601" xr:uid="{A830A778-92F1-449F-AA6D-24EC10C8D0E1}"/>
    <cellStyle name="Entrada 14 5 6 4" xfId="15300" xr:uid="{DBA3C3C1-D2AB-4D63-8F28-1B11ABD488E5}"/>
    <cellStyle name="Entrada 14 5 6 4 2" xfId="30408" xr:uid="{3F3A6FEA-F966-45EA-9F7D-0761C3C63B02}"/>
    <cellStyle name="Entrada 14 5 6 5" xfId="19219" xr:uid="{272DDC82-21DB-4503-9C34-1D3788B18DBE}"/>
    <cellStyle name="Entrada 14 5 7" xfId="4676" xr:uid="{8EFD22D8-AD73-4F6D-B475-F22134686501}"/>
    <cellStyle name="Entrada 14 5 7 2" xfId="11058" xr:uid="{5FFFD9AD-B209-477F-ADDF-02B45D7430AA}"/>
    <cellStyle name="Entrada 14 5 7 2 2" xfId="26166" xr:uid="{43FE9434-D918-4F7E-A2B0-EAC1DB04094B}"/>
    <cellStyle name="Entrada 14 5 7 3" xfId="14796" xr:uid="{6B5A3E64-6E41-48CC-A908-3C8E69DCBED8}"/>
    <cellStyle name="Entrada 14 5 7 3 2" xfId="29904" xr:uid="{8505445A-D07E-469E-AB02-4BB81B7680B5}"/>
    <cellStyle name="Entrada 14 5 7 4" xfId="19784" xr:uid="{2877E474-D64E-4FB1-8F41-5C2DB5661CAF}"/>
    <cellStyle name="Entrada 14 5 8" xfId="8537" xr:uid="{5B114436-D8E7-4B60-A4C4-1F917413F81B}"/>
    <cellStyle name="Entrada 14 5 8 2" xfId="23645" xr:uid="{D1987C3E-3178-40E3-9F7A-9F8BD8474A17}"/>
    <cellStyle name="Entrada 14 5 9" xfId="15739" xr:uid="{04963B84-2B1F-4475-8519-FF290745E011}"/>
    <cellStyle name="Entrada 14 5 9 2" xfId="30847" xr:uid="{DF46E391-94A6-4DE4-AD21-5244782D0F50}"/>
    <cellStyle name="Entrada 15" xfId="1147" xr:uid="{00000000-0005-0000-0000-00007D040000}"/>
    <cellStyle name="Entrada 15 2" xfId="1863" xr:uid="{37360AE0-6297-4400-955B-432EEFD785BF}"/>
    <cellStyle name="Entrada 15 2 10" xfId="8364" xr:uid="{B8AEADF6-BCCC-4DCE-973E-44F2D81BDC76}"/>
    <cellStyle name="Entrada 15 2 10 2" xfId="23472" xr:uid="{6809880C-1E8A-4D3F-AC35-993784093A94}"/>
    <cellStyle name="Entrada 15 2 11" xfId="14147" xr:uid="{37AE383D-9752-43CE-8670-D4082C2B7AC0}"/>
    <cellStyle name="Entrada 15 2 11 2" xfId="29255" xr:uid="{D9F4E47D-8E7D-4639-A2A4-17256F98FBFD}"/>
    <cellStyle name="Entrada 15 2 12" xfId="14634" xr:uid="{D2788B26-0769-45D7-A37E-4A0728572515}"/>
    <cellStyle name="Entrada 15 2 12 2" xfId="29742" xr:uid="{05685EE0-90CA-47FE-9904-5B801C02B073}"/>
    <cellStyle name="Entrada 15 2 13" xfId="17088" xr:uid="{ED3B33A1-17C0-4D7B-A5C0-7DDE292D1A7A}"/>
    <cellStyle name="Entrada 15 2 2" xfId="2423" xr:uid="{BBD1F720-3D05-488F-B732-5B4080E8EF6C}"/>
    <cellStyle name="Entrada 15 2 2 2" xfId="5060" xr:uid="{9AA31108-0D8E-44F0-B0FF-86F66A359396}"/>
    <cellStyle name="Entrada 15 2 2 2 2" xfId="11424" xr:uid="{36AE7754-24FC-4011-9564-8DA234F89B19}"/>
    <cellStyle name="Entrada 15 2 2 2 2 2" xfId="26532" xr:uid="{2BA5AA08-91A8-437E-B235-20C3DB5727FC}"/>
    <cellStyle name="Entrada 15 2 2 2 3" xfId="14433" xr:uid="{41C4BE1C-7EAB-497E-AFB2-9F8D67A2A5E7}"/>
    <cellStyle name="Entrada 15 2 2 2 3 2" xfId="29541" xr:uid="{F2680646-1416-4C7A-A1F8-930088876BF3}"/>
    <cellStyle name="Entrada 15 2 2 2 4" xfId="20168" xr:uid="{B7A67081-0E44-4EF4-A3FE-2FE2B422AC81}"/>
    <cellStyle name="Entrada 15 2 2 3" xfId="8890" xr:uid="{B28D53DC-5128-49F3-8D16-175B97EADF5C}"/>
    <cellStyle name="Entrada 15 2 2 3 2" xfId="23998" xr:uid="{6FC50562-9561-47F1-897D-EBE537CB37D7}"/>
    <cellStyle name="Entrada 15 2 3" xfId="2197" xr:uid="{6F88A366-276C-44EA-BA9E-3BA81518AACB}"/>
    <cellStyle name="Entrada 15 2 3 2" xfId="4834" xr:uid="{60783A64-1481-4F24-999D-03D54FE79B07}"/>
    <cellStyle name="Entrada 15 2 3 2 2" xfId="13862" xr:uid="{9E4F130C-EABB-4594-82B7-85521A17747B}"/>
    <cellStyle name="Entrada 15 2 3 2 2 2" xfId="28970" xr:uid="{AFFD4E1A-3948-4963-9970-75B277816684}"/>
    <cellStyle name="Entrada 15 2 3 2 3" xfId="19942" xr:uid="{2F43EF0F-935A-47AD-BD69-DA67CAAA8A25}"/>
    <cellStyle name="Entrada 15 2 3 3" xfId="16138" xr:uid="{F97BDA4F-86B4-4C00-909E-4BDA8E72DBD8}"/>
    <cellStyle name="Entrada 15 2 3 3 2" xfId="31246" xr:uid="{DFC2E83B-352C-481A-A504-506CB286E162}"/>
    <cellStyle name="Entrada 15 2 3 4" xfId="17422" xr:uid="{DB66F309-BB16-425A-9EBA-08CC1C913DEC}"/>
    <cellStyle name="Entrada 15 2 4" xfId="2957" xr:uid="{ED9B6FB5-E9B5-4C59-AA8C-30BA05BC8DC3}"/>
    <cellStyle name="Entrada 15 2 4 2" xfId="5594" xr:uid="{02EDF74A-EF71-4B4C-973D-C46E6DB38156}"/>
    <cellStyle name="Entrada 15 2 4 2 2" xfId="11905" xr:uid="{956367DC-0553-458A-B843-58417C2C1F9C}"/>
    <cellStyle name="Entrada 15 2 4 2 2 2" xfId="27013" xr:uid="{3C55FCFE-A783-46BE-9A64-4EBE417F0433}"/>
    <cellStyle name="Entrada 15 2 4 2 3" xfId="14192" xr:uid="{869D0434-BF7C-4D5F-B388-7BFA19285827}"/>
    <cellStyle name="Entrada 15 2 4 2 3 2" xfId="29300" xr:uid="{9926EE32-B10F-4DEE-BC7B-7EED2ADC284C}"/>
    <cellStyle name="Entrada 15 2 4 2 4" xfId="20702" xr:uid="{61283CB1-6AB3-4A2F-A5D6-74292ED3F538}"/>
    <cellStyle name="Entrada 15 2 4 3" xfId="9339" xr:uid="{A7C30310-3A0B-4C59-81D8-B07A4AD8EC77}"/>
    <cellStyle name="Entrada 15 2 4 3 2" xfId="24447" xr:uid="{3461B23A-3105-4799-B54F-32A4DC52266B}"/>
    <cellStyle name="Entrada 15 2 4 4" xfId="7997" xr:uid="{B1DADBDB-58B5-4031-99EF-D76F76164613}"/>
    <cellStyle name="Entrada 15 2 4 4 2" xfId="23105" xr:uid="{ED979FD4-C3E0-403C-BAF0-1B1F989F24F6}"/>
    <cellStyle name="Entrada 15 2 4 5" xfId="18065" xr:uid="{0C209B7C-9EDF-4C9B-A1F9-BA15A7FDA837}"/>
    <cellStyle name="Entrada 15 2 5" xfId="3283" xr:uid="{2C98EEFA-3D92-4AED-8CE7-5371D504E00A}"/>
    <cellStyle name="Entrada 15 2 5 2" xfId="5920" xr:uid="{3811C560-5B80-4533-9A0C-1FD2A0C9B1A3}"/>
    <cellStyle name="Entrada 15 2 5 2 2" xfId="12231" xr:uid="{163C8C44-1D1A-41B8-9C54-2BDABF31FABB}"/>
    <cellStyle name="Entrada 15 2 5 2 2 2" xfId="27339" xr:uid="{C4A73DE7-D9C5-4BE1-83F3-C2147612E86D}"/>
    <cellStyle name="Entrada 15 2 5 2 3" xfId="15740" xr:uid="{A6C98D46-4235-4DC9-8EFB-1235802853DE}"/>
    <cellStyle name="Entrada 15 2 5 2 3 2" xfId="30848" xr:uid="{3B909029-5BA0-410C-84E6-D2757C678CC9}"/>
    <cellStyle name="Entrada 15 2 5 2 4" xfId="21028" xr:uid="{9EA52D27-AA81-463F-8FC4-D4B8E6C802B4}"/>
    <cellStyle name="Entrada 15 2 5 3" xfId="9665" xr:uid="{9F3DB881-D35C-4EC9-9D64-5314822E5D12}"/>
    <cellStyle name="Entrada 15 2 5 3 2" xfId="24773" xr:uid="{47F03BB8-5D9E-4C3A-B3A9-59AC37CA62A8}"/>
    <cellStyle name="Entrada 15 2 5 4" xfId="14870" xr:uid="{372E6E63-F401-4532-A2D2-207841E10B8C}"/>
    <cellStyle name="Entrada 15 2 5 4 2" xfId="29978" xr:uid="{232A754B-BB6D-4B92-A6FD-02F56D5E9F78}"/>
    <cellStyle name="Entrada 15 2 5 5" xfId="18391" xr:uid="{95F6AAFD-1322-4930-A29B-EA42A14BACE2}"/>
    <cellStyle name="Entrada 15 2 6" xfId="3589" xr:uid="{FCE10C67-35F6-4CC0-97E4-45D834AE4D63}"/>
    <cellStyle name="Entrada 15 2 6 2" xfId="6226" xr:uid="{A00C77D2-9AB4-4617-B69C-25CC2F571260}"/>
    <cellStyle name="Entrada 15 2 6 2 2" xfId="12537" xr:uid="{745E02E4-6E6E-448F-9CDE-816928B6C90F}"/>
    <cellStyle name="Entrada 15 2 6 2 2 2" xfId="27645" xr:uid="{861A8F35-5B28-4318-9B96-C9797A8246D2}"/>
    <cellStyle name="Entrada 15 2 6 2 3" xfId="14584" xr:uid="{456C53F6-B492-4902-A9E9-F923B7FFB5D6}"/>
    <cellStyle name="Entrada 15 2 6 2 3 2" xfId="29692" xr:uid="{10EA3DC1-5832-476A-857F-75F099484D96}"/>
    <cellStyle name="Entrada 15 2 6 2 4" xfId="21334" xr:uid="{43B676CE-D8B1-44E6-9313-E470DF9F3155}"/>
    <cellStyle name="Entrada 15 2 6 3" xfId="9971" xr:uid="{AD6EA610-030C-41F4-80BA-7D5E4D53F1B9}"/>
    <cellStyle name="Entrada 15 2 6 3 2" xfId="25079" xr:uid="{BFBD6074-E0D3-43CE-84EF-F27A514312D1}"/>
    <cellStyle name="Entrada 15 2 6 4" xfId="15113" xr:uid="{4ED5F48F-DD9C-4033-9C8B-EA52773F00AE}"/>
    <cellStyle name="Entrada 15 2 6 4 2" xfId="30221" xr:uid="{D645621C-7F54-40FA-84A5-1CA5274CE91C}"/>
    <cellStyle name="Entrada 15 2 6 5" xfId="18697" xr:uid="{AB7C7CB7-968E-460C-826B-1A4A437D7027}"/>
    <cellStyle name="Entrada 15 2 7" xfId="3935" xr:uid="{DB6F592F-5437-4B13-93F5-97E4300DD5EB}"/>
    <cellStyle name="Entrada 15 2 7 2" xfId="6572" xr:uid="{32524158-F93D-4286-8762-395308955851}"/>
    <cellStyle name="Entrada 15 2 7 2 2" xfId="12883" xr:uid="{AA7BA24A-F104-44CD-99CE-4FC3A9A9BA0C}"/>
    <cellStyle name="Entrada 15 2 7 2 2 2" xfId="27991" xr:uid="{9C14A71D-6D47-425C-B2EB-AA6B32511D49}"/>
    <cellStyle name="Entrada 15 2 7 2 3" xfId="16588" xr:uid="{89A735AC-7B69-483E-B6AD-4D8347140C9C}"/>
    <cellStyle name="Entrada 15 2 7 2 3 2" xfId="31696" xr:uid="{8A7B9CFF-2743-4A81-84DD-B980B28DE678}"/>
    <cellStyle name="Entrada 15 2 7 2 4" xfId="21680" xr:uid="{C3B22B31-070A-4026-90A7-C7555DAA87BF}"/>
    <cellStyle name="Entrada 15 2 7 3" xfId="10317" xr:uid="{086F3B68-752C-434C-AAB3-615259E0AA8E}"/>
    <cellStyle name="Entrada 15 2 7 3 2" xfId="25425" xr:uid="{A395B7E9-26F4-4C15-893B-456F8710F653}"/>
    <cellStyle name="Entrada 15 2 7 4" xfId="14379" xr:uid="{E3CD2FEF-713F-4309-9F3E-4A1FC7210DDC}"/>
    <cellStyle name="Entrada 15 2 7 4 2" xfId="29487" xr:uid="{E537EF8C-1810-4E19-8AAD-1711EF44E5A7}"/>
    <cellStyle name="Entrada 15 2 7 5" xfId="19043" xr:uid="{16A8D638-0BE3-451C-A2E7-85B6573CF672}"/>
    <cellStyle name="Entrada 15 2 8" xfId="4282" xr:uid="{283DE247-0069-4DF3-9D3F-C7DFDC73D732}"/>
    <cellStyle name="Entrada 15 2 8 2" xfId="6919" xr:uid="{7E031CAC-1578-496E-9049-1FD5CC8AC043}"/>
    <cellStyle name="Entrada 15 2 8 2 2" xfId="13230" xr:uid="{BDC53996-F379-44EB-B8A3-5FE4BA4C4D0F}"/>
    <cellStyle name="Entrada 15 2 8 2 2 2" xfId="28338" xr:uid="{287F65F4-4D5F-4431-A515-2B8B84BC49FB}"/>
    <cellStyle name="Entrada 15 2 8 2 3" xfId="16894" xr:uid="{64F7F98E-BC62-4C03-AE96-7FBEB24A038B}"/>
    <cellStyle name="Entrada 15 2 8 2 3 2" xfId="32002" xr:uid="{38607D26-BE88-4018-B415-2975FA7D8C80}"/>
    <cellStyle name="Entrada 15 2 8 2 4" xfId="22027" xr:uid="{9F281C86-0D1D-4235-85FE-0BACF4F5221F}"/>
    <cellStyle name="Entrada 15 2 8 3" xfId="10664" xr:uid="{031B5AC2-A3D8-452B-A60F-338417958E16}"/>
    <cellStyle name="Entrada 15 2 8 3 2" xfId="25772" xr:uid="{CE96A416-BB47-4C68-B691-B4035356DEB9}"/>
    <cellStyle name="Entrada 15 2 8 4" xfId="14563" xr:uid="{1CED471A-978C-4439-BEF9-348659F75E9F}"/>
    <cellStyle name="Entrada 15 2 8 4 2" xfId="29671" xr:uid="{ACEAD5A0-56E4-4077-9587-EECEBD7B8F99}"/>
    <cellStyle name="Entrada 15 2 8 5" xfId="19390" xr:uid="{D59B75E6-6409-4094-8FA8-9F6329A783B9}"/>
    <cellStyle name="Entrada 15 2 9" xfId="4500" xr:uid="{D42F05C1-5A25-4937-ACA8-22DD79C63527}"/>
    <cellStyle name="Entrada 15 2 9 2" xfId="10882" xr:uid="{EFCADC94-AB4A-4F19-A715-863BCEDE3AF8}"/>
    <cellStyle name="Entrada 15 2 9 2 2" xfId="25990" xr:uid="{6E287BF7-2546-4C00-B5CE-77428F6A3F34}"/>
    <cellStyle name="Entrada 15 2 9 3" xfId="8177" xr:uid="{3374F4E2-1242-440D-8676-364ACDEDFF3B}"/>
    <cellStyle name="Entrada 15 2 9 3 2" xfId="23285" xr:uid="{3CFAAC10-793C-4CE3-A8FA-2D2B7E1AAB25}"/>
    <cellStyle name="Entrada 15 2 9 4" xfId="19608" xr:uid="{ED8268A1-E12C-4286-B3C6-55DB7C25D946}"/>
    <cellStyle name="Entrada 15 3" xfId="1846" xr:uid="{431F5F88-55C7-4160-877D-DDA260E4A3F1}"/>
    <cellStyle name="Entrada 15 3 10" xfId="8219" xr:uid="{F991FFBE-29F0-4389-A42D-07C5F654F1B0}"/>
    <cellStyle name="Entrada 15 3 10 2" xfId="23327" xr:uid="{9BDB976C-F101-4CCD-ADF3-DD6FD72FFFC1}"/>
    <cellStyle name="Entrada 15 3 11" xfId="15470" xr:uid="{83557BE2-549B-4F1C-81F7-5D0135A328C7}"/>
    <cellStyle name="Entrada 15 3 11 2" xfId="30578" xr:uid="{18D214D3-946B-4C81-883A-57D35C591D17}"/>
    <cellStyle name="Entrada 15 3 12" xfId="17071" xr:uid="{53F49CFB-BA44-4D7A-93E2-977090A8F526}"/>
    <cellStyle name="Entrada 15 3 2" xfId="2406" xr:uid="{EE8E5334-8978-4663-862B-386A1916A854}"/>
    <cellStyle name="Entrada 15 3 2 2" xfId="5043" xr:uid="{926F83AE-3FDF-495D-9A96-B5B24B4E53AE}"/>
    <cellStyle name="Entrada 15 3 2 2 2" xfId="11407" xr:uid="{684EABE2-4822-4208-8B24-3D33E666B2EF}"/>
    <cellStyle name="Entrada 15 3 2 2 2 2" xfId="26515" xr:uid="{B26C0010-FE39-41AE-886E-19726660AC3D}"/>
    <cellStyle name="Entrada 15 3 2 2 3" xfId="11670" xr:uid="{8185BD48-3387-4281-8FF0-C5594EC300E9}"/>
    <cellStyle name="Entrada 15 3 2 2 3 2" xfId="26778" xr:uid="{AE242D60-9826-46FB-8F85-1E0BC919E50A}"/>
    <cellStyle name="Entrada 15 3 2 2 4" xfId="20151" xr:uid="{48A91CEB-170F-4F2D-8580-AA40F665903F}"/>
    <cellStyle name="Entrada 15 3 2 3" xfId="8873" xr:uid="{93EBBCB3-878C-4DDB-AD33-04A32144CFEE}"/>
    <cellStyle name="Entrada 15 3 2 3 2" xfId="23981" xr:uid="{4AC94EE4-52C7-41D2-901F-9C5293AC955B}"/>
    <cellStyle name="Entrada 15 3 2 4" xfId="14922" xr:uid="{C73DF63B-C00E-41F6-93BA-02CECAA26C91}"/>
    <cellStyle name="Entrada 15 3 2 4 2" xfId="30030" xr:uid="{D30B8E66-361B-4AAF-B2A4-A4536A55CF67}"/>
    <cellStyle name="Entrada 15 3 2 5" xfId="11682" xr:uid="{AF640BEC-EC2E-4A4F-98F7-7A1780B23DF9}"/>
    <cellStyle name="Entrada 15 3 2 5 2" xfId="26790" xr:uid="{40A8768C-BB0A-4CF0-9B82-5D041260F43A}"/>
    <cellStyle name="Entrada 15 3 2 6" xfId="17597" xr:uid="{E51F3351-C0F1-4D09-B919-62FA96CDBE9B}"/>
    <cellStyle name="Entrada 15 3 3" xfId="2214" xr:uid="{3A71B751-AD78-43C0-9A87-17E89504EF15}"/>
    <cellStyle name="Entrada 15 3 3 2" xfId="4851" xr:uid="{47900A11-EAE2-4BFE-860A-9B7A6F757CA7}"/>
    <cellStyle name="Entrada 15 3 3 2 2" xfId="14955" xr:uid="{6E1BD712-0FD2-48B9-8298-FBDB799FDE0B}"/>
    <cellStyle name="Entrada 15 3 3 2 2 2" xfId="30063" xr:uid="{62658689-6634-45D7-B7C0-86F9C6CD9FE3}"/>
    <cellStyle name="Entrada 15 3 3 2 3" xfId="19959" xr:uid="{F8C90FF3-E91F-4FBF-962C-1229A9CB5E86}"/>
    <cellStyle name="Entrada 15 3 3 3" xfId="15577" xr:uid="{E518CA8C-8201-48E5-BFD2-43F0A64B994B}"/>
    <cellStyle name="Entrada 15 3 3 3 2" xfId="30685" xr:uid="{A4C89DFB-D419-4069-85F7-2FA80F74D580}"/>
    <cellStyle name="Entrada 15 3 3 4" xfId="17439" xr:uid="{B040FC70-547C-4F02-9124-4867675D456B}"/>
    <cellStyle name="Entrada 15 3 4" xfId="2940" xr:uid="{2E4E01EB-E99C-4F1D-BB83-4DAB786EF26D}"/>
    <cellStyle name="Entrada 15 3 4 2" xfId="5577" xr:uid="{4E3B4D4E-E2F4-4F1E-8519-FE0BE2757C6D}"/>
    <cellStyle name="Entrada 15 3 4 2 2" xfId="11888" xr:uid="{D5A101DB-A8AC-4F13-993E-EE3E8D50F6CC}"/>
    <cellStyle name="Entrada 15 3 4 2 2 2" xfId="26996" xr:uid="{EDA40567-E443-4ED2-99C7-182743736053}"/>
    <cellStyle name="Entrada 15 3 4 2 3" xfId="15341" xr:uid="{D38FC3CC-8924-452E-A03E-458619C94F2D}"/>
    <cellStyle name="Entrada 15 3 4 2 3 2" xfId="30449" xr:uid="{DFBE62D8-3B84-4004-9976-4024DD186197}"/>
    <cellStyle name="Entrada 15 3 4 2 4" xfId="20685" xr:uid="{6553B6E9-D3F6-40B7-B4C9-E11B4540D3B0}"/>
    <cellStyle name="Entrada 15 3 4 3" xfId="9322" xr:uid="{FC873614-7BC4-4E4C-A1A5-D39F8C25088A}"/>
    <cellStyle name="Entrada 15 3 4 3 2" xfId="24430" xr:uid="{4C45C9DC-21FA-4B86-B18E-3A433FC0CCC3}"/>
    <cellStyle name="Entrada 15 3 4 4" xfId="15700" xr:uid="{49835104-3651-46F7-8E12-78280A60F9E5}"/>
    <cellStyle name="Entrada 15 3 4 4 2" xfId="30808" xr:uid="{3FFC8753-5DC3-49AD-8E7B-732151123DD2}"/>
    <cellStyle name="Entrada 15 3 4 5" xfId="18048" xr:uid="{50F1F6BE-E92E-41B3-92F8-BB5260C94776}"/>
    <cellStyle name="Entrada 15 3 5" xfId="3266" xr:uid="{586B0B4C-0178-47D7-9C2D-97F405146C08}"/>
    <cellStyle name="Entrada 15 3 5 2" xfId="5903" xr:uid="{F5ACED03-FEBE-4594-A2EF-EF1B6C56EB97}"/>
    <cellStyle name="Entrada 15 3 5 2 2" xfId="12214" xr:uid="{CDA1CC90-BB2B-4F4C-8698-BC05FEBACF35}"/>
    <cellStyle name="Entrada 15 3 5 2 2 2" xfId="27322" xr:uid="{8553A69E-1B38-4796-AE2F-0496DCC7BA7B}"/>
    <cellStyle name="Entrada 15 3 5 2 3" xfId="15886" xr:uid="{D67B80EF-F114-4D24-B0CA-F1C664EF03A3}"/>
    <cellStyle name="Entrada 15 3 5 2 3 2" xfId="30994" xr:uid="{FA471D43-7D0E-4E95-B075-FA15860FDF21}"/>
    <cellStyle name="Entrada 15 3 5 2 4" xfId="21011" xr:uid="{4B4DD19E-A275-4064-84E6-E0373BDB9705}"/>
    <cellStyle name="Entrada 15 3 5 3" xfId="9648" xr:uid="{B5FB8EF3-CD08-445E-9A13-265E27CF90FD}"/>
    <cellStyle name="Entrada 15 3 5 3 2" xfId="24756" xr:uid="{1738A5EC-D965-4C8E-9317-343836ADB4F8}"/>
    <cellStyle name="Entrada 15 3 5 4" xfId="15155" xr:uid="{5F01E1D2-588B-4ABD-ACDC-750C27DD48DA}"/>
    <cellStyle name="Entrada 15 3 5 4 2" xfId="30263" xr:uid="{A2951964-E2AB-4193-A9CF-57CF0C2A5394}"/>
    <cellStyle name="Entrada 15 3 5 5" xfId="18374" xr:uid="{6A923C6F-FA00-423D-862B-6E04DBB70F7B}"/>
    <cellStyle name="Entrada 15 3 6" xfId="3572" xr:uid="{E40CBD74-8F66-4181-9379-0A2DBC7241FE}"/>
    <cellStyle name="Entrada 15 3 6 2" xfId="6209" xr:uid="{54EA24C4-B4AC-4359-898C-68A174A83C4A}"/>
    <cellStyle name="Entrada 15 3 6 2 2" xfId="12520" xr:uid="{45DE1C98-9CC6-4532-B0A2-508C014C2872}"/>
    <cellStyle name="Entrada 15 3 6 2 2 2" xfId="27628" xr:uid="{35939E72-0360-4047-8A73-35A26F7E2531}"/>
    <cellStyle name="Entrada 15 3 6 2 3" xfId="16555" xr:uid="{A4805151-629D-4E44-8A0E-EEB717564288}"/>
    <cellStyle name="Entrada 15 3 6 2 3 2" xfId="31663" xr:uid="{12C265EB-E6B0-4B9A-B886-3878146F1CDA}"/>
    <cellStyle name="Entrada 15 3 6 2 4" xfId="21317" xr:uid="{D4EA722A-07ED-4461-BEC2-3F08324D6F74}"/>
    <cellStyle name="Entrada 15 3 6 3" xfId="9954" xr:uid="{675AD6D5-C88D-423B-BD2D-906436024F2F}"/>
    <cellStyle name="Entrada 15 3 6 3 2" xfId="25062" xr:uid="{FE654DC1-514B-409C-AC18-2834DE9B65CC}"/>
    <cellStyle name="Entrada 15 3 6 4" xfId="14772" xr:uid="{E6516A01-0FEE-4D78-B2E0-355911328BEA}"/>
    <cellStyle name="Entrada 15 3 6 4 2" xfId="29880" xr:uid="{EB7B8F4E-43E6-40DD-93AE-262D42307CDB}"/>
    <cellStyle name="Entrada 15 3 6 5" xfId="18680" xr:uid="{53D434F0-EAA3-4481-8D67-DD76221DADE0}"/>
    <cellStyle name="Entrada 15 3 7" xfId="3918" xr:uid="{3E3064E1-ADE5-4537-93AC-2E9F3B7AC162}"/>
    <cellStyle name="Entrada 15 3 7 2" xfId="6555" xr:uid="{DA44D35C-2CE1-4110-879E-1D8FFC68AFE0}"/>
    <cellStyle name="Entrada 15 3 7 2 2" xfId="12866" xr:uid="{E3F92F1A-B9E4-4C74-9D23-EDC5DCAF76DC}"/>
    <cellStyle name="Entrada 15 3 7 2 2 2" xfId="27974" xr:uid="{AA2C817E-5298-4CCE-B78A-49368E20F4CB}"/>
    <cellStyle name="Entrada 15 3 7 2 3" xfId="16571" xr:uid="{22759EAE-FCDA-4519-BA4A-595C9CA08BDD}"/>
    <cellStyle name="Entrada 15 3 7 2 3 2" xfId="31679" xr:uid="{7BFD4183-B594-48FA-B6BB-B69709813575}"/>
    <cellStyle name="Entrada 15 3 7 2 4" xfId="21663" xr:uid="{409C8B31-E84F-4809-99A0-F6189B92C3CE}"/>
    <cellStyle name="Entrada 15 3 7 3" xfId="10300" xr:uid="{CF54E2BA-481A-4562-88AF-00D8235827D2}"/>
    <cellStyle name="Entrada 15 3 7 3 2" xfId="25408" xr:uid="{41324021-A849-4C02-913E-ACFB03E7EF54}"/>
    <cellStyle name="Entrada 15 3 7 4" xfId="14083" xr:uid="{BB4DF59E-F908-4384-AC60-28264158C745}"/>
    <cellStyle name="Entrada 15 3 7 4 2" xfId="29191" xr:uid="{93B6D598-5F70-487E-8D9A-4DA4D762A5E9}"/>
    <cellStyle name="Entrada 15 3 7 5" xfId="19026" xr:uid="{155A3CE0-109B-4E5C-A320-6410C094948C}"/>
    <cellStyle name="Entrada 15 3 8" xfId="4483" xr:uid="{66BFA52F-AA26-4F2C-9655-94C01B221994}"/>
    <cellStyle name="Entrada 15 3 8 2" xfId="10865" xr:uid="{91320666-1C83-41CE-B188-07D69D4B9CB0}"/>
    <cellStyle name="Entrada 15 3 8 2 2" xfId="25973" xr:uid="{4D403C8E-6F9C-46DB-A22D-236A60E6C336}"/>
    <cellStyle name="Entrada 15 3 8 3" xfId="16293" xr:uid="{D9D829CF-22FC-49AB-9A7B-DAA08C0D7A01}"/>
    <cellStyle name="Entrada 15 3 8 3 2" xfId="31401" xr:uid="{86E66702-A401-4724-8DAA-5A6DCB41B684}"/>
    <cellStyle name="Entrada 15 3 8 4" xfId="19591" xr:uid="{C40430F5-E536-4B4C-8908-3FE4712493E0}"/>
    <cellStyle name="Entrada 15 3 9" xfId="8347" xr:uid="{A7D3241D-19A9-4D95-9386-59BCE89A137E}"/>
    <cellStyle name="Entrada 15 3 9 2" xfId="23455" xr:uid="{E0DA538A-4243-49F0-82B3-9F28C4EF8B81}"/>
    <cellStyle name="Entrada 15 4" xfId="2083" xr:uid="{7379017A-EBF8-419B-85CB-BE2179424088}"/>
    <cellStyle name="Entrada 15 4 10" xfId="15229" xr:uid="{9E622727-799B-4748-B46F-BD0F98AD623B}"/>
    <cellStyle name="Entrada 15 4 10 2" xfId="30337" xr:uid="{A2EF7A3B-72D4-4565-9D56-17238DEABF71}"/>
    <cellStyle name="Entrada 15 4 11" xfId="16488" xr:uid="{109D6995-FC74-4732-9355-10A359CA3719}"/>
    <cellStyle name="Entrada 15 4 11 2" xfId="31596" xr:uid="{58F4EDAA-6A00-4089-B299-ED2542A35C8E}"/>
    <cellStyle name="Entrada 15 4 12" xfId="17308" xr:uid="{E1382293-68B8-4F9F-A912-74859A00993A}"/>
    <cellStyle name="Entrada 15 4 2" xfId="2573" xr:uid="{AA0F9EBF-8856-4543-9AAD-50C2C4B14A74}"/>
    <cellStyle name="Entrada 15 4 2 2" xfId="5210" xr:uid="{E8FFD785-EC56-458B-8209-F8B6DFE105B8}"/>
    <cellStyle name="Entrada 15 4 2 2 2" xfId="11574" xr:uid="{A350EC36-ABDE-48C6-98BA-890425955066}"/>
    <cellStyle name="Entrada 15 4 2 2 2 2" xfId="26682" xr:uid="{F2119DD9-D00C-4B67-A07E-211B8C3A3564}"/>
    <cellStyle name="Entrada 15 4 2 2 3" xfId="15673" xr:uid="{AF48B563-D719-4E03-8131-28D350AE6CFD}"/>
    <cellStyle name="Entrada 15 4 2 2 3 2" xfId="30781" xr:uid="{313AB6E4-D339-4EEB-A0EB-7CFC1E3195E2}"/>
    <cellStyle name="Entrada 15 4 2 2 4" xfId="20318" xr:uid="{4B3176BD-66E5-4085-AE0A-AD9B6971FE3C}"/>
    <cellStyle name="Entrada 15 4 2 3" xfId="9040" xr:uid="{C2090288-996A-4983-AE13-55866F5FFF5C}"/>
    <cellStyle name="Entrada 15 4 2 3 2" xfId="24148" xr:uid="{6D033D70-FB98-4EEE-8EC8-0BA9D95F2491}"/>
    <cellStyle name="Entrada 15 4 2 4" xfId="7519" xr:uid="{C94C49A5-ECFA-407B-B5CD-C03DB746BA3F}"/>
    <cellStyle name="Entrada 15 4 2 4 2" xfId="22627" xr:uid="{987C5432-833C-4231-88CD-6DBD895B4BCA}"/>
    <cellStyle name="Entrada 15 4 2 5" xfId="15877" xr:uid="{80383E8E-A0F5-4FB7-95EF-0A25777F8777}"/>
    <cellStyle name="Entrada 15 4 2 5 2" xfId="30985" xr:uid="{A28DCDA3-E4D9-4EE5-A188-EE4B8CC7B786}"/>
    <cellStyle name="Entrada 15 4 2 6" xfId="17681" xr:uid="{D2EF7739-12EE-46B4-AA16-AA60B48ADA5E}"/>
    <cellStyle name="Entrada 15 4 3" xfId="2843" xr:uid="{360530CB-8C56-4822-8850-83EC65794E7B}"/>
    <cellStyle name="Entrada 15 4 3 2" xfId="5480" xr:uid="{3472EAB8-8F25-4E4B-9735-CEC8845EE462}"/>
    <cellStyle name="Entrada 15 4 3 2 2" xfId="13640" xr:uid="{15A408AF-9D83-429B-8BD9-8DD77DDDF16A}"/>
    <cellStyle name="Entrada 15 4 3 2 2 2" xfId="28748" xr:uid="{FE6609B8-FF15-4735-9BDB-8B3F20D1797C}"/>
    <cellStyle name="Entrada 15 4 3 2 3" xfId="20588" xr:uid="{AA603904-6DB5-4FC5-9940-C823942A4391}"/>
    <cellStyle name="Entrada 15 4 3 3" xfId="14966" xr:uid="{2F4B98E1-816E-4057-89A5-04DAE9EE75BA}"/>
    <cellStyle name="Entrada 15 4 3 3 2" xfId="30074" xr:uid="{095C6EF7-B9B0-4E67-AA93-8EE78AEE7BF6}"/>
    <cellStyle name="Entrada 15 4 3 4" xfId="17951" xr:uid="{497F1EDD-DCFB-4C5A-9BE7-20170E71D326}"/>
    <cellStyle name="Entrada 15 4 4" xfId="3146" xr:uid="{2B3EA19B-7F37-40FC-8271-26C4E7BE3257}"/>
    <cellStyle name="Entrada 15 4 4 2" xfId="5783" xr:uid="{9F0F2BCB-C00E-49DF-B383-A9C00A091D6E}"/>
    <cellStyle name="Entrada 15 4 4 2 2" xfId="12094" xr:uid="{F3B6044E-B721-4438-980A-B76F3154A1DF}"/>
    <cellStyle name="Entrada 15 4 4 2 2 2" xfId="27202" xr:uid="{C212B990-2666-40E2-ADFE-E67982209123}"/>
    <cellStyle name="Entrada 15 4 4 2 3" xfId="15035" xr:uid="{5310740C-BF8F-48A0-BA00-67BC050A2F8C}"/>
    <cellStyle name="Entrada 15 4 4 2 3 2" xfId="30143" xr:uid="{2A8C0E4E-54C0-486F-9AF1-3EC140F5E913}"/>
    <cellStyle name="Entrada 15 4 4 2 4" xfId="20891" xr:uid="{5C6BB266-A491-4A55-B536-A1BC29AF7770}"/>
    <cellStyle name="Entrada 15 4 4 3" xfId="9528" xr:uid="{0C321A29-774E-4778-8F4B-7A8C03760C6B}"/>
    <cellStyle name="Entrada 15 4 4 3 2" xfId="24636" xr:uid="{9FF7E96A-935D-4F19-A67B-E4EB441C61BE}"/>
    <cellStyle name="Entrada 15 4 4 4" xfId="14038" xr:uid="{007386C2-D54C-47A2-AA2F-64DD5F06C6E1}"/>
    <cellStyle name="Entrada 15 4 4 4 2" xfId="29146" xr:uid="{E30A714B-8D40-47EA-A03F-19CCA1F5FAE4}"/>
    <cellStyle name="Entrada 15 4 4 5" xfId="18254" xr:uid="{D926DF64-9F21-4930-9543-5DCD20012DAC}"/>
    <cellStyle name="Entrada 15 4 5" xfId="3472" xr:uid="{BBC27A83-48B6-47A1-920A-A76469E4A2A8}"/>
    <cellStyle name="Entrada 15 4 5 2" xfId="6109" xr:uid="{4953925F-BF82-472F-94E8-5CFB9984C4A6}"/>
    <cellStyle name="Entrada 15 4 5 2 2" xfId="12420" xr:uid="{8DCA6D80-FBC2-474F-A352-0C8CF38B1D05}"/>
    <cellStyle name="Entrada 15 4 5 2 2 2" xfId="27528" xr:uid="{CF769E7B-B9F0-4F6B-8A48-4D2D4141731E}"/>
    <cellStyle name="Entrada 15 4 5 2 3" xfId="15074" xr:uid="{87F5F3DB-C17F-4078-B7DB-B2812F3BA151}"/>
    <cellStyle name="Entrada 15 4 5 2 3 2" xfId="30182" xr:uid="{CA4C2E64-9A49-4425-8626-B4A1583B54F9}"/>
    <cellStyle name="Entrada 15 4 5 2 4" xfId="21217" xr:uid="{8820CD1A-350A-43FE-8F49-A355E29D18A0}"/>
    <cellStyle name="Entrada 15 4 5 3" xfId="9854" xr:uid="{686B646B-1AAA-413B-9711-6297E70C1C98}"/>
    <cellStyle name="Entrada 15 4 5 3 2" xfId="24962" xr:uid="{2C1B1BF5-619D-473C-B3F2-A4AD9014BFC5}"/>
    <cellStyle name="Entrada 15 4 5 4" xfId="7392" xr:uid="{942607FE-DD08-4D85-8B18-9B6A96E77441}"/>
    <cellStyle name="Entrada 15 4 5 4 2" xfId="22500" xr:uid="{B0F2A50C-7F5D-4410-A143-0F2E862FCC7B}"/>
    <cellStyle name="Entrada 15 4 5 5" xfId="18580" xr:uid="{A6AF1486-3F59-4C61-BB74-A4E3023DDEFC}"/>
    <cellStyle name="Entrada 15 4 6" xfId="3778" xr:uid="{ED4B7511-41A9-4AF4-9DE5-64E7298D21D3}"/>
    <cellStyle name="Entrada 15 4 6 2" xfId="6415" xr:uid="{99724F7B-8D3D-4078-910A-838A3562852A}"/>
    <cellStyle name="Entrada 15 4 6 2 2" xfId="12726" xr:uid="{536B2275-A906-47BA-A34E-3288307FDC21}"/>
    <cellStyle name="Entrada 15 4 6 2 2 2" xfId="27834" xr:uid="{645488C9-2153-4289-968B-D19C625FCECA}"/>
    <cellStyle name="Entrada 15 4 6 2 3" xfId="15766" xr:uid="{E64AD8B8-4F74-4D39-8F1E-1FB7A199F1E2}"/>
    <cellStyle name="Entrada 15 4 6 2 3 2" xfId="30874" xr:uid="{E571B941-4D28-4802-B819-0CECB82EDF93}"/>
    <cellStyle name="Entrada 15 4 6 2 4" xfId="21523" xr:uid="{6275B1CF-C997-42CD-8319-027D0DE1C1DC}"/>
    <cellStyle name="Entrada 15 4 6 3" xfId="10160" xr:uid="{694FDD50-10CB-4511-9D5B-0285A2177A00}"/>
    <cellStyle name="Entrada 15 4 6 3 2" xfId="25268" xr:uid="{0006D88D-6A31-4B68-8150-86EFC80E6329}"/>
    <cellStyle name="Entrada 15 4 6 4" xfId="16508" xr:uid="{016DD193-391F-4FE5-A741-003B40993EC7}"/>
    <cellStyle name="Entrada 15 4 6 4 2" xfId="31616" xr:uid="{F3A04EF3-F0C8-4029-8594-8A3AC6A4406F}"/>
    <cellStyle name="Entrada 15 4 6 5" xfId="18886" xr:uid="{1A787796-065C-4F26-BEEC-7AA78D79E041}"/>
    <cellStyle name="Entrada 15 4 7" xfId="4155" xr:uid="{9A1F52F7-9F2D-4780-AD47-EDE4CC7342E1}"/>
    <cellStyle name="Entrada 15 4 7 2" xfId="6792" xr:uid="{652BD47F-0552-457B-8C4D-B6B428A9ECE7}"/>
    <cellStyle name="Entrada 15 4 7 2 2" xfId="13103" xr:uid="{2F0A5FF2-790B-44B0-A9D4-F43F6273048B}"/>
    <cellStyle name="Entrada 15 4 7 2 2 2" xfId="28211" xr:uid="{8F32C9DC-512E-449F-BC75-F4D66D38278D}"/>
    <cellStyle name="Entrada 15 4 7 2 3" xfId="16777" xr:uid="{B40231BE-7B88-411E-BCE9-B25B9D12540C}"/>
    <cellStyle name="Entrada 15 4 7 2 3 2" xfId="31885" xr:uid="{52501249-D456-4009-8293-C46361DEC255}"/>
    <cellStyle name="Entrada 15 4 7 2 4" xfId="21900" xr:uid="{C388C4B0-AAAA-47C5-8A21-414CAF6004DA}"/>
    <cellStyle name="Entrada 15 4 7 3" xfId="10537" xr:uid="{CE5FA9DE-0894-41F6-B872-45E822AED738}"/>
    <cellStyle name="Entrada 15 4 7 3 2" xfId="25645" xr:uid="{3052BE64-1471-4160-94B3-672C38A4DB7B}"/>
    <cellStyle name="Entrada 15 4 7 4" xfId="7755" xr:uid="{0012BCF8-71C6-47BF-95F9-707FC454873A}"/>
    <cellStyle name="Entrada 15 4 7 4 2" xfId="22863" xr:uid="{756D1CA8-5CF0-4501-8F1C-B5C2266269F5}"/>
    <cellStyle name="Entrada 15 4 7 5" xfId="19263" xr:uid="{4EEE0346-1C79-46CE-B59B-CA797DF390C8}"/>
    <cellStyle name="Entrada 15 4 8" xfId="4720" xr:uid="{8C6CF0DD-CFB9-4A0D-8DB0-1ED62BB497A1}"/>
    <cellStyle name="Entrada 15 4 8 2" xfId="11102" xr:uid="{F9F22AE6-E3A3-4BD5-BA82-5AC065A06842}"/>
    <cellStyle name="Entrada 15 4 8 2 2" xfId="26210" xr:uid="{3BE73697-54DA-4716-B63B-33F266F14801}"/>
    <cellStyle name="Entrada 15 4 8 3" xfId="13765" xr:uid="{D48D9062-47A1-4D76-891F-4E0577CCA16A}"/>
    <cellStyle name="Entrada 15 4 8 3 2" xfId="28873" xr:uid="{2FA13BF2-F91E-4905-9C17-0A94B4B3322B}"/>
    <cellStyle name="Entrada 15 4 8 4" xfId="19828" xr:uid="{8A728BD7-1F64-4701-A31F-29484E73684D}"/>
    <cellStyle name="Entrada 15 4 9" xfId="8581" xr:uid="{78404E52-5E2C-41BC-9D60-734F7CDEEA22}"/>
    <cellStyle name="Entrada 15 4 9 2" xfId="23689" xr:uid="{7674E4E8-8CAC-41CA-AA8F-21EE25F701DD}"/>
    <cellStyle name="Entrada 15 5" xfId="2038" xr:uid="{F9616113-71AD-4C04-B766-011188A239D8}"/>
    <cellStyle name="Entrada 15 5 10" xfId="9144" xr:uid="{950C8DE8-7931-456C-8F3F-829E3E98BBD6}"/>
    <cellStyle name="Entrada 15 5 10 2" xfId="24252" xr:uid="{4425E9E1-94AF-4A68-854C-C049E72D46AD}"/>
    <cellStyle name="Entrada 15 5 11" xfId="17263" xr:uid="{631D8C74-C258-4F36-B4F0-B0C814EACCE9}"/>
    <cellStyle name="Entrada 15 5 2" xfId="2798" xr:uid="{E4B58685-453D-4E0C-980C-852A3E3F514E}"/>
    <cellStyle name="Entrada 15 5 2 2" xfId="5435" xr:uid="{5BD19DEE-8482-49C9-8AFF-D05B2C8419E1}"/>
    <cellStyle name="Entrada 15 5 2 2 2" xfId="16214" xr:uid="{C5D2C736-2DF1-4713-B7F1-A50B9C4382E5}"/>
    <cellStyle name="Entrada 15 5 2 2 2 2" xfId="31322" xr:uid="{8E0110B9-FE9E-46C4-97D5-A6593B0C1B71}"/>
    <cellStyle name="Entrada 15 5 2 2 3" xfId="20543" xr:uid="{7F7AC488-FB1D-4635-AA33-D37C3D912398}"/>
    <cellStyle name="Entrada 15 5 2 3" xfId="14615" xr:uid="{6388F317-9636-47E3-9C3A-E803A9ED7A0D}"/>
    <cellStyle name="Entrada 15 5 2 3 2" xfId="29723" xr:uid="{24C91E6A-1CA4-4BF2-A42C-840229AFFBEA}"/>
    <cellStyle name="Entrada 15 5 2 4" xfId="17906" xr:uid="{06FB2FEE-5ADD-4EF6-BAE6-71D4A5B43D81}"/>
    <cellStyle name="Entrada 15 5 3" xfId="3101" xr:uid="{4109EC98-D38B-41CD-94E4-BB39FC28B679}"/>
    <cellStyle name="Entrada 15 5 3 2" xfId="5738" xr:uid="{F37DF5D6-4C46-44A2-BB3A-9A147508BDBC}"/>
    <cellStyle name="Entrada 15 5 3 2 2" xfId="12049" xr:uid="{8B9A3176-3C6A-44C2-97BA-B3968827C52C}"/>
    <cellStyle name="Entrada 15 5 3 2 2 2" xfId="27157" xr:uid="{69317B10-7153-49AA-8FF1-7C528BAA17D0}"/>
    <cellStyle name="Entrada 15 5 3 2 3" xfId="14415" xr:uid="{6823A260-9DB1-4080-9BCC-0C362337FD0D}"/>
    <cellStyle name="Entrada 15 5 3 2 3 2" xfId="29523" xr:uid="{2D19C5ED-B7C7-4E13-A52C-896E7499674B}"/>
    <cellStyle name="Entrada 15 5 3 2 4" xfId="20846" xr:uid="{82272B8A-079B-4C89-8C7F-96C290F96279}"/>
    <cellStyle name="Entrada 15 5 3 3" xfId="9483" xr:uid="{C62846E1-74A5-4DFC-B969-BEE8C92C846F}"/>
    <cellStyle name="Entrada 15 5 3 3 2" xfId="24591" xr:uid="{C155DBDB-E9CF-4765-8877-20BB10F28D03}"/>
    <cellStyle name="Entrada 15 5 3 4" xfId="14670" xr:uid="{E751227F-FB6A-46F3-975A-DAD0A4C13D07}"/>
    <cellStyle name="Entrada 15 5 3 4 2" xfId="29778" xr:uid="{3C39CC2B-2B15-4D8E-9F14-B44A5EA2949A}"/>
    <cellStyle name="Entrada 15 5 3 5" xfId="18209" xr:uid="{5C61E6A9-9810-4F65-B9D9-2AB8600D2F90}"/>
    <cellStyle name="Entrada 15 5 4" xfId="3427" xr:uid="{8A48B860-D82D-4FE2-B1E4-F84BCB4F5B38}"/>
    <cellStyle name="Entrada 15 5 4 2" xfId="6064" xr:uid="{5F801141-D183-4FD1-9A19-048E90A70FE8}"/>
    <cellStyle name="Entrada 15 5 4 2 2" xfId="12375" xr:uid="{D85A4F3F-BE25-4299-BE64-683644D330FC}"/>
    <cellStyle name="Entrada 15 5 4 2 2 2" xfId="27483" xr:uid="{763ED1C4-2CE4-4378-B74C-0DFB120AE6D8}"/>
    <cellStyle name="Entrada 15 5 4 2 3" xfId="13477" xr:uid="{678CEC27-2CD0-4DA1-ADAE-F04816C96FDC}"/>
    <cellStyle name="Entrada 15 5 4 2 3 2" xfId="28585" xr:uid="{6F430857-7E1C-40EE-80ED-2E1E928E55DD}"/>
    <cellStyle name="Entrada 15 5 4 2 4" xfId="21172" xr:uid="{18417B12-A06F-40E2-8166-92129301599B}"/>
    <cellStyle name="Entrada 15 5 4 3" xfId="9809" xr:uid="{9D87E6B7-A5D6-4EDF-89A3-4CA8752F6CCB}"/>
    <cellStyle name="Entrada 15 5 4 3 2" xfId="24917" xr:uid="{99F7E7DD-C758-4807-8713-A7DFF3B6BE10}"/>
    <cellStyle name="Entrada 15 5 4 4" xfId="9297" xr:uid="{8CA622F6-ACA6-49F2-BB51-05ADDBEC76B7}"/>
    <cellStyle name="Entrada 15 5 4 4 2" xfId="24405" xr:uid="{AE9B9BA9-1B78-4D3C-9643-50A86FE2C1E1}"/>
    <cellStyle name="Entrada 15 5 4 5" xfId="18535" xr:uid="{DAD98CEB-CD39-4F8F-9CF6-EA9F123747F5}"/>
    <cellStyle name="Entrada 15 5 5" xfId="3733" xr:uid="{E2A36D34-0039-44EC-AFEA-7F814606FDDB}"/>
    <cellStyle name="Entrada 15 5 5 2" xfId="6370" xr:uid="{8A1AD4F4-8A04-4235-8CB7-A3270423A1B1}"/>
    <cellStyle name="Entrada 15 5 5 2 2" xfId="12681" xr:uid="{223D3E3B-7188-4B31-B810-E33BF6B58DCF}"/>
    <cellStyle name="Entrada 15 5 5 2 2 2" xfId="27789" xr:uid="{A905F212-0392-4FF4-81EE-72C3EB4EA477}"/>
    <cellStyle name="Entrada 15 5 5 2 3" xfId="8289" xr:uid="{39FAB100-0E5F-4651-9FD0-BCB9CD8B699F}"/>
    <cellStyle name="Entrada 15 5 5 2 3 2" xfId="23397" xr:uid="{0CB6A8E1-BD8E-44F2-8A41-56274C6F3DBB}"/>
    <cellStyle name="Entrada 15 5 5 2 4" xfId="21478" xr:uid="{E08D3633-1785-4FF7-879A-25B724EBAEB8}"/>
    <cellStyle name="Entrada 15 5 5 3" xfId="10115" xr:uid="{B86B627A-9833-4560-8AD3-72AD3DDCC879}"/>
    <cellStyle name="Entrada 15 5 5 3 2" xfId="25223" xr:uid="{FD884BC3-B3B9-436E-8F69-D181A2983D6E}"/>
    <cellStyle name="Entrada 15 5 5 4" xfId="14614" xr:uid="{BDD1E4FC-284B-43B4-99AE-4BF344863DA4}"/>
    <cellStyle name="Entrada 15 5 5 4 2" xfId="29722" xr:uid="{90D13151-E885-4B1A-9AD2-8BFADB40BFF2}"/>
    <cellStyle name="Entrada 15 5 5 5" xfId="18841" xr:uid="{8C586EF3-5F6F-454B-A84E-2AD45C863565}"/>
    <cellStyle name="Entrada 15 5 6" xfId="4110" xr:uid="{D1635F53-17C0-41B6-B200-7FF594F40C55}"/>
    <cellStyle name="Entrada 15 5 6 2" xfId="6747" xr:uid="{8CCE0D25-60B0-4E02-A3FB-86328549027D}"/>
    <cellStyle name="Entrada 15 5 6 2 2" xfId="13058" xr:uid="{2055CE4A-5AF1-48CD-B575-3D1ABC1553F4}"/>
    <cellStyle name="Entrada 15 5 6 2 2 2" xfId="28166" xr:uid="{B0E8AF6F-EED4-4E57-839E-4D8EFDD765D2}"/>
    <cellStyle name="Entrada 15 5 6 2 3" xfId="16732" xr:uid="{7D626217-7FF3-4429-B475-DA356D802162}"/>
    <cellStyle name="Entrada 15 5 6 2 3 2" xfId="31840" xr:uid="{26126118-F309-4594-A28B-8FACE5A67E3A}"/>
    <cellStyle name="Entrada 15 5 6 2 4" xfId="21855" xr:uid="{02B7E667-37E2-4B2D-ABB8-FE064D1CFFD1}"/>
    <cellStyle name="Entrada 15 5 6 3" xfId="10492" xr:uid="{CDED2B56-9BCE-4320-9115-B47BE2DC21BD}"/>
    <cellStyle name="Entrada 15 5 6 3 2" xfId="25600" xr:uid="{E800EA5F-44DD-483A-9683-D03F7542C5A8}"/>
    <cellStyle name="Entrada 15 5 6 4" xfId="13863" xr:uid="{5332AADE-69B8-4C8A-A5CB-37D1DD527AC3}"/>
    <cellStyle name="Entrada 15 5 6 4 2" xfId="28971" xr:uid="{52D6A8F0-6088-4454-B334-52A9D733F002}"/>
    <cellStyle name="Entrada 15 5 6 5" xfId="19218" xr:uid="{BAB4C647-E7F9-4332-8A16-655A771B040E}"/>
    <cellStyle name="Entrada 15 5 7" xfId="4675" xr:uid="{72996C17-5620-4C78-A23A-BA4F855D14C4}"/>
    <cellStyle name="Entrada 15 5 7 2" xfId="11057" xr:uid="{B259BF77-FD55-4166-8F92-4F661AA96BE7}"/>
    <cellStyle name="Entrada 15 5 7 2 2" xfId="26165" xr:uid="{EBB095CE-173A-43C1-94F7-E3C4C3C975D1}"/>
    <cellStyle name="Entrada 15 5 7 3" xfId="13801" xr:uid="{9CAA7817-C906-409B-9C4E-CDE24E1BC01A}"/>
    <cellStyle name="Entrada 15 5 7 3 2" xfId="28909" xr:uid="{D8FA7A9A-0673-4287-B320-184EACA49E01}"/>
    <cellStyle name="Entrada 15 5 7 4" xfId="19783" xr:uid="{29A1AC02-1434-4AB2-B12B-9CB4A480FF44}"/>
    <cellStyle name="Entrada 15 5 8" xfId="8536" xr:uid="{21C9E067-9059-4202-B647-C0C408019404}"/>
    <cellStyle name="Entrada 15 5 8 2" xfId="23644" xr:uid="{0E9E5195-706F-4F30-852E-C824BC40D3A8}"/>
    <cellStyle name="Entrada 15 5 9" xfId="16344" xr:uid="{51870B50-3616-4DE0-8B1A-193BB54A566C}"/>
    <cellStyle name="Entrada 15 5 9 2" xfId="31452" xr:uid="{319933C7-7AD0-4C1F-A7F7-ECDDBD036024}"/>
    <cellStyle name="Entrada 16" xfId="1148" xr:uid="{00000000-0005-0000-0000-00007E040000}"/>
    <cellStyle name="Entrada 16 2" xfId="1864" xr:uid="{4CAC8E1F-12F4-47FB-B474-3FCDE796CF48}"/>
    <cellStyle name="Entrada 16 2 10" xfId="8365" xr:uid="{DEAEE29D-4763-4499-9A89-96662F208AF2}"/>
    <cellStyle name="Entrada 16 2 10 2" xfId="23473" xr:uid="{0F266EA6-5DB5-4C66-B3C0-7D254F3FB4E2}"/>
    <cellStyle name="Entrada 16 2 11" xfId="16290" xr:uid="{9E50AB95-7BEF-42DB-8DF3-CC86AFD01D70}"/>
    <cellStyle name="Entrada 16 2 11 2" xfId="31398" xr:uid="{F9189B5B-C973-469D-8FB2-171619629600}"/>
    <cellStyle name="Entrada 16 2 12" xfId="14502" xr:uid="{22B0A04A-34E6-4B43-AC3F-4DD7E06967FB}"/>
    <cellStyle name="Entrada 16 2 12 2" xfId="29610" xr:uid="{EBF222D1-C427-47AC-A8F7-3ECA46E53721}"/>
    <cellStyle name="Entrada 16 2 13" xfId="17089" xr:uid="{CD17223F-86C5-465A-9142-0B36EF7CCDB7}"/>
    <cellStyle name="Entrada 16 2 2" xfId="2424" xr:uid="{8E3CE63B-8CAE-47BB-B05D-541D1D7AC5C2}"/>
    <cellStyle name="Entrada 16 2 2 2" xfId="5061" xr:uid="{21C172F3-E8DD-4593-BD43-CBC62274126F}"/>
    <cellStyle name="Entrada 16 2 2 2 2" xfId="11425" xr:uid="{92A3209A-3B00-4CC1-85F6-085A4D75B6DB}"/>
    <cellStyle name="Entrada 16 2 2 2 2 2" xfId="26533" xr:uid="{125AC21A-0F25-4D03-A480-BC7939C15193}"/>
    <cellStyle name="Entrada 16 2 2 2 3" xfId="7097" xr:uid="{D1140FBF-15F6-47C9-A5F1-B6C760347CE5}"/>
    <cellStyle name="Entrada 16 2 2 2 3 2" xfId="22205" xr:uid="{5CA4A8B5-79E3-43F7-8CEC-3026EC55DDA4}"/>
    <cellStyle name="Entrada 16 2 2 2 4" xfId="20169" xr:uid="{489E75F3-027F-4BED-A4C8-8FD7F160CFDC}"/>
    <cellStyle name="Entrada 16 2 2 3" xfId="8891" xr:uid="{04915987-7362-499D-AE28-83CCF923A503}"/>
    <cellStyle name="Entrada 16 2 2 3 2" xfId="23999" xr:uid="{2EE9D2E8-6E9F-4225-9C3C-22B7456AA11E}"/>
    <cellStyle name="Entrada 16 2 3" xfId="2196" xr:uid="{3F629F6A-A2BC-44F2-B4E3-AB62F0332284}"/>
    <cellStyle name="Entrada 16 2 3 2" xfId="4833" xr:uid="{FDEFFDE4-8009-4634-8884-4AB53626EEC1}"/>
    <cellStyle name="Entrada 16 2 3 2 2" xfId="7112" xr:uid="{AB123E87-D959-4DAC-98DA-7C6C86EA1CAE}"/>
    <cellStyle name="Entrada 16 2 3 2 2 2" xfId="22220" xr:uid="{FC2496CE-D893-4647-A4C1-870F88CED868}"/>
    <cellStyle name="Entrada 16 2 3 2 3" xfId="19941" xr:uid="{B7036701-9F75-45E4-B91F-F4806BA2F1D3}"/>
    <cellStyle name="Entrada 16 2 3 3" xfId="14406" xr:uid="{17FBC1D8-BC9A-4923-94F2-3C1B09541CB0}"/>
    <cellStyle name="Entrada 16 2 3 3 2" xfId="29514" xr:uid="{9D0C9CE9-BA1E-4666-8F84-5B15D7A146BA}"/>
    <cellStyle name="Entrada 16 2 3 4" xfId="17421" xr:uid="{C25CAE20-F0E5-45C4-B6D7-768C4210DA5E}"/>
    <cellStyle name="Entrada 16 2 4" xfId="2958" xr:uid="{1DA3362C-66CE-475D-8CA7-7CFAB974C2D0}"/>
    <cellStyle name="Entrada 16 2 4 2" xfId="5595" xr:uid="{0F7061EC-0B1A-4065-89AD-9BDB21D11491}"/>
    <cellStyle name="Entrada 16 2 4 2 2" xfId="11906" xr:uid="{3B4DC500-EC04-4B4C-A93A-8A57C8C8EA04}"/>
    <cellStyle name="Entrada 16 2 4 2 2 2" xfId="27014" xr:uid="{FF1BEE0C-94F0-453D-8557-0F88AC79B5AE}"/>
    <cellStyle name="Entrada 16 2 4 2 3" xfId="15996" xr:uid="{CFCB40C8-20EF-4FEA-ADEA-1C3EEB72509A}"/>
    <cellStyle name="Entrada 16 2 4 2 3 2" xfId="31104" xr:uid="{013BB194-F40D-4B6A-82A8-54D8B5AF3F38}"/>
    <cellStyle name="Entrada 16 2 4 2 4" xfId="20703" xr:uid="{6F32A2A6-4BD0-4170-8604-D18ADE8E90DB}"/>
    <cellStyle name="Entrada 16 2 4 3" xfId="9340" xr:uid="{5230A339-09CD-45D4-86F3-47D6C5053AE1}"/>
    <cellStyle name="Entrada 16 2 4 3 2" xfId="24448" xr:uid="{78371D02-2F5F-4441-8E67-93812951C9D1}"/>
    <cellStyle name="Entrada 16 2 4 4" xfId="7130" xr:uid="{1B544059-98D8-4D0A-966A-369D5CC8BC94}"/>
    <cellStyle name="Entrada 16 2 4 4 2" xfId="22238" xr:uid="{86F71692-B898-45ED-B7DE-2FAEA64AF7FD}"/>
    <cellStyle name="Entrada 16 2 4 5" xfId="18066" xr:uid="{1AA95879-E739-4EC5-93C3-2DD2CF8A7E14}"/>
    <cellStyle name="Entrada 16 2 5" xfId="3284" xr:uid="{EA41DD57-8CB9-4A9E-852B-9355B8990AF9}"/>
    <cellStyle name="Entrada 16 2 5 2" xfId="5921" xr:uid="{7D91771B-5FF5-4780-B8AD-1BF7EDB77C64}"/>
    <cellStyle name="Entrada 16 2 5 2 2" xfId="12232" xr:uid="{7B6EC6A8-A389-4C77-B727-C9CF96559F9F}"/>
    <cellStyle name="Entrada 16 2 5 2 2 2" xfId="27340" xr:uid="{AFF414CB-52AA-4BB8-BE83-EF650B96FD32}"/>
    <cellStyle name="Entrada 16 2 5 2 3" xfId="15791" xr:uid="{724817F7-0AF2-472F-A564-9130D67BB3D3}"/>
    <cellStyle name="Entrada 16 2 5 2 3 2" xfId="30899" xr:uid="{811A9954-4AB1-4156-87E8-C21D3DC983EA}"/>
    <cellStyle name="Entrada 16 2 5 2 4" xfId="21029" xr:uid="{007E1B52-9D07-43CC-B3FF-66664B4D2310}"/>
    <cellStyle name="Entrada 16 2 5 3" xfId="9666" xr:uid="{6FCF8C5F-1A68-4C6E-805B-E9AF9C709ADB}"/>
    <cellStyle name="Entrada 16 2 5 3 2" xfId="24774" xr:uid="{C9F38DEA-7881-4BE4-A44B-A9A31746192D}"/>
    <cellStyle name="Entrada 16 2 5 4" xfId="16382" xr:uid="{480B892B-9670-4851-AF2A-FDF8EFFF3667}"/>
    <cellStyle name="Entrada 16 2 5 4 2" xfId="31490" xr:uid="{C12E04EA-0EA6-484A-8804-2631AE1FC16B}"/>
    <cellStyle name="Entrada 16 2 5 5" xfId="18392" xr:uid="{A00A3783-895B-40A7-AE3B-90D3C0BBE7E0}"/>
    <cellStyle name="Entrada 16 2 6" xfId="3590" xr:uid="{116057EB-FC5F-4A0D-9B59-4E5507EE5FC9}"/>
    <cellStyle name="Entrada 16 2 6 2" xfId="6227" xr:uid="{A9F0FFC5-4187-465E-A351-31A8897E7265}"/>
    <cellStyle name="Entrada 16 2 6 2 2" xfId="12538" xr:uid="{649FAD17-E837-47AA-855F-8C2040F5B1FD}"/>
    <cellStyle name="Entrada 16 2 6 2 2 2" xfId="27646" xr:uid="{3A5B1B9D-37E1-4DF9-BDCB-0C39173758E0}"/>
    <cellStyle name="Entrada 16 2 6 2 3" xfId="7922" xr:uid="{8C02A9D6-40D5-4B34-BA83-4C5CAA6ACA4E}"/>
    <cellStyle name="Entrada 16 2 6 2 3 2" xfId="23030" xr:uid="{69CC4B72-A752-442E-9E9C-F8AA8BFB006D}"/>
    <cellStyle name="Entrada 16 2 6 2 4" xfId="21335" xr:uid="{9E1F5394-0847-472E-B30F-5F999E6208A8}"/>
    <cellStyle name="Entrada 16 2 6 3" xfId="9972" xr:uid="{821204D7-38F1-48F9-9FF3-DE275B119CC6}"/>
    <cellStyle name="Entrada 16 2 6 3 2" xfId="25080" xr:uid="{DF2868D3-A7C3-49B5-8499-ED2748EA05AA}"/>
    <cellStyle name="Entrada 16 2 6 4" xfId="7144" xr:uid="{F2F234B4-97FC-402F-B85D-D3F815AAD60A}"/>
    <cellStyle name="Entrada 16 2 6 4 2" xfId="22252" xr:uid="{765E575B-EE15-4225-8CA4-CBE89EF33B93}"/>
    <cellStyle name="Entrada 16 2 6 5" xfId="18698" xr:uid="{94E38EA8-6F2E-4BF0-B0E9-2AC9AEEC912E}"/>
    <cellStyle name="Entrada 16 2 7" xfId="3936" xr:uid="{A9EF8426-FDB3-4EE9-8A47-00ADE28A9E44}"/>
    <cellStyle name="Entrada 16 2 7 2" xfId="6573" xr:uid="{8A9C6475-34B0-4511-83F8-20645B3936E4}"/>
    <cellStyle name="Entrada 16 2 7 2 2" xfId="12884" xr:uid="{633B0670-D752-4FEB-ADCF-33E85DACCFC1}"/>
    <cellStyle name="Entrada 16 2 7 2 2 2" xfId="27992" xr:uid="{4BAFE085-3440-49AE-8134-6208DEA183EB}"/>
    <cellStyle name="Entrada 16 2 7 2 3" xfId="16589" xr:uid="{7A2DDF49-4A82-4E94-BFBF-4E415EAB4B69}"/>
    <cellStyle name="Entrada 16 2 7 2 3 2" xfId="31697" xr:uid="{C3E35E45-9B11-470C-9ECA-521A27AFF95B}"/>
    <cellStyle name="Entrada 16 2 7 2 4" xfId="21681" xr:uid="{A6D4E7E3-1AA8-4BD9-AB6D-3C93051A7934}"/>
    <cellStyle name="Entrada 16 2 7 3" xfId="10318" xr:uid="{E2AC5C18-B6F9-49C7-966A-A2D732D96B4A}"/>
    <cellStyle name="Entrada 16 2 7 3 2" xfId="25426" xr:uid="{F1641FC1-7DDF-490E-97CD-AE6658DFED0D}"/>
    <cellStyle name="Entrada 16 2 7 4" xfId="11671" xr:uid="{2EFB4A42-1F2A-453D-9288-19DC49F14401}"/>
    <cellStyle name="Entrada 16 2 7 4 2" xfId="26779" xr:uid="{EE19BACE-9FBB-4F15-A797-1DA161BF464A}"/>
    <cellStyle name="Entrada 16 2 7 5" xfId="19044" xr:uid="{45B0A43E-28B8-47B4-8F45-EA725B244725}"/>
    <cellStyle name="Entrada 16 2 8" xfId="4283" xr:uid="{708C22BE-E876-4A46-8C0F-DBE4522451A0}"/>
    <cellStyle name="Entrada 16 2 8 2" xfId="6920" xr:uid="{C32F5DAA-850D-45BD-8243-F872487A9621}"/>
    <cellStyle name="Entrada 16 2 8 2 2" xfId="13231" xr:uid="{1899B043-2CE9-458D-B2D1-AFD9E3D65F66}"/>
    <cellStyle name="Entrada 16 2 8 2 2 2" xfId="28339" xr:uid="{CCEEB5EB-F4C2-46E3-94A4-CCD0050AFD4F}"/>
    <cellStyle name="Entrada 16 2 8 2 3" xfId="16895" xr:uid="{391A8368-88A6-4F8B-AD5F-DE26A7674B16}"/>
    <cellStyle name="Entrada 16 2 8 2 3 2" xfId="32003" xr:uid="{EEF41524-B626-4194-986B-59B4BF0FE96D}"/>
    <cellStyle name="Entrada 16 2 8 2 4" xfId="22028" xr:uid="{ADB777C2-5B1A-4923-8165-451D0F01416E}"/>
    <cellStyle name="Entrada 16 2 8 3" xfId="10665" xr:uid="{990BD9F1-1411-4555-8084-AE430914085E}"/>
    <cellStyle name="Entrada 16 2 8 3 2" xfId="25773" xr:uid="{B3CD44D8-4318-4697-9D96-1A678D48958C}"/>
    <cellStyle name="Entrada 16 2 8 4" xfId="7325" xr:uid="{DE5865B8-9E88-4F29-9160-B277E4D3C8F1}"/>
    <cellStyle name="Entrada 16 2 8 4 2" xfId="22433" xr:uid="{C33B73E3-E2E9-4AC5-A7B5-3F6FCD0722CE}"/>
    <cellStyle name="Entrada 16 2 8 5" xfId="19391" xr:uid="{343E4664-9390-40C4-80A4-A7E9ABF72717}"/>
    <cellStyle name="Entrada 16 2 9" xfId="4501" xr:uid="{D9CD37A0-396F-45BD-B0AD-68539BACC35D}"/>
    <cellStyle name="Entrada 16 2 9 2" xfId="10883" xr:uid="{885269EC-936A-47CA-84C1-1770D7096756}"/>
    <cellStyle name="Entrada 16 2 9 2 2" xfId="25991" xr:uid="{9EC3E44B-4E1B-42DD-B206-8A912BA2DA51}"/>
    <cellStyle name="Entrada 16 2 9 3" xfId="16144" xr:uid="{C47A439D-644B-4F82-9507-CBAFA928A9EC}"/>
    <cellStyle name="Entrada 16 2 9 3 2" xfId="31252" xr:uid="{A36202E5-1EC0-4712-96CF-9B34DE982B94}"/>
    <cellStyle name="Entrada 16 2 9 4" xfId="19609" xr:uid="{B5349BCE-D9BB-4803-B3E3-3AEC56A4F5FF}"/>
    <cellStyle name="Entrada 16 3" xfId="1847" xr:uid="{AA7A116C-5E7A-4EFA-8426-5D52C0BDA03D}"/>
    <cellStyle name="Entrada 16 3 10" xfId="7572" xr:uid="{A42805DC-A922-4F14-8C16-F3B8EE5BD33F}"/>
    <cellStyle name="Entrada 16 3 10 2" xfId="22680" xr:uid="{1A99A50D-443C-40D7-852C-FB52E17DAC70}"/>
    <cellStyle name="Entrada 16 3 11" xfId="14982" xr:uid="{8F2786EC-CC28-4BA3-B9AE-24EC566A9B42}"/>
    <cellStyle name="Entrada 16 3 11 2" xfId="30090" xr:uid="{BB3289AF-BA28-4E68-8562-6361DA427B0D}"/>
    <cellStyle name="Entrada 16 3 12" xfId="17072" xr:uid="{B9AE5185-159B-4E92-B14F-40C8B8B6F44A}"/>
    <cellStyle name="Entrada 16 3 2" xfId="2407" xr:uid="{B47F174D-102E-4AB6-94FB-DD01BA905236}"/>
    <cellStyle name="Entrada 16 3 2 2" xfId="5044" xr:uid="{A658016C-F0F0-434D-A73D-14ACFCD5E3F3}"/>
    <cellStyle name="Entrada 16 3 2 2 2" xfId="11408" xr:uid="{2375B42E-2551-4627-A160-C91C054FB610}"/>
    <cellStyle name="Entrada 16 3 2 2 2 2" xfId="26516" xr:uid="{DA36D6AC-0DEB-4714-B517-5F9A4F4350B3}"/>
    <cellStyle name="Entrada 16 3 2 2 3" xfId="14881" xr:uid="{AE7559F6-C20E-4C69-96E3-C6663FF50101}"/>
    <cellStyle name="Entrada 16 3 2 2 3 2" xfId="29989" xr:uid="{DC7F673C-C81B-4505-ADF5-24CEAC6A2D61}"/>
    <cellStyle name="Entrada 16 3 2 2 4" xfId="20152" xr:uid="{D5E76243-2506-41E7-82A2-7E8540CE2544}"/>
    <cellStyle name="Entrada 16 3 2 3" xfId="8874" xr:uid="{1A990372-7261-4798-98B6-42892926544F}"/>
    <cellStyle name="Entrada 16 3 2 3 2" xfId="23982" xr:uid="{005A1FA4-20F7-4583-B8EE-CE9A22A54229}"/>
    <cellStyle name="Entrada 16 3 2 4" xfId="15055" xr:uid="{E216BC23-3749-4521-81F4-55DE31E29A8B}"/>
    <cellStyle name="Entrada 16 3 2 4 2" xfId="30163" xr:uid="{E6308C3A-8609-4EDD-AC70-6C74046ECD31}"/>
    <cellStyle name="Entrada 16 3 2 5" xfId="11246" xr:uid="{BF4D2788-31F4-4861-AD52-2A8963D87CD7}"/>
    <cellStyle name="Entrada 16 3 2 5 2" xfId="26354" xr:uid="{21CE44DE-FA28-4E1C-BBE8-7B98989A1A90}"/>
    <cellStyle name="Entrada 16 3 2 6" xfId="17598" xr:uid="{61FF9BAA-3DC8-4779-B069-70818035156A}"/>
    <cellStyle name="Entrada 16 3 3" xfId="2213" xr:uid="{76536923-2F10-48EA-A911-FFF747E2ADCF}"/>
    <cellStyle name="Entrada 16 3 3 2" xfId="4850" xr:uid="{963CFAF6-DE93-47A3-B832-D3E75DD7D4C3}"/>
    <cellStyle name="Entrada 16 3 3 2 2" xfId="13957" xr:uid="{4367B4F0-F5DF-458E-9BB6-F2472805C0E6}"/>
    <cellStyle name="Entrada 16 3 3 2 2 2" xfId="29065" xr:uid="{8B6A25DD-D92E-442B-BA84-97B7A420E0CE}"/>
    <cellStyle name="Entrada 16 3 3 2 3" xfId="19958" xr:uid="{8DA4023E-8055-4ABF-B500-16B8EA49F545}"/>
    <cellStyle name="Entrada 16 3 3 3" xfId="14099" xr:uid="{3BC55B51-ED4D-4156-97A2-B993F43AD35D}"/>
    <cellStyle name="Entrada 16 3 3 3 2" xfId="29207" xr:uid="{0ADF2864-C41F-4191-A569-B0CD2F91CBB2}"/>
    <cellStyle name="Entrada 16 3 3 4" xfId="17438" xr:uid="{A6276641-FDF6-4D10-B815-0AD4D61F1033}"/>
    <cellStyle name="Entrada 16 3 4" xfId="2941" xr:uid="{956D3159-6B4F-4B7D-A3C5-9DD8F0D0347E}"/>
    <cellStyle name="Entrada 16 3 4 2" xfId="5578" xr:uid="{AD942F40-0302-44FC-8FD5-76F33178870E}"/>
    <cellStyle name="Entrada 16 3 4 2 2" xfId="11889" xr:uid="{BB3EEC3A-4FBA-4CA1-8BD2-F18038A56289}"/>
    <cellStyle name="Entrada 16 3 4 2 2 2" xfId="26997" xr:uid="{6168C80D-DA91-4A55-89FD-3783DA2C8792}"/>
    <cellStyle name="Entrada 16 3 4 2 3" xfId="15914" xr:uid="{11227C32-4D7F-4E45-BC19-065C730D9000}"/>
    <cellStyle name="Entrada 16 3 4 2 3 2" xfId="31022" xr:uid="{BF97BB18-36CD-4D62-9C8B-23605124002C}"/>
    <cellStyle name="Entrada 16 3 4 2 4" xfId="20686" xr:uid="{782B0D70-B9CC-4CF0-AF72-B899D3AE90B1}"/>
    <cellStyle name="Entrada 16 3 4 3" xfId="9323" xr:uid="{136F41ED-3A2D-4C06-9DFF-4D5AFFDE4551}"/>
    <cellStyle name="Entrada 16 3 4 3 2" xfId="24431" xr:uid="{2DC82075-881A-486B-BAB8-8EE46B42A252}"/>
    <cellStyle name="Entrada 16 3 4 4" xfId="16097" xr:uid="{C37FE270-D2B9-4D75-B51C-34F8D3F83FA3}"/>
    <cellStyle name="Entrada 16 3 4 4 2" xfId="31205" xr:uid="{925C8497-7254-4159-A730-987C0396BFB1}"/>
    <cellStyle name="Entrada 16 3 4 5" xfId="18049" xr:uid="{B0360650-B797-4D7D-94EB-8A0944427EFF}"/>
    <cellStyle name="Entrada 16 3 5" xfId="3267" xr:uid="{4CCBC929-20A5-4436-82E0-64B42FD6E35F}"/>
    <cellStyle name="Entrada 16 3 5 2" xfId="5904" xr:uid="{2A5EEC7C-8235-4105-AD03-C8331C0AAA32}"/>
    <cellStyle name="Entrada 16 3 5 2 2" xfId="12215" xr:uid="{0186F6E9-3EEA-4959-9C64-1859E3EF0F10}"/>
    <cellStyle name="Entrada 16 3 5 2 2 2" xfId="27323" xr:uid="{EB4F1A74-3600-42AD-99B8-B24991E78DC6}"/>
    <cellStyle name="Entrada 16 3 5 2 3" xfId="8156" xr:uid="{C4A4EBD7-8EF3-4E36-8733-225ED95E7199}"/>
    <cellStyle name="Entrada 16 3 5 2 3 2" xfId="23264" xr:uid="{271517CB-80C8-4446-B53B-D4F6D31EF326}"/>
    <cellStyle name="Entrada 16 3 5 2 4" xfId="21012" xr:uid="{6D7A89F0-9AD5-4FD7-87CD-0AE133F819D0}"/>
    <cellStyle name="Entrada 16 3 5 3" xfId="9649" xr:uid="{4359FF38-0F72-43F9-84F3-34B13E11B895}"/>
    <cellStyle name="Entrada 16 3 5 3 2" xfId="24757" xr:uid="{3B3D29C3-C379-4911-8A67-810CAACB1CAA}"/>
    <cellStyle name="Entrada 16 3 5 4" xfId="7411" xr:uid="{7BA84589-0A1D-489A-B7F4-EC2EBF3B4C3B}"/>
    <cellStyle name="Entrada 16 3 5 4 2" xfId="22519" xr:uid="{E7E8ECFE-FBA7-4174-812A-BF1C89CDCF7B}"/>
    <cellStyle name="Entrada 16 3 5 5" xfId="18375" xr:uid="{F9721E83-F50C-41F2-B71A-2255C0C91794}"/>
    <cellStyle name="Entrada 16 3 6" xfId="3573" xr:uid="{2DCB2C7E-532C-480E-8C8D-F18C9B4E98DA}"/>
    <cellStyle name="Entrada 16 3 6 2" xfId="6210" xr:uid="{688A218D-DB68-49B0-8D50-A28D8305BA19}"/>
    <cellStyle name="Entrada 16 3 6 2 2" xfId="12521" xr:uid="{35B03ED4-2A99-42CA-BDD2-1662A25D4E68}"/>
    <cellStyle name="Entrada 16 3 6 2 2 2" xfId="27629" xr:uid="{1EA35FC7-D48C-49B2-8F36-30469F177082}"/>
    <cellStyle name="Entrada 16 3 6 2 3" xfId="13983" xr:uid="{36B0F218-0FE5-4E8D-8203-A1BA7915BADE}"/>
    <cellStyle name="Entrada 16 3 6 2 3 2" xfId="29091" xr:uid="{A0B7EC8B-F155-4C34-953B-5F5B059D2570}"/>
    <cellStyle name="Entrada 16 3 6 2 4" xfId="21318" xr:uid="{02E7CCD0-5FB5-47B9-A5D2-B6ACDF3CE2BF}"/>
    <cellStyle name="Entrada 16 3 6 3" xfId="9955" xr:uid="{31E58D8A-C322-4624-A1A0-9211F7840DD2}"/>
    <cellStyle name="Entrada 16 3 6 3 2" xfId="25063" xr:uid="{927BEB57-A6E4-4F93-BB2A-A6AAA109BAAC}"/>
    <cellStyle name="Entrada 16 3 6 4" xfId="13923" xr:uid="{37959F69-208D-4411-9087-61A11F602586}"/>
    <cellStyle name="Entrada 16 3 6 4 2" xfId="29031" xr:uid="{1B88A1EF-EAF0-42C2-8E04-913ACD51559F}"/>
    <cellStyle name="Entrada 16 3 6 5" xfId="18681" xr:uid="{F87119BB-FF28-4423-AD24-46158815BF10}"/>
    <cellStyle name="Entrada 16 3 7" xfId="3919" xr:uid="{17551D7B-D49E-4A4A-9844-4CB647DF354F}"/>
    <cellStyle name="Entrada 16 3 7 2" xfId="6556" xr:uid="{4B2EC648-BEA2-4D5D-ACFF-4D325E431CB7}"/>
    <cellStyle name="Entrada 16 3 7 2 2" xfId="12867" xr:uid="{512BEFBB-927A-4256-B86E-8AD6367446E7}"/>
    <cellStyle name="Entrada 16 3 7 2 2 2" xfId="27975" xr:uid="{4A4EB8A5-7038-4505-BA31-3F31F835499E}"/>
    <cellStyle name="Entrada 16 3 7 2 3" xfId="16572" xr:uid="{6EF52310-1055-4B5F-BFDA-00CEEB1AE11E}"/>
    <cellStyle name="Entrada 16 3 7 2 3 2" xfId="31680" xr:uid="{D1066DCB-6AB0-448A-8572-A55D8440ACAA}"/>
    <cellStyle name="Entrada 16 3 7 2 4" xfId="21664" xr:uid="{57426AB0-A416-498E-A5F3-5B314802CFCE}"/>
    <cellStyle name="Entrada 16 3 7 3" xfId="10301" xr:uid="{00DF9A86-3AA1-4B2F-B0E2-032FE9291E8A}"/>
    <cellStyle name="Entrada 16 3 7 3 2" xfId="25409" xr:uid="{22E0239C-0F8C-4EF1-913C-D0B308E93AFA}"/>
    <cellStyle name="Entrada 16 3 7 4" xfId="14874" xr:uid="{966E28C4-E34D-463F-A3F7-3E8459DF0908}"/>
    <cellStyle name="Entrada 16 3 7 4 2" xfId="29982" xr:uid="{391019FF-3680-423E-B729-B6F43EA7CAFC}"/>
    <cellStyle name="Entrada 16 3 7 5" xfId="19027" xr:uid="{224CB839-85B2-4E1E-9417-8B65E7D8C02B}"/>
    <cellStyle name="Entrada 16 3 8" xfId="4484" xr:uid="{1BC2B52C-1319-4221-BE2B-043E2F63736E}"/>
    <cellStyle name="Entrada 16 3 8 2" xfId="10866" xr:uid="{FCFE6E00-5A16-44F5-9AE0-5CD72AB15833}"/>
    <cellStyle name="Entrada 16 3 8 2 2" xfId="25974" xr:uid="{2A6AC16E-7E33-4B34-A38A-973F22D3CDDB}"/>
    <cellStyle name="Entrada 16 3 8 3" xfId="14299" xr:uid="{05176950-E39E-474C-9459-D22378C014E1}"/>
    <cellStyle name="Entrada 16 3 8 3 2" xfId="29407" xr:uid="{427A32BA-35A1-4BC4-923E-966A7649DA40}"/>
    <cellStyle name="Entrada 16 3 8 4" xfId="19592" xr:uid="{DF6990C8-9CE5-4025-91E7-3B2B8789F1AC}"/>
    <cellStyle name="Entrada 16 3 9" xfId="8348" xr:uid="{FB69BFE2-5DC4-4272-9504-702FD89D9724}"/>
    <cellStyle name="Entrada 16 3 9 2" xfId="23456" xr:uid="{EE992494-1CC0-449B-B5A8-1D7A62E42EE7}"/>
    <cellStyle name="Entrada 16 4" xfId="2084" xr:uid="{8412C2B7-D1A0-46E8-BAE0-F10C313B515D}"/>
    <cellStyle name="Entrada 16 4 10" xfId="11673" xr:uid="{77EEBD12-55D5-4706-BB56-351F5340CEF4}"/>
    <cellStyle name="Entrada 16 4 10 2" xfId="26781" xr:uid="{321AFE1D-8F2F-4CF5-AA73-7F8C7CE385C6}"/>
    <cellStyle name="Entrada 16 4 11" xfId="14259" xr:uid="{70984269-C1FB-4080-BC1F-78D31FD523EE}"/>
    <cellStyle name="Entrada 16 4 11 2" xfId="29367" xr:uid="{070F05C3-8A2A-4E39-8C5E-DBB283B1A050}"/>
    <cellStyle name="Entrada 16 4 12" xfId="17309" xr:uid="{3E3B38E9-3405-4956-8338-BAD557668FB1}"/>
    <cellStyle name="Entrada 16 4 2" xfId="2574" xr:uid="{CBC97806-A09E-4898-8358-7A54366445A8}"/>
    <cellStyle name="Entrada 16 4 2 2" xfId="5211" xr:uid="{22CB555D-77FF-471F-8EF8-366DBCDCAF5D}"/>
    <cellStyle name="Entrada 16 4 2 2 2" xfId="11575" xr:uid="{E8EB581B-3447-47E7-BDE5-EFA7D7F7E6A7}"/>
    <cellStyle name="Entrada 16 4 2 2 2 2" xfId="26683" xr:uid="{31C5F698-16FF-4F52-9D35-1DD1D7588250}"/>
    <cellStyle name="Entrada 16 4 2 2 3" xfId="16064" xr:uid="{61D04664-8AF2-491D-8ED9-2F1CD7D92385}"/>
    <cellStyle name="Entrada 16 4 2 2 3 2" xfId="31172" xr:uid="{0E43DF27-62CB-4889-94F5-458EBC7C54E1}"/>
    <cellStyle name="Entrada 16 4 2 2 4" xfId="20319" xr:uid="{DE71AAE2-95AF-4BB1-957B-B689E19A6B79}"/>
    <cellStyle name="Entrada 16 4 2 3" xfId="9041" xr:uid="{04CB470E-A124-4C1E-BAD2-6F410D6A59FD}"/>
    <cellStyle name="Entrada 16 4 2 3 2" xfId="24149" xr:uid="{92126B21-7C75-46E0-9FC1-664319DDCD82}"/>
    <cellStyle name="Entrada 16 4 2 4" xfId="13413" xr:uid="{D77E3D74-0A16-4AC3-A977-0F025D04D3D0}"/>
    <cellStyle name="Entrada 16 4 2 4 2" xfId="28521" xr:uid="{F13DC852-1142-4ACA-A927-DBCA6C18052C}"/>
    <cellStyle name="Entrada 16 4 2 5" xfId="7331" xr:uid="{E328A5ED-9251-48C5-83A4-56523646C63B}"/>
    <cellStyle name="Entrada 16 4 2 5 2" xfId="22439" xr:uid="{58CFF609-6660-4EA7-AFF7-E44E7DB7218B}"/>
    <cellStyle name="Entrada 16 4 2 6" xfId="17682" xr:uid="{CB3212E5-636A-4AF1-988A-633F47504FA0}"/>
    <cellStyle name="Entrada 16 4 3" xfId="2844" xr:uid="{AFC20DA2-D742-485D-98AE-B5B5A1F4141F}"/>
    <cellStyle name="Entrada 16 4 3 2" xfId="5481" xr:uid="{43E736E1-8833-4EAA-9E38-99904389A24E}"/>
    <cellStyle name="Entrada 16 4 3 2 2" xfId="15206" xr:uid="{E3193E21-EA1D-4C3A-8812-089D404CC750}"/>
    <cellStyle name="Entrada 16 4 3 2 2 2" xfId="30314" xr:uid="{01D4A8A3-69F1-44C1-9C82-B2725A604210}"/>
    <cellStyle name="Entrada 16 4 3 2 3" xfId="20589" xr:uid="{9B95D374-FC6B-45B3-8071-6D5026B6DDD8}"/>
    <cellStyle name="Entrada 16 4 3 3" xfId="9273" xr:uid="{91515B92-1639-4625-9FF6-933CF7B18592}"/>
    <cellStyle name="Entrada 16 4 3 3 2" xfId="24381" xr:uid="{3EC25293-2646-4C85-A06A-A36189426E13}"/>
    <cellStyle name="Entrada 16 4 3 4" xfId="17952" xr:uid="{AE786A9E-1DC5-458F-85D9-0CF9D6DAD5FC}"/>
    <cellStyle name="Entrada 16 4 4" xfId="3147" xr:uid="{07C57D2C-6AA4-4579-BEB1-A7ED0061AF8C}"/>
    <cellStyle name="Entrada 16 4 4 2" xfId="5784" xr:uid="{0C6FB84C-1F5B-4C39-ABEA-39D23CB3ADED}"/>
    <cellStyle name="Entrada 16 4 4 2 2" xfId="12095" xr:uid="{51F4DCCF-11D7-46B5-A2F5-105DFDBFAC41}"/>
    <cellStyle name="Entrada 16 4 4 2 2 2" xfId="27203" xr:uid="{28368525-AD00-4C67-B904-EADA91BFD208}"/>
    <cellStyle name="Entrada 16 4 4 2 3" xfId="7764" xr:uid="{79DC404F-24C9-40F4-9D87-9960BCC3E102}"/>
    <cellStyle name="Entrada 16 4 4 2 3 2" xfId="22872" xr:uid="{8190E945-26EC-4E2B-9AFB-15931B493474}"/>
    <cellStyle name="Entrada 16 4 4 2 4" xfId="20892" xr:uid="{13035697-6F7E-40D2-9BC8-E40F9F0ED37D}"/>
    <cellStyle name="Entrada 16 4 4 3" xfId="9529" xr:uid="{9BC0F055-2E39-45D7-87FD-EAFC06E97204}"/>
    <cellStyle name="Entrada 16 4 4 3 2" xfId="24637" xr:uid="{8A7DBFA4-719B-4A04-94A1-B822CC2E848A}"/>
    <cellStyle name="Entrada 16 4 4 4" xfId="14025" xr:uid="{CFC04AEC-E51E-4AAC-A854-5F76A4BF87B4}"/>
    <cellStyle name="Entrada 16 4 4 4 2" xfId="29133" xr:uid="{7A291BFE-510C-4C2F-9C59-0E07F0168659}"/>
    <cellStyle name="Entrada 16 4 4 5" xfId="18255" xr:uid="{20A16A55-D5CE-44EE-9021-3F0061D734B8}"/>
    <cellStyle name="Entrada 16 4 5" xfId="3473" xr:uid="{3A392F18-1D6E-41C0-8B92-9D1C023916AA}"/>
    <cellStyle name="Entrada 16 4 5 2" xfId="6110" xr:uid="{878CACEA-111E-4419-9A32-3E0546C017FE}"/>
    <cellStyle name="Entrada 16 4 5 2 2" xfId="12421" xr:uid="{65368ACF-D7A0-44C5-A124-950FFF419145}"/>
    <cellStyle name="Entrada 16 4 5 2 2 2" xfId="27529" xr:uid="{93ED25D4-AEE5-48A8-9459-7E4734466781}"/>
    <cellStyle name="Entrada 16 4 5 2 3" xfId="16406" xr:uid="{4A814961-01F2-4324-8710-0A9A452F3A32}"/>
    <cellStyle name="Entrada 16 4 5 2 3 2" xfId="31514" xr:uid="{E6AA3FA1-F4FA-4E39-B395-7BAA767F81B6}"/>
    <cellStyle name="Entrada 16 4 5 2 4" xfId="21218" xr:uid="{DF51FCD9-C9DA-4E5F-9C19-0B7A13D41A98}"/>
    <cellStyle name="Entrada 16 4 5 3" xfId="9855" xr:uid="{E2F64E03-0148-4F53-9C8C-331B00618869}"/>
    <cellStyle name="Entrada 16 4 5 3 2" xfId="24963" xr:uid="{ED6191EA-42FC-4F68-89A5-3476B4FB8DC0}"/>
    <cellStyle name="Entrada 16 4 5 4" xfId="9166" xr:uid="{DB8924EE-164D-4AF2-9C48-8AE645CE27C0}"/>
    <cellStyle name="Entrada 16 4 5 4 2" xfId="24274" xr:uid="{67E6AD1C-D5FF-4F28-856F-9F8DABF2299F}"/>
    <cellStyle name="Entrada 16 4 5 5" xfId="18581" xr:uid="{EB9D9AE1-D8AC-44D8-95D3-7B79B93A153A}"/>
    <cellStyle name="Entrada 16 4 6" xfId="3779" xr:uid="{1E8D2990-EC84-4E7B-8E64-21AE658E860F}"/>
    <cellStyle name="Entrada 16 4 6 2" xfId="6416" xr:uid="{062360A8-85B4-426A-93FB-0CE121860603}"/>
    <cellStyle name="Entrada 16 4 6 2 2" xfId="12727" xr:uid="{9F0C0AAC-5CBD-4097-AE62-F615C5AA8B04}"/>
    <cellStyle name="Entrada 16 4 6 2 2 2" xfId="27835" xr:uid="{A7CE7D8E-E0EC-44B5-A711-D752593072F2}"/>
    <cellStyle name="Entrada 16 4 6 2 3" xfId="13626" xr:uid="{CE94147E-4AF4-4D73-9026-47C57755CF7A}"/>
    <cellStyle name="Entrada 16 4 6 2 3 2" xfId="28734" xr:uid="{F08F7E9D-B104-4C83-BC9D-6E3F1847DB4E}"/>
    <cellStyle name="Entrada 16 4 6 2 4" xfId="21524" xr:uid="{2FA511E5-8CF8-4F9F-BBDE-267699B4286A}"/>
    <cellStyle name="Entrada 16 4 6 3" xfId="10161" xr:uid="{128AE0B6-9AA1-4D0C-9232-C064ADAB0B79}"/>
    <cellStyle name="Entrada 16 4 6 3 2" xfId="25269" xr:uid="{1144C090-1113-4DFB-9CD3-5D06B466FB8B}"/>
    <cellStyle name="Entrada 16 4 6 4" xfId="7299" xr:uid="{A3DCD6A2-761B-4B31-8BE0-50A3D2E2ADC4}"/>
    <cellStyle name="Entrada 16 4 6 4 2" xfId="22407" xr:uid="{CF783CD0-A8FF-475A-A8BC-6C92CDFCBBA0}"/>
    <cellStyle name="Entrada 16 4 6 5" xfId="18887" xr:uid="{D5EA7F9A-BE42-4F28-9925-B21BAFECFA94}"/>
    <cellStyle name="Entrada 16 4 7" xfId="4156" xr:uid="{757FC632-66A7-4804-8069-F1E5B4089D47}"/>
    <cellStyle name="Entrada 16 4 7 2" xfId="6793" xr:uid="{90CBD9C4-ED0C-4E37-A8DD-893560984ACC}"/>
    <cellStyle name="Entrada 16 4 7 2 2" xfId="13104" xr:uid="{E06A2C10-4BC4-48AD-8693-892B9C730550}"/>
    <cellStyle name="Entrada 16 4 7 2 2 2" xfId="28212" xr:uid="{4671EAB3-65DA-4664-98ED-56EC8AC7BBDA}"/>
    <cellStyle name="Entrada 16 4 7 2 3" xfId="16778" xr:uid="{4A94AED1-3D17-4085-AA2D-9B5523E6C8F6}"/>
    <cellStyle name="Entrada 16 4 7 2 3 2" xfId="31886" xr:uid="{C3C9B338-C4A6-4E09-976A-73DD4D1075C8}"/>
    <cellStyle name="Entrada 16 4 7 2 4" xfId="21901" xr:uid="{ABE506E5-D067-48DF-973D-DC5795DCD87B}"/>
    <cellStyle name="Entrada 16 4 7 3" xfId="10538" xr:uid="{B0279047-A090-4D12-842C-CCC982E60BFD}"/>
    <cellStyle name="Entrada 16 4 7 3 2" xfId="25646" xr:uid="{2B011C1E-30BA-4D13-831F-EAEE18F5F7A1}"/>
    <cellStyle name="Entrada 16 4 7 4" xfId="15125" xr:uid="{9D17107B-923F-4DCF-BB3C-504B6967E2BE}"/>
    <cellStyle name="Entrada 16 4 7 4 2" xfId="30233" xr:uid="{6F42C305-F63B-4809-B03C-544C2B22D0EF}"/>
    <cellStyle name="Entrada 16 4 7 5" xfId="19264" xr:uid="{FDC34FD9-AE54-4F61-85CF-C88FAAFDFB90}"/>
    <cellStyle name="Entrada 16 4 8" xfId="4721" xr:uid="{607892FD-F00B-4171-B8AB-9F35614425FB}"/>
    <cellStyle name="Entrada 16 4 8 2" xfId="11103" xr:uid="{85C06BA5-EAD5-4B30-91B6-C9A304BD6F1F}"/>
    <cellStyle name="Entrada 16 4 8 2 2" xfId="26211" xr:uid="{9307BBD6-1A1E-47F5-9CAF-C41AD7A719E0}"/>
    <cellStyle name="Entrada 16 4 8 3" xfId="15454" xr:uid="{1C7A49D8-FA69-4BAB-8485-BC63454ADA79}"/>
    <cellStyle name="Entrada 16 4 8 3 2" xfId="30562" xr:uid="{8BD4B271-84D7-443A-A8FD-11B56E3DE43A}"/>
    <cellStyle name="Entrada 16 4 8 4" xfId="19829" xr:uid="{D66906D7-2F75-429F-B144-F67A9E5964DE}"/>
    <cellStyle name="Entrada 16 4 9" xfId="8582" xr:uid="{BD64E649-CCD0-4F0A-8CCB-E6BFE2030E95}"/>
    <cellStyle name="Entrada 16 4 9 2" xfId="23690" xr:uid="{4D329182-8040-4C98-94DB-5FB5F8D14019}"/>
    <cellStyle name="Entrada 16 5" xfId="2037" xr:uid="{451091F1-4E60-4B06-AB65-1FEFCB3F1CA6}"/>
    <cellStyle name="Entrada 16 5 10" xfId="16519" xr:uid="{BAB67E54-C95B-4774-BBD7-C54F34A25AC2}"/>
    <cellStyle name="Entrada 16 5 10 2" xfId="31627" xr:uid="{9958031A-8ACA-40A3-B512-512767347739}"/>
    <cellStyle name="Entrada 16 5 11" xfId="17262" xr:uid="{8828F38A-0017-4BFD-BCF7-67B5B4F94A96}"/>
    <cellStyle name="Entrada 16 5 2" xfId="2797" xr:uid="{63E8EAB4-5C6D-4E4E-8451-5F06DAA3243E}"/>
    <cellStyle name="Entrada 16 5 2 2" xfId="5434" xr:uid="{968FC02B-E275-44D4-AF2B-00DCFD31280E}"/>
    <cellStyle name="Entrada 16 5 2 2 2" xfId="8243" xr:uid="{58A5F933-C1D8-4F01-9C03-33FEE3F16107}"/>
    <cellStyle name="Entrada 16 5 2 2 2 2" xfId="23351" xr:uid="{C12028F1-31B7-4E9D-BB4D-B02EE63819CF}"/>
    <cellStyle name="Entrada 16 5 2 2 3" xfId="20542" xr:uid="{265499FA-F151-4A35-BD47-371EC40E7FDB}"/>
    <cellStyle name="Entrada 16 5 2 3" xfId="16365" xr:uid="{AD9DD8F3-03AA-4518-9518-FD9685B7FC85}"/>
    <cellStyle name="Entrada 16 5 2 3 2" xfId="31473" xr:uid="{BDCFBC65-D4DE-471F-B4B3-E5BB267B2F91}"/>
    <cellStyle name="Entrada 16 5 2 4" xfId="17905" xr:uid="{865F59AF-981F-4077-A7F4-82504970B43D}"/>
    <cellStyle name="Entrada 16 5 3" xfId="3100" xr:uid="{93FDF152-8CC0-4E98-A104-1F6A4AE06B1D}"/>
    <cellStyle name="Entrada 16 5 3 2" xfId="5737" xr:uid="{888268BB-5F41-4AA1-A209-0B62D9FF3193}"/>
    <cellStyle name="Entrada 16 5 3 2 2" xfId="12048" xr:uid="{FAFF78A4-DBB1-44E9-BA15-6C16E8CCD195}"/>
    <cellStyle name="Entrada 16 5 3 2 2 2" xfId="27156" xr:uid="{0D1C444B-D43F-441D-80D3-2BBDAD6C8AC4}"/>
    <cellStyle name="Entrada 16 5 3 2 3" xfId="15527" xr:uid="{FF49A8BE-3CF1-471E-97CA-27178E2EA479}"/>
    <cellStyle name="Entrada 16 5 3 2 3 2" xfId="30635" xr:uid="{CB7D4B88-39FB-4A8E-B8D3-4888476BDEA1}"/>
    <cellStyle name="Entrada 16 5 3 2 4" xfId="20845" xr:uid="{79BC3086-5DAA-4392-BB73-A4283ADC6C81}"/>
    <cellStyle name="Entrada 16 5 3 3" xfId="9482" xr:uid="{2D8E3A16-DBF9-451A-9BE6-4B3DE231D84D}"/>
    <cellStyle name="Entrada 16 5 3 3 2" xfId="24590" xr:uid="{1E4EAD8C-D7D2-4AFC-B959-7FEA194390FB}"/>
    <cellStyle name="Entrada 16 5 3 4" xfId="8029" xr:uid="{4A7B027C-C73B-420F-B2CE-353326466164}"/>
    <cellStyle name="Entrada 16 5 3 4 2" xfId="23137" xr:uid="{95999BF4-8276-4C47-BA0E-163BDCC0AACA}"/>
    <cellStyle name="Entrada 16 5 3 5" xfId="18208" xr:uid="{DAE29E73-6B01-4961-912C-C4F849D9C8E0}"/>
    <cellStyle name="Entrada 16 5 4" xfId="3426" xr:uid="{41A1D255-8959-443D-82C0-7656F928BB03}"/>
    <cellStyle name="Entrada 16 5 4 2" xfId="6063" xr:uid="{B9E46032-A912-4322-86ED-FFD512A36C04}"/>
    <cellStyle name="Entrada 16 5 4 2 2" xfId="12374" xr:uid="{CCE4758C-EC25-4416-99E3-3529987971CB}"/>
    <cellStyle name="Entrada 16 5 4 2 2 2" xfId="27482" xr:uid="{38414322-0609-419E-84E2-5A795EDA5D92}"/>
    <cellStyle name="Entrada 16 5 4 2 3" xfId="16480" xr:uid="{9CDC6C42-F0BA-4227-8E8A-9CDABBF60532}"/>
    <cellStyle name="Entrada 16 5 4 2 3 2" xfId="31588" xr:uid="{00CA8B6C-C596-4F37-B783-E1878543587B}"/>
    <cellStyle name="Entrada 16 5 4 2 4" xfId="21171" xr:uid="{A50583C4-AA28-45B3-A4F5-86A46ECB5D13}"/>
    <cellStyle name="Entrada 16 5 4 3" xfId="9808" xr:uid="{3ADC5DAC-72E0-473A-BDF1-9E014548F010}"/>
    <cellStyle name="Entrada 16 5 4 3 2" xfId="24916" xr:uid="{996E42E3-A7B9-42ED-890C-6635040DD048}"/>
    <cellStyle name="Entrada 16 5 4 4" xfId="14302" xr:uid="{6534FF82-4E40-49B9-8FB7-688A4CF20D19}"/>
    <cellStyle name="Entrada 16 5 4 4 2" xfId="29410" xr:uid="{6C075172-8700-4B83-B01D-F37A4D1068D3}"/>
    <cellStyle name="Entrada 16 5 4 5" xfId="18534" xr:uid="{5E24EB13-BD10-4174-8A01-F885187CB4A4}"/>
    <cellStyle name="Entrada 16 5 5" xfId="3732" xr:uid="{95927083-68C3-49A1-B2F4-E4C835F13B2A}"/>
    <cellStyle name="Entrada 16 5 5 2" xfId="6369" xr:uid="{1F9D4758-CB9B-4318-A9B2-B020DCE5062C}"/>
    <cellStyle name="Entrada 16 5 5 2 2" xfId="12680" xr:uid="{4304DF22-1BB2-4138-A310-89C31A06C2C4}"/>
    <cellStyle name="Entrada 16 5 5 2 2 2" xfId="27788" xr:uid="{A24B94DB-9FAB-499D-9DBB-18855520D65F}"/>
    <cellStyle name="Entrada 16 5 5 2 3" xfId="14756" xr:uid="{738FD156-DC94-40A8-A50B-3BF709062928}"/>
    <cellStyle name="Entrada 16 5 5 2 3 2" xfId="29864" xr:uid="{D3F30AF1-0401-42E5-BEDC-8B84BE8C4717}"/>
    <cellStyle name="Entrada 16 5 5 2 4" xfId="21477" xr:uid="{CF383E5D-1B4C-47C3-8FCB-C00526F21D53}"/>
    <cellStyle name="Entrada 16 5 5 3" xfId="10114" xr:uid="{24FE3ED7-F3D4-4ABF-AABB-E37205C45027}"/>
    <cellStyle name="Entrada 16 5 5 3 2" xfId="25222" xr:uid="{2FF8A28B-FEBB-43D3-9334-A5563E28F686}"/>
    <cellStyle name="Entrada 16 5 5 4" xfId="7492" xr:uid="{3C894CA1-F357-4C52-B744-B2ECD7069C10}"/>
    <cellStyle name="Entrada 16 5 5 4 2" xfId="22600" xr:uid="{553987AD-6625-4217-AC78-175CE1A815D6}"/>
    <cellStyle name="Entrada 16 5 5 5" xfId="18840" xr:uid="{F6DA462E-BC06-42B1-B458-C80A82969EE9}"/>
    <cellStyle name="Entrada 16 5 6" xfId="4109" xr:uid="{3DACFBC4-D6A8-4E52-8A33-2C104F9BD8A1}"/>
    <cellStyle name="Entrada 16 5 6 2" xfId="6746" xr:uid="{97469E1C-D822-4696-9935-FDD090D954E5}"/>
    <cellStyle name="Entrada 16 5 6 2 2" xfId="13057" xr:uid="{4735D95B-B7B5-4818-B0D2-3FF5E25315F1}"/>
    <cellStyle name="Entrada 16 5 6 2 2 2" xfId="28165" xr:uid="{C8413B33-DBEA-4427-A82F-B73FF7448D81}"/>
    <cellStyle name="Entrada 16 5 6 2 3" xfId="16731" xr:uid="{43B4C0C3-64BA-4D15-9DAE-2BDDF54EA384}"/>
    <cellStyle name="Entrada 16 5 6 2 3 2" xfId="31839" xr:uid="{D6288821-3CE5-4D21-9BE9-4193EA7E7069}"/>
    <cellStyle name="Entrada 16 5 6 2 4" xfId="21854" xr:uid="{9AA26EA1-3D98-4837-B48C-E3704F87982C}"/>
    <cellStyle name="Entrada 16 5 6 3" xfId="10491" xr:uid="{1909B172-E0A7-4031-A519-3F7E1F30D520}"/>
    <cellStyle name="Entrada 16 5 6 3 2" xfId="25599" xr:uid="{90D7EC84-79E9-4469-A754-53EF64F40F28}"/>
    <cellStyle name="Entrada 16 5 6 4" xfId="14124" xr:uid="{0EBBD0D4-6690-4281-AC9A-863059AF68A9}"/>
    <cellStyle name="Entrada 16 5 6 4 2" xfId="29232" xr:uid="{E87B4BC2-A683-498F-AC5C-14756C5F5193}"/>
    <cellStyle name="Entrada 16 5 6 5" xfId="19217" xr:uid="{EAFAD5D3-5B66-43BD-ABCF-3C9F518D427E}"/>
    <cellStyle name="Entrada 16 5 7" xfId="4674" xr:uid="{C147554D-26BB-4583-A2E7-6577E95872B4}"/>
    <cellStyle name="Entrada 16 5 7 2" xfId="11056" xr:uid="{4BE80C60-E92D-4D77-AF14-124435B479FB}"/>
    <cellStyle name="Entrada 16 5 7 2 2" xfId="26164" xr:uid="{95961E5D-BB50-48FD-BBC4-C4B0768C5952}"/>
    <cellStyle name="Entrada 16 5 7 3" xfId="14425" xr:uid="{1C63113A-89D7-45D8-9560-8D59D742CF97}"/>
    <cellStyle name="Entrada 16 5 7 3 2" xfId="29533" xr:uid="{6B4B90A5-B0E8-4FD7-A3C3-E2DAFDC1159F}"/>
    <cellStyle name="Entrada 16 5 7 4" xfId="19782" xr:uid="{FD0B158C-3374-4F89-9AD6-5C7C7A58EC13}"/>
    <cellStyle name="Entrada 16 5 8" xfId="8535" xr:uid="{472E01A6-6976-470F-B25D-C8EA84452CC4}"/>
    <cellStyle name="Entrada 16 5 8 2" xfId="23643" xr:uid="{F2039D62-0AE1-4615-AAF6-8C0733967930}"/>
    <cellStyle name="Entrada 16 5 9" xfId="16218" xr:uid="{FFFE0579-ADEE-493D-91A8-2F87C656ED72}"/>
    <cellStyle name="Entrada 16 5 9 2" xfId="31326" xr:uid="{A17E650B-48FE-4B95-A64C-3AC29E280E07}"/>
    <cellStyle name="Entrada 17" xfId="1149" xr:uid="{00000000-0005-0000-0000-00007F040000}"/>
    <cellStyle name="Entrada 17 2" xfId="1865" xr:uid="{B387B93B-4DF2-4E8A-96FF-759B94F7B03C}"/>
    <cellStyle name="Entrada 17 2 10" xfId="8366" xr:uid="{6FB90F85-6AC1-4257-8524-9070CC132899}"/>
    <cellStyle name="Entrada 17 2 10 2" xfId="23474" xr:uid="{8F1832CE-389E-4143-8B87-706166964FA0}"/>
    <cellStyle name="Entrada 17 2 11" xfId="7642" xr:uid="{1C970844-FFAD-4432-B6F9-1104B15242C3}"/>
    <cellStyle name="Entrada 17 2 11 2" xfId="22750" xr:uid="{76564954-51E4-4D30-AE96-CAD1FBF91329}"/>
    <cellStyle name="Entrada 17 2 12" xfId="15897" xr:uid="{E5404C17-599A-4A0F-832A-3F3D207F8152}"/>
    <cellStyle name="Entrada 17 2 12 2" xfId="31005" xr:uid="{3E6E833B-57DF-4FF1-A097-DAC0AED78CA0}"/>
    <cellStyle name="Entrada 17 2 13" xfId="17090" xr:uid="{D8661CAD-6A33-42DA-B1CB-5097BA2BACCE}"/>
    <cellStyle name="Entrada 17 2 2" xfId="2425" xr:uid="{81215EC0-A032-49CF-8197-BCA99A663F7F}"/>
    <cellStyle name="Entrada 17 2 2 2" xfId="5062" xr:uid="{A08078AA-E948-4A73-AC90-98FEBCDE843A}"/>
    <cellStyle name="Entrada 17 2 2 2 2" xfId="11426" xr:uid="{DFD54F7D-0BCA-4F11-B850-065CD5437DBB}"/>
    <cellStyle name="Entrada 17 2 2 2 2 2" xfId="26534" xr:uid="{40611DA1-A047-4CDB-836B-C7CA8DDEAF14}"/>
    <cellStyle name="Entrada 17 2 2 2 3" xfId="8290" xr:uid="{4C23FFDB-EDD4-4D8C-8DFF-455D852CCF7C}"/>
    <cellStyle name="Entrada 17 2 2 2 3 2" xfId="23398" xr:uid="{F42C9463-96FB-4F42-98F4-36A18F26C037}"/>
    <cellStyle name="Entrada 17 2 2 2 4" xfId="20170" xr:uid="{1AE5FB0A-3F27-423C-8C3A-3BC41C0123BB}"/>
    <cellStyle name="Entrada 17 2 2 3" xfId="8892" xr:uid="{11D8FC3E-29F6-430A-8C16-AA83351A9697}"/>
    <cellStyle name="Entrada 17 2 2 3 2" xfId="24000" xr:uid="{5BB40445-7E9B-4333-887B-B386B9674A7B}"/>
    <cellStyle name="Entrada 17 2 3" xfId="2195" xr:uid="{AAE9D303-4267-435F-93A9-03857F3E8EEB}"/>
    <cellStyle name="Entrada 17 2 3 2" xfId="4832" xr:uid="{A4F7FB90-3936-459B-8C84-CAFFB204AA72}"/>
    <cellStyle name="Entrada 17 2 3 2 2" xfId="7491" xr:uid="{A5F5383E-93BC-4532-B8D7-72DBB21C4DD1}"/>
    <cellStyle name="Entrada 17 2 3 2 2 2" xfId="22599" xr:uid="{F43BD03D-4AFB-4339-9A13-8059C2834447}"/>
    <cellStyle name="Entrada 17 2 3 2 3" xfId="19940" xr:uid="{16F4BF43-FFA8-4B26-987B-A5CA0CEECD3C}"/>
    <cellStyle name="Entrada 17 2 3 3" xfId="14421" xr:uid="{A8AADA1E-15DB-437C-9AE6-E5DB67D4B650}"/>
    <cellStyle name="Entrada 17 2 3 3 2" xfId="29529" xr:uid="{30BD143E-D719-4857-BDE5-3DFD96873D18}"/>
    <cellStyle name="Entrada 17 2 3 4" xfId="17420" xr:uid="{B738C98E-BE90-4DC3-8BB2-16DC639483BB}"/>
    <cellStyle name="Entrada 17 2 4" xfId="2959" xr:uid="{72A39F21-572F-4113-AE6B-86E769753386}"/>
    <cellStyle name="Entrada 17 2 4 2" xfId="5596" xr:uid="{30FB8D52-DED4-48CB-B176-6DE88959D85C}"/>
    <cellStyle name="Entrada 17 2 4 2 2" xfId="11907" xr:uid="{BDDEF591-C0B4-4ABA-8B19-3F57697DFEA1}"/>
    <cellStyle name="Entrada 17 2 4 2 2 2" xfId="27015" xr:uid="{8A1DBDD0-D7F0-4E6C-B000-A57CCA4BBE36}"/>
    <cellStyle name="Entrada 17 2 4 2 3" xfId="15608" xr:uid="{896C5CC5-C130-463F-8AE4-C49F26EE21EF}"/>
    <cellStyle name="Entrada 17 2 4 2 3 2" xfId="30716" xr:uid="{63FABD9C-E4F8-4D90-8ABD-28879F4AE6E9}"/>
    <cellStyle name="Entrada 17 2 4 2 4" xfId="20704" xr:uid="{6B301341-5281-4A0D-83DC-734993DE36DE}"/>
    <cellStyle name="Entrada 17 2 4 3" xfId="9341" xr:uid="{B5A6128F-7080-4E7E-B6D4-A6C005DF7580}"/>
    <cellStyle name="Entrada 17 2 4 3 2" xfId="24449" xr:uid="{9E9D4D1E-DD47-4815-AD22-999408629513}"/>
    <cellStyle name="Entrada 17 2 4 4" xfId="14491" xr:uid="{C694EE88-217C-4456-B3FA-601E0586B50B}"/>
    <cellStyle name="Entrada 17 2 4 4 2" xfId="29599" xr:uid="{FA029B93-40B1-4897-9E97-796C37EEE847}"/>
    <cellStyle name="Entrada 17 2 4 5" xfId="18067" xr:uid="{85755A0F-4F8A-4868-8947-E0CBF79279A5}"/>
    <cellStyle name="Entrada 17 2 5" xfId="3285" xr:uid="{94DFCB60-90F4-4310-BFF1-EA4E8732B380}"/>
    <cellStyle name="Entrada 17 2 5 2" xfId="5922" xr:uid="{D3FBFD69-CF6F-4B28-94FD-645D98C4090A}"/>
    <cellStyle name="Entrada 17 2 5 2 2" xfId="12233" xr:uid="{8A9AEE0B-EF83-4237-9029-5030ACDD6C2A}"/>
    <cellStyle name="Entrada 17 2 5 2 2 2" xfId="27341" xr:uid="{2C507405-9D54-4EA4-B218-D1D776AF9198}"/>
    <cellStyle name="Entrada 17 2 5 2 3" xfId="8023" xr:uid="{C28AD350-DB3D-4E09-A3A7-28FB6D7F2110}"/>
    <cellStyle name="Entrada 17 2 5 2 3 2" xfId="23131" xr:uid="{241B9169-4527-41BD-B386-FACC40EDCFDF}"/>
    <cellStyle name="Entrada 17 2 5 2 4" xfId="21030" xr:uid="{0D483AFC-1D2E-4E44-85B2-6E8DEF9583CE}"/>
    <cellStyle name="Entrada 17 2 5 3" xfId="9667" xr:uid="{DA381871-33A7-4DD4-B684-F979AC264069}"/>
    <cellStyle name="Entrada 17 2 5 3 2" xfId="24775" xr:uid="{B9B87413-0E9D-4802-853E-57874897911B}"/>
    <cellStyle name="Entrada 17 2 5 4" xfId="11815" xr:uid="{C483053F-4B9F-4DB0-A05D-19C607FB55F4}"/>
    <cellStyle name="Entrada 17 2 5 4 2" xfId="26923" xr:uid="{DFBB5F68-E1E8-4CD7-B687-3C1C0C2EA216}"/>
    <cellStyle name="Entrada 17 2 5 5" xfId="18393" xr:uid="{7E41668D-8F83-499A-A089-BCFE2CDA27B4}"/>
    <cellStyle name="Entrada 17 2 6" xfId="3591" xr:uid="{3CD15CAC-0441-46E0-A100-8E571FC0841D}"/>
    <cellStyle name="Entrada 17 2 6 2" xfId="6228" xr:uid="{7752EDB1-B609-4118-91FE-1D145137DD2F}"/>
    <cellStyle name="Entrada 17 2 6 2 2" xfId="12539" xr:uid="{092E8A87-83A3-49AB-B1FD-299C450B9574}"/>
    <cellStyle name="Entrada 17 2 6 2 2 2" xfId="27647" xr:uid="{8686A515-2487-45BD-A15B-955C16CE0DED}"/>
    <cellStyle name="Entrada 17 2 6 2 3" xfId="16318" xr:uid="{D6268878-A7E4-42E6-ADB4-30457B2AC130}"/>
    <cellStyle name="Entrada 17 2 6 2 3 2" xfId="31426" xr:uid="{6E6AC90A-2BD9-43BC-A6EB-7FE36EDD8C4A}"/>
    <cellStyle name="Entrada 17 2 6 2 4" xfId="21336" xr:uid="{6657D74F-CD20-413E-B37A-92D854FF922E}"/>
    <cellStyle name="Entrada 17 2 6 3" xfId="9973" xr:uid="{B4B96F9D-2342-4583-B8F1-E05AC6911DFB}"/>
    <cellStyle name="Entrada 17 2 6 3 2" xfId="25081" xr:uid="{8E7D4408-B5C8-4B6C-8B03-B14458959480}"/>
    <cellStyle name="Entrada 17 2 6 4" xfId="15385" xr:uid="{8F2B36B1-730D-45A1-BAEE-ACF08DD1B67B}"/>
    <cellStyle name="Entrada 17 2 6 4 2" xfId="30493" xr:uid="{A6C05E22-18D1-40C0-9005-2454891EF2B5}"/>
    <cellStyle name="Entrada 17 2 6 5" xfId="18699" xr:uid="{3FEA2F48-5405-42B3-8334-0C85CBAD7EA3}"/>
    <cellStyle name="Entrada 17 2 7" xfId="3937" xr:uid="{2FB0B119-5B23-4375-A4D1-8AA4B3FA7E42}"/>
    <cellStyle name="Entrada 17 2 7 2" xfId="6574" xr:uid="{7A023954-F9CB-4084-BC02-8028832AF2C3}"/>
    <cellStyle name="Entrada 17 2 7 2 2" xfId="12885" xr:uid="{A7C8B359-DDF0-4C33-9DE2-ED9EC36152E8}"/>
    <cellStyle name="Entrada 17 2 7 2 2 2" xfId="27993" xr:uid="{4C6F34B4-F028-4AC7-B1D6-AE7C0D908A03}"/>
    <cellStyle name="Entrada 17 2 7 2 3" xfId="16590" xr:uid="{F614B545-957B-43D3-B28C-400A74126B4A}"/>
    <cellStyle name="Entrada 17 2 7 2 3 2" xfId="31698" xr:uid="{A5C594FC-FE60-403A-98F7-3F449E70D32C}"/>
    <cellStyle name="Entrada 17 2 7 2 4" xfId="21682" xr:uid="{AAA54EA7-BABF-4993-9021-B076C518EE7E}"/>
    <cellStyle name="Entrada 17 2 7 3" xfId="10319" xr:uid="{F97EB087-3B43-43F5-BC42-DA384EEAFC29}"/>
    <cellStyle name="Entrada 17 2 7 3 2" xfId="25427" xr:uid="{2EBAAF15-6875-4E3C-B7D9-1456F585A511}"/>
    <cellStyle name="Entrada 17 2 7 4" xfId="8116" xr:uid="{69692E4B-5A3A-40CE-A282-BF68D3EE452A}"/>
    <cellStyle name="Entrada 17 2 7 4 2" xfId="23224" xr:uid="{0EEADD60-0318-402E-BE12-4A6D171EA35C}"/>
    <cellStyle name="Entrada 17 2 7 5" xfId="19045" xr:uid="{55390EDA-BF3E-4594-BA03-9C4575F384C7}"/>
    <cellStyle name="Entrada 17 2 8" xfId="4284" xr:uid="{E2DE5295-4198-4181-8CFC-DCE8BB0356DF}"/>
    <cellStyle name="Entrada 17 2 8 2" xfId="6921" xr:uid="{B8AEBA69-D63D-4152-A352-6651FD2FC718}"/>
    <cellStyle name="Entrada 17 2 8 2 2" xfId="13232" xr:uid="{7E5551CB-B5DE-4BB6-A117-0C82A7EA38AF}"/>
    <cellStyle name="Entrada 17 2 8 2 2 2" xfId="28340" xr:uid="{8ED1012D-1308-4DAF-B16A-B8E16B9DCBAC}"/>
    <cellStyle name="Entrada 17 2 8 2 3" xfId="16896" xr:uid="{B66EFDA5-D5D7-4E8C-BF47-E5D265462D6D}"/>
    <cellStyle name="Entrada 17 2 8 2 3 2" xfId="32004" xr:uid="{0249FBC8-978B-4A0C-B284-1B1B8ECDFA2A}"/>
    <cellStyle name="Entrada 17 2 8 2 4" xfId="22029" xr:uid="{E5A65F18-39A0-4D99-8C24-72DB9D8A9E21}"/>
    <cellStyle name="Entrada 17 2 8 3" xfId="10666" xr:uid="{7572CA80-0299-4200-A056-B663E89CF96B}"/>
    <cellStyle name="Entrada 17 2 8 3 2" xfId="25774" xr:uid="{0253AC85-A805-4C39-8424-EDFF85F2AB60}"/>
    <cellStyle name="Entrada 17 2 8 4" xfId="15426" xr:uid="{D92FD649-D4E8-4B4C-ACE7-F2AD95B9B6B5}"/>
    <cellStyle name="Entrada 17 2 8 4 2" xfId="30534" xr:uid="{FB949861-9AC6-4B2C-8B24-624E3D16EDF0}"/>
    <cellStyle name="Entrada 17 2 8 5" xfId="19392" xr:uid="{8D5EC63E-B98F-4469-B5BC-124D9BDF299C}"/>
    <cellStyle name="Entrada 17 2 9" xfId="4502" xr:uid="{75B40AEF-E8CD-4665-A2ED-9C72354A2D2C}"/>
    <cellStyle name="Entrada 17 2 9 2" xfId="10884" xr:uid="{6ECEB9EA-4911-4556-91EF-EB7077748DF0}"/>
    <cellStyle name="Entrada 17 2 9 2 2" xfId="25992" xr:uid="{EB675FA2-4057-410F-8D1E-6FA72EA28CD1}"/>
    <cellStyle name="Entrada 17 2 9 3" xfId="14698" xr:uid="{1CBE8384-C983-43D9-9CFA-B3674677CA94}"/>
    <cellStyle name="Entrada 17 2 9 3 2" xfId="29806" xr:uid="{D78361BA-4C27-4432-A8E5-648063D5026F}"/>
    <cellStyle name="Entrada 17 2 9 4" xfId="19610" xr:uid="{24CB3185-7668-4479-A2F5-44A2FB6BAED8}"/>
    <cellStyle name="Entrada 17 3" xfId="1848" xr:uid="{6DCF479B-95B4-45B0-9D5E-8DE5004B9DB3}"/>
    <cellStyle name="Entrada 17 3 10" xfId="7867" xr:uid="{9227EA12-63E1-4A38-9EE4-577D75E908D8}"/>
    <cellStyle name="Entrada 17 3 10 2" xfId="22975" xr:uid="{6341FBB0-0FC4-471E-BB02-B9FD3F4C9877}"/>
    <cellStyle name="Entrada 17 3 11" xfId="14222" xr:uid="{5B55AF6E-B184-478F-91B1-5565564D193F}"/>
    <cellStyle name="Entrada 17 3 11 2" xfId="29330" xr:uid="{E6A4CB07-551D-4A79-B5FE-98730C2723CA}"/>
    <cellStyle name="Entrada 17 3 12" xfId="17073" xr:uid="{BCCBC884-4D44-458A-B173-99F08722CDAB}"/>
    <cellStyle name="Entrada 17 3 2" xfId="2408" xr:uid="{3AFB7258-DD8E-4592-8014-C3135BF43CAD}"/>
    <cellStyle name="Entrada 17 3 2 2" xfId="5045" xr:uid="{5A718036-9636-499F-B4D1-717B48C02B57}"/>
    <cellStyle name="Entrada 17 3 2 2 2" xfId="11409" xr:uid="{2E3B0451-D983-4B3F-8916-07EE90AA186F}"/>
    <cellStyle name="Entrada 17 3 2 2 2 2" xfId="26517" xr:uid="{A5FCEF32-CB39-4A01-A829-C8B2CA808DBF}"/>
    <cellStyle name="Entrada 17 3 2 2 3" xfId="7711" xr:uid="{2FBAD83E-CEED-462A-A1F4-A7779BBE8EED}"/>
    <cellStyle name="Entrada 17 3 2 2 3 2" xfId="22819" xr:uid="{55BB56B7-71DF-4F0A-9098-E03DC1E5E0C4}"/>
    <cellStyle name="Entrada 17 3 2 2 4" xfId="20153" xr:uid="{72435C16-77EC-4799-86E2-A7712E610770}"/>
    <cellStyle name="Entrada 17 3 2 3" xfId="8875" xr:uid="{F699517B-C941-410D-BDAA-BC7CBD011AFA}"/>
    <cellStyle name="Entrada 17 3 2 3 2" xfId="23983" xr:uid="{CBCE2734-1BB8-4B66-945D-0F284EAED037}"/>
    <cellStyle name="Entrada 17 3 2 4" xfId="7742" xr:uid="{383172C2-07F1-467C-A6DE-D9F86C59A6AF}"/>
    <cellStyle name="Entrada 17 3 2 4 2" xfId="22850" xr:uid="{67E233CC-2508-4F71-8501-920D9D567294}"/>
    <cellStyle name="Entrada 17 3 2 5" xfId="7251" xr:uid="{824A2CA0-A62F-43B4-B991-602C0F4CA266}"/>
    <cellStyle name="Entrada 17 3 2 5 2" xfId="22359" xr:uid="{813B97D9-EEB2-403B-962D-29FB55E406BD}"/>
    <cellStyle name="Entrada 17 3 2 6" xfId="17599" xr:uid="{41520A43-7EC4-4E3D-AC58-8D230CDF8764}"/>
    <cellStyle name="Entrada 17 3 3" xfId="2212" xr:uid="{6B0B4EFD-0F32-49CC-A5FD-8FC6F333042F}"/>
    <cellStyle name="Entrada 17 3 3 2" xfId="4849" xr:uid="{56FA82E8-0979-40C7-9FC8-898BB58A8AC8}"/>
    <cellStyle name="Entrada 17 3 3 2 2" xfId="15847" xr:uid="{9802FEE7-62BD-4633-9C3D-DC67C6B1EAD9}"/>
    <cellStyle name="Entrada 17 3 3 2 2 2" xfId="30955" xr:uid="{B4506717-DD18-46E4-8CA8-01555DE67BBC}"/>
    <cellStyle name="Entrada 17 3 3 2 3" xfId="19957" xr:uid="{ED9E41EE-B0B7-49FF-940E-63A9CC2817F3}"/>
    <cellStyle name="Entrada 17 3 3 3" xfId="14999" xr:uid="{8BFCDB1D-4B63-4DE2-8707-154DC2293CE7}"/>
    <cellStyle name="Entrada 17 3 3 3 2" xfId="30107" xr:uid="{60939B3B-0C08-48F3-B00E-DA1B717739CE}"/>
    <cellStyle name="Entrada 17 3 3 4" xfId="17437" xr:uid="{743D53B7-2A95-4B2F-A491-C79014CC3F02}"/>
    <cellStyle name="Entrada 17 3 4" xfId="2942" xr:uid="{639057D9-8D85-4C83-8C6E-7AD1974247A5}"/>
    <cellStyle name="Entrada 17 3 4 2" xfId="5579" xr:uid="{4DE10B07-5B61-4D6C-8D4A-4B0AB62191B9}"/>
    <cellStyle name="Entrada 17 3 4 2 2" xfId="11890" xr:uid="{BC6DA07E-F940-401B-957C-FA291B971F4F}"/>
    <cellStyle name="Entrada 17 3 4 2 2 2" xfId="26998" xr:uid="{52C1FFD3-F6C2-4268-8399-B31B2D8DC48B}"/>
    <cellStyle name="Entrada 17 3 4 2 3" xfId="15210" xr:uid="{DF1B5139-7C22-49A4-803A-DBF90576FF10}"/>
    <cellStyle name="Entrada 17 3 4 2 3 2" xfId="30318" xr:uid="{F67D7E8A-84B6-4417-AC09-2413ECCE6F69}"/>
    <cellStyle name="Entrada 17 3 4 2 4" xfId="20687" xr:uid="{4569C929-1789-4020-ACAF-5AB090E13756}"/>
    <cellStyle name="Entrada 17 3 4 3" xfId="9324" xr:uid="{309C0596-713A-410A-AC8E-9605933B2F15}"/>
    <cellStyle name="Entrada 17 3 4 3 2" xfId="24432" xr:uid="{B40AC6BE-7557-420E-830B-B547C5262ECD}"/>
    <cellStyle name="Entrada 17 3 4 4" xfId="14640" xr:uid="{73E496FD-BC5A-4362-8805-36C70356C530}"/>
    <cellStyle name="Entrada 17 3 4 4 2" xfId="29748" xr:uid="{4A7B8DE5-4631-41D6-97B0-288BFAE1636B}"/>
    <cellStyle name="Entrada 17 3 4 5" xfId="18050" xr:uid="{0FD60463-30CD-454E-8F5F-44DFD7B90DA6}"/>
    <cellStyle name="Entrada 17 3 5" xfId="3268" xr:uid="{FFBF6CC2-5CFB-436F-B48B-758D0AAA39F5}"/>
    <cellStyle name="Entrada 17 3 5 2" xfId="5905" xr:uid="{91533C33-AB7C-477F-BA8A-B0FBE890CC3C}"/>
    <cellStyle name="Entrada 17 3 5 2 2" xfId="12216" xr:uid="{37F8CAC7-AE14-4CB4-BC8B-527753865D79}"/>
    <cellStyle name="Entrada 17 3 5 2 2 2" xfId="27324" xr:uid="{6E8659ED-F036-4E4E-A431-A901674D51B8}"/>
    <cellStyle name="Entrada 17 3 5 2 3" xfId="16427" xr:uid="{B25A5E35-E845-4DE8-8F8B-D6218E908919}"/>
    <cellStyle name="Entrada 17 3 5 2 3 2" xfId="31535" xr:uid="{0BC1E51E-0AE5-41DE-ACA6-0E1253AC79D4}"/>
    <cellStyle name="Entrada 17 3 5 2 4" xfId="21013" xr:uid="{87BB5A5D-831C-4341-AA5B-900D00CC9437}"/>
    <cellStyle name="Entrada 17 3 5 3" xfId="9650" xr:uid="{0581252D-A5B6-4A2C-ACEB-2ABC96355D66}"/>
    <cellStyle name="Entrada 17 3 5 3 2" xfId="24758" xr:uid="{141A182E-B39E-4B91-B29C-E4B548A35FF8}"/>
    <cellStyle name="Entrada 17 3 5 4" xfId="7080" xr:uid="{C92213E6-2FC9-486E-BE6E-9DA56C80A572}"/>
    <cellStyle name="Entrada 17 3 5 4 2" xfId="22188" xr:uid="{AC314BC4-3603-4779-8071-12F32B2CA1DE}"/>
    <cellStyle name="Entrada 17 3 5 5" xfId="18376" xr:uid="{642CD03C-812F-4D19-B404-BE1D0ED99255}"/>
    <cellStyle name="Entrada 17 3 6" xfId="3574" xr:uid="{DFCB15A9-6041-4AEE-B1F3-3E2B4E1F6BF3}"/>
    <cellStyle name="Entrada 17 3 6 2" xfId="6211" xr:uid="{DD5CE43A-4328-487A-9C40-21CB1662A3B7}"/>
    <cellStyle name="Entrada 17 3 6 2 2" xfId="12522" xr:uid="{9D65214B-1219-434E-BA7A-035B28E7BB4C}"/>
    <cellStyle name="Entrada 17 3 6 2 2 2" xfId="27630" xr:uid="{AF350889-2400-49EB-8963-3367D004271F}"/>
    <cellStyle name="Entrada 17 3 6 2 3" xfId="7619" xr:uid="{0BEE2DD5-6436-4260-BF94-3283FA31D647}"/>
    <cellStyle name="Entrada 17 3 6 2 3 2" xfId="22727" xr:uid="{D9C5F5A7-0519-4220-BE11-F9C30F773AD0}"/>
    <cellStyle name="Entrada 17 3 6 2 4" xfId="21319" xr:uid="{3BD76F4A-6FB7-4681-94B0-FCB5ACFF29F1}"/>
    <cellStyle name="Entrada 17 3 6 3" xfId="9956" xr:uid="{738C37B8-89A0-478B-A8A4-3CEE41B8B379}"/>
    <cellStyle name="Entrada 17 3 6 3 2" xfId="25064" xr:uid="{BDE9E0B8-EC41-453F-894C-AC654C8284FE}"/>
    <cellStyle name="Entrada 17 3 6 4" xfId="15698" xr:uid="{EA7A01E6-174A-43B9-A977-C3C1DD96E2D4}"/>
    <cellStyle name="Entrada 17 3 6 4 2" xfId="30806" xr:uid="{D20382CE-056E-46F6-B506-58B5C2FABB08}"/>
    <cellStyle name="Entrada 17 3 6 5" xfId="18682" xr:uid="{E7199BD4-644C-4F4F-83D3-A9471F73D0D4}"/>
    <cellStyle name="Entrada 17 3 7" xfId="3920" xr:uid="{CAD10AAF-D18E-49E5-B82C-261E060F6535}"/>
    <cellStyle name="Entrada 17 3 7 2" xfId="6557" xr:uid="{0D9AFA0E-6A0D-411D-92AB-45AB0572A857}"/>
    <cellStyle name="Entrada 17 3 7 2 2" xfId="12868" xr:uid="{BEA9E8A4-B900-484C-9840-0406D243339C}"/>
    <cellStyle name="Entrada 17 3 7 2 2 2" xfId="27976" xr:uid="{272F215E-77D5-438D-9276-D3EFD81E6C21}"/>
    <cellStyle name="Entrada 17 3 7 2 3" xfId="16573" xr:uid="{037E1108-A0D1-462E-B746-C7855C09E472}"/>
    <cellStyle name="Entrada 17 3 7 2 3 2" xfId="31681" xr:uid="{5B85BB31-82C1-4E9F-BDD6-B0FBFA975C5F}"/>
    <cellStyle name="Entrada 17 3 7 2 4" xfId="21665" xr:uid="{6583A38E-0ADD-4C4B-BADA-A86E50F8770F}"/>
    <cellStyle name="Entrada 17 3 7 3" xfId="10302" xr:uid="{D2BE1FAE-8F68-4FD9-AEB4-F118D58FF870}"/>
    <cellStyle name="Entrada 17 3 7 3 2" xfId="25410" xr:uid="{4062A40E-171B-4339-B2FF-26E353A60CA6}"/>
    <cellStyle name="Entrada 17 3 7 4" xfId="15107" xr:uid="{9A7E5536-D645-4E4B-B65D-B8AAF5067DC0}"/>
    <cellStyle name="Entrada 17 3 7 4 2" xfId="30215" xr:uid="{C58690FA-1FAD-4EFE-B137-1B555A287427}"/>
    <cellStyle name="Entrada 17 3 7 5" xfId="19028" xr:uid="{7171E4AB-085E-4D3F-B992-701A8EEA89E4}"/>
    <cellStyle name="Entrada 17 3 8" xfId="4485" xr:uid="{8CEE374A-0FC1-4CC8-AD3F-780D0484A2F9}"/>
    <cellStyle name="Entrada 17 3 8 2" xfId="10867" xr:uid="{7786F8EE-DD64-49C2-8312-FEC38F20FA3E}"/>
    <cellStyle name="Entrada 17 3 8 2 2" xfId="25975" xr:uid="{C46162A7-216F-4D3B-B03B-5A147B10175B}"/>
    <cellStyle name="Entrada 17 3 8 3" xfId="15606" xr:uid="{FE61B695-2370-485A-9A4C-DEBF004801ED}"/>
    <cellStyle name="Entrada 17 3 8 3 2" xfId="30714" xr:uid="{27AF4D71-F89C-4A67-A857-18FA5AD9BB9C}"/>
    <cellStyle name="Entrada 17 3 8 4" xfId="19593" xr:uid="{CEF724A7-1F88-4C6A-BD32-4E2FBFEE5A33}"/>
    <cellStyle name="Entrada 17 3 9" xfId="8349" xr:uid="{E82E7C7E-A80D-4126-BAE1-C1E0A04EE72F}"/>
    <cellStyle name="Entrada 17 3 9 2" xfId="23457" xr:uid="{94C9D944-5CAC-4BE0-B65A-4ADB821F6DA1}"/>
    <cellStyle name="Entrada 17 4" xfId="2085" xr:uid="{E9760E2B-64E8-4D2B-90E7-9B795FBA6654}"/>
    <cellStyle name="Entrada 17 4 10" xfId="14396" xr:uid="{AEB49974-23BC-468C-8EBB-2A3034431D4B}"/>
    <cellStyle name="Entrada 17 4 10 2" xfId="29504" xr:uid="{C2AEAAA2-9B48-4C4B-831D-BE9D49E3E1A4}"/>
    <cellStyle name="Entrada 17 4 11" xfId="13912" xr:uid="{9D0F31F1-B4A3-4042-9002-6EA0284E3206}"/>
    <cellStyle name="Entrada 17 4 11 2" xfId="29020" xr:uid="{7308C68E-BECB-4327-B704-8210F6EDCDCA}"/>
    <cellStyle name="Entrada 17 4 12" xfId="17310" xr:uid="{90FDAC23-AC3C-4669-889E-29434DC9D6BA}"/>
    <cellStyle name="Entrada 17 4 2" xfId="2575" xr:uid="{5FC26C13-03E7-46B3-9AAA-6F8B79D1B4E7}"/>
    <cellStyle name="Entrada 17 4 2 2" xfId="5212" xr:uid="{674E811F-9C2A-4DB0-AC05-85EE60AE5CFB}"/>
    <cellStyle name="Entrada 17 4 2 2 2" xfId="11576" xr:uid="{CA9F7274-7552-4EC0-88AF-9CBE0DF0622D}"/>
    <cellStyle name="Entrada 17 4 2 2 2 2" xfId="26684" xr:uid="{83B3158E-288B-4070-8F5E-B30017F9DA4D}"/>
    <cellStyle name="Entrada 17 4 2 2 3" xfId="7995" xr:uid="{AE90692A-0AD6-43C7-AB4A-5BBB1839B96B}"/>
    <cellStyle name="Entrada 17 4 2 2 3 2" xfId="23103" xr:uid="{D4BB6D84-845E-4BFA-A3A3-BA19CEE13897}"/>
    <cellStyle name="Entrada 17 4 2 2 4" xfId="20320" xr:uid="{61BE028A-49B1-447F-856C-30AE71347028}"/>
    <cellStyle name="Entrada 17 4 2 3" xfId="9042" xr:uid="{2C8B3EEC-CC28-4310-931B-CB7DB3C6C02D}"/>
    <cellStyle name="Entrada 17 4 2 3 2" xfId="24150" xr:uid="{77422839-6A23-4F97-8E4F-D9C3497E9CCF}"/>
    <cellStyle name="Entrada 17 4 2 4" xfId="8169" xr:uid="{44EA9B6B-EA3C-4824-8184-D7B8B6668E72}"/>
    <cellStyle name="Entrada 17 4 2 4 2" xfId="23277" xr:uid="{729BB5F2-AA69-4F33-AC11-A126C0628966}"/>
    <cellStyle name="Entrada 17 4 2 5" xfId="16474" xr:uid="{2C102113-E39E-4011-B63A-59D2607F2920}"/>
    <cellStyle name="Entrada 17 4 2 5 2" xfId="31582" xr:uid="{183BDB36-E28A-4C9F-9794-2D1FE7D993FA}"/>
    <cellStyle name="Entrada 17 4 2 6" xfId="17683" xr:uid="{C140FBC1-151A-4507-A997-19B9ED527DB2}"/>
    <cellStyle name="Entrada 17 4 3" xfId="2845" xr:uid="{73852679-FC71-42D9-8239-A5F0525CF858}"/>
    <cellStyle name="Entrada 17 4 3 2" xfId="5482" xr:uid="{704B1112-1C7D-41B0-9DE5-072C301C7098}"/>
    <cellStyle name="Entrada 17 4 3 2 2" xfId="14776" xr:uid="{9EFD06CC-26D2-46F6-9D70-D21E11FCA6BA}"/>
    <cellStyle name="Entrada 17 4 3 2 2 2" xfId="29884" xr:uid="{42E8F660-5573-4C76-970E-8BCEFF0DB5B3}"/>
    <cellStyle name="Entrada 17 4 3 2 3" xfId="20590" xr:uid="{9D7EC2E9-9A7F-46A6-A376-50BD415C056E}"/>
    <cellStyle name="Entrada 17 4 3 3" xfId="7760" xr:uid="{7B8C2FE4-D47C-402C-B05C-7B488E775169}"/>
    <cellStyle name="Entrada 17 4 3 3 2" xfId="22868" xr:uid="{45FAD9E3-BF38-42FE-8FA6-3704F59EBF05}"/>
    <cellStyle name="Entrada 17 4 3 4" xfId="17953" xr:uid="{DCA444A9-9687-44A8-B724-83DD1DC02360}"/>
    <cellStyle name="Entrada 17 4 4" xfId="3148" xr:uid="{2C20B9B1-0A80-4DB1-AC3B-E85FA6405833}"/>
    <cellStyle name="Entrada 17 4 4 2" xfId="5785" xr:uid="{7DB318D8-5955-4A35-B90A-2639E3629AA7}"/>
    <cellStyle name="Entrada 17 4 4 2 2" xfId="12096" xr:uid="{97D4D950-C876-4EE1-BB62-3867013E5320}"/>
    <cellStyle name="Entrada 17 4 4 2 2 2" xfId="27204" xr:uid="{A120A80F-1513-4C0F-AD70-2D318F81F45B}"/>
    <cellStyle name="Entrada 17 4 4 2 3" xfId="14995" xr:uid="{997BB944-31B7-431D-B5CE-D783C174FA62}"/>
    <cellStyle name="Entrada 17 4 4 2 3 2" xfId="30103" xr:uid="{51EECF61-0199-4EB4-A220-E0A1A4F0BDF1}"/>
    <cellStyle name="Entrada 17 4 4 2 4" xfId="20893" xr:uid="{14F30ED9-1B5A-42F7-8420-D5AC06F3FBAA}"/>
    <cellStyle name="Entrada 17 4 4 3" xfId="9530" xr:uid="{A167726E-1A8B-49A9-AE19-271C9C21881C}"/>
    <cellStyle name="Entrada 17 4 4 3 2" xfId="24638" xr:uid="{3FB9DA8A-7F5A-4250-A254-E604B0178B5B}"/>
    <cellStyle name="Entrada 17 4 4 4" xfId="15962" xr:uid="{7172B5FB-A888-4FF6-A82B-DC8B87279685}"/>
    <cellStyle name="Entrada 17 4 4 4 2" xfId="31070" xr:uid="{A820A5AD-0E57-4A15-A554-7B8D2DBAC0C9}"/>
    <cellStyle name="Entrada 17 4 4 5" xfId="18256" xr:uid="{481805A0-BD3E-4B5D-962A-7D0AF62F0820}"/>
    <cellStyle name="Entrada 17 4 5" xfId="3474" xr:uid="{C3F4921B-7FAF-45B3-A1FF-E6761AB0CF3A}"/>
    <cellStyle name="Entrada 17 4 5 2" xfId="6111" xr:uid="{D27C348A-DDF1-42FF-ACB1-1394374D9A56}"/>
    <cellStyle name="Entrada 17 4 5 2 2" xfId="12422" xr:uid="{6B28CEE8-1AC2-4C84-8827-3BE91BF76F8D}"/>
    <cellStyle name="Entrada 17 4 5 2 2 2" xfId="27530" xr:uid="{89EBB65A-4F75-4DCE-B31B-666962E3CCF2}"/>
    <cellStyle name="Entrada 17 4 5 2 3" xfId="7459" xr:uid="{4F6474C3-BD35-467A-946C-D46E565FA9B1}"/>
    <cellStyle name="Entrada 17 4 5 2 3 2" xfId="22567" xr:uid="{C6744220-AC8B-4D4C-BA5E-C1068DCCC65E}"/>
    <cellStyle name="Entrada 17 4 5 2 4" xfId="21219" xr:uid="{C401F856-AA81-4583-8355-4644167902F1}"/>
    <cellStyle name="Entrada 17 4 5 3" xfId="9856" xr:uid="{A89A5DE9-95C1-4CC0-B8C1-781209483EDC}"/>
    <cellStyle name="Entrada 17 4 5 3 2" xfId="24964" xr:uid="{11514255-D5E0-4207-9FE3-59B50DE0D617}"/>
    <cellStyle name="Entrada 17 4 5 4" xfId="15084" xr:uid="{6604884B-7CA1-4A61-BB5E-60682254357D}"/>
    <cellStyle name="Entrada 17 4 5 4 2" xfId="30192" xr:uid="{A578BCA0-5BC1-40E5-8C3B-A61DAF3DDB0F}"/>
    <cellStyle name="Entrada 17 4 5 5" xfId="18582" xr:uid="{55999294-B111-46F3-8010-24C1FEFDFB98}"/>
    <cellStyle name="Entrada 17 4 6" xfId="3780" xr:uid="{0E0F4861-DABE-4D4F-BF99-CFFEB857DE35}"/>
    <cellStyle name="Entrada 17 4 6 2" xfId="6417" xr:uid="{BD16F25B-56C1-4525-9F1E-4002099CDBF7}"/>
    <cellStyle name="Entrada 17 4 6 2 2" xfId="12728" xr:uid="{0133158F-F0F5-446C-8D14-284E8F160CB7}"/>
    <cellStyle name="Entrada 17 4 6 2 2 2" xfId="27836" xr:uid="{ED5A1723-9E4A-4107-93D5-DBBDA1C11769}"/>
    <cellStyle name="Entrada 17 4 6 2 3" xfId="16468" xr:uid="{5C5F3019-409D-4F78-A3B5-784D6680ACCB}"/>
    <cellStyle name="Entrada 17 4 6 2 3 2" xfId="31576" xr:uid="{A34234B7-75B2-4EF7-87C6-7E3BA8BFA7D7}"/>
    <cellStyle name="Entrada 17 4 6 2 4" xfId="21525" xr:uid="{323F32A2-A561-4022-8F20-018CEE6DAF86}"/>
    <cellStyle name="Entrada 17 4 6 3" xfId="10162" xr:uid="{4DE4E88B-B193-411C-BC84-58B0ABF35CB8}"/>
    <cellStyle name="Entrada 17 4 6 3 2" xfId="25270" xr:uid="{8FA190F0-7930-43FA-B5E9-1D29CEADB54E}"/>
    <cellStyle name="Entrada 17 4 6 4" xfId="7573" xr:uid="{EDFC9E7C-CEF0-4765-90D6-88B3DAC51B40}"/>
    <cellStyle name="Entrada 17 4 6 4 2" xfId="22681" xr:uid="{02215C96-C8ED-4D2C-8279-9E0837EECEE6}"/>
    <cellStyle name="Entrada 17 4 6 5" xfId="18888" xr:uid="{A10EBF0C-AE95-4906-B50C-BE02C03CC07D}"/>
    <cellStyle name="Entrada 17 4 7" xfId="4157" xr:uid="{13D9F788-A28E-4997-B98F-57016ED6A3C8}"/>
    <cellStyle name="Entrada 17 4 7 2" xfId="6794" xr:uid="{F250EE6D-3915-445F-9430-63856D8EA061}"/>
    <cellStyle name="Entrada 17 4 7 2 2" xfId="13105" xr:uid="{21E35E49-9785-465B-A3EB-5BA2368AB504}"/>
    <cellStyle name="Entrada 17 4 7 2 2 2" xfId="28213" xr:uid="{D0508AD0-6199-4364-82BD-3288ADD918D8}"/>
    <cellStyle name="Entrada 17 4 7 2 3" xfId="16779" xr:uid="{BCBE2C54-BBCB-44F0-B46F-DC8A6C0E62E9}"/>
    <cellStyle name="Entrada 17 4 7 2 3 2" xfId="31887" xr:uid="{966E851A-2CD4-4B5B-AABE-B2FA96C43595}"/>
    <cellStyle name="Entrada 17 4 7 2 4" xfId="21902" xr:uid="{E7EFEC50-E70E-41DB-BA4A-C00015D5462E}"/>
    <cellStyle name="Entrada 17 4 7 3" xfId="10539" xr:uid="{FB1C26D9-3ADD-490C-8FED-9AF6C3A71B43}"/>
    <cellStyle name="Entrada 17 4 7 3 2" xfId="25647" xr:uid="{1F6B65C1-B63E-4FE7-BDC2-274C860C754C}"/>
    <cellStyle name="Entrada 17 4 7 4" xfId="15128" xr:uid="{3104EC04-A511-4275-B02C-39656A8E9067}"/>
    <cellStyle name="Entrada 17 4 7 4 2" xfId="30236" xr:uid="{9C896AAC-BDFD-46C4-A057-CB51075B74F3}"/>
    <cellStyle name="Entrada 17 4 7 5" xfId="19265" xr:uid="{3997B39B-D85B-4189-9FCC-FEAB1C87F159}"/>
    <cellStyle name="Entrada 17 4 8" xfId="4722" xr:uid="{FAECB6BB-EEC3-4A13-849A-A3E2D5398F26}"/>
    <cellStyle name="Entrada 17 4 8 2" xfId="11104" xr:uid="{F9FFFC26-A504-4A76-8F49-468F66805E83}"/>
    <cellStyle name="Entrada 17 4 8 2 2" xfId="26212" xr:uid="{4CB5A954-76C7-42C6-AC69-11C316632D42}"/>
    <cellStyle name="Entrada 17 4 8 3" xfId="9127" xr:uid="{61002C99-29C8-46F6-B776-DE03DC3AB770}"/>
    <cellStyle name="Entrada 17 4 8 3 2" xfId="24235" xr:uid="{777D036B-D0C5-4C35-9C0E-49DE6D8ADD23}"/>
    <cellStyle name="Entrada 17 4 8 4" xfId="19830" xr:uid="{4CE79E4E-E17E-4F25-BEC8-A68A2E423255}"/>
    <cellStyle name="Entrada 17 4 9" xfId="8583" xr:uid="{EE6C3330-4C14-479C-810E-A30C004AAC22}"/>
    <cellStyle name="Entrada 17 4 9 2" xfId="23691" xr:uid="{8A61690F-6BB4-4D7E-A098-E3897F2CF658}"/>
    <cellStyle name="Entrada 17 5" xfId="2036" xr:uid="{81F82ED2-755A-4364-91A4-803E1295DBFA}"/>
    <cellStyle name="Entrada 17 5 10" xfId="14182" xr:uid="{ADE7A381-A3E8-4969-AE95-7D119CC67ED4}"/>
    <cellStyle name="Entrada 17 5 10 2" xfId="29290" xr:uid="{7D2CB756-684D-4871-B226-F07FDC6B87C8}"/>
    <cellStyle name="Entrada 17 5 11" xfId="17261" xr:uid="{A1114AE5-11AD-4D78-86B0-98A62FE37F34}"/>
    <cellStyle name="Entrada 17 5 2" xfId="2796" xr:uid="{6E00BFBE-1989-473E-86AA-23980FA36D4E}"/>
    <cellStyle name="Entrada 17 5 2 2" xfId="5433" xr:uid="{06A8213C-400D-44ED-BA81-00D6DA9A6438}"/>
    <cellStyle name="Entrada 17 5 2 2 2" xfId="7265" xr:uid="{A8293F69-D131-4BFD-90E1-8F28BCECBBCC}"/>
    <cellStyle name="Entrada 17 5 2 2 2 2" xfId="22373" xr:uid="{6CF96BB2-C629-4CF7-9683-AFEA945BF180}"/>
    <cellStyle name="Entrada 17 5 2 2 3" xfId="20541" xr:uid="{232F7A61-0464-411F-B581-5915B6E1F8E3}"/>
    <cellStyle name="Entrada 17 5 2 3" xfId="9175" xr:uid="{3976EDF5-AE75-4D1A-B287-0CDFC9DA6E38}"/>
    <cellStyle name="Entrada 17 5 2 3 2" xfId="24283" xr:uid="{AD7100FD-5375-4B3B-B0B8-9CA470106837}"/>
    <cellStyle name="Entrada 17 5 2 4" xfId="17904" xr:uid="{668C2659-9133-4380-A57C-B74951A77C64}"/>
    <cellStyle name="Entrada 17 5 3" xfId="3099" xr:uid="{9A7B9FB7-3C4C-43C0-8049-0C5C154F7939}"/>
    <cellStyle name="Entrada 17 5 3 2" xfId="5736" xr:uid="{AEA56F7F-86FB-4B09-BD13-3D9E05962D5A}"/>
    <cellStyle name="Entrada 17 5 3 2 2" xfId="12047" xr:uid="{E0737A87-9F50-46FB-B363-057F8B59D102}"/>
    <cellStyle name="Entrada 17 5 3 2 2 2" xfId="27155" xr:uid="{8E9D9A87-21D8-41E1-82DC-4106604C712A}"/>
    <cellStyle name="Entrada 17 5 3 2 3" xfId="13730" xr:uid="{ADBE6277-5CCD-42D2-9F33-658E3F8BC595}"/>
    <cellStyle name="Entrada 17 5 3 2 3 2" xfId="28838" xr:uid="{0E37723C-BDF2-4613-9CBF-DA6449ECB511}"/>
    <cellStyle name="Entrada 17 5 3 2 4" xfId="20844" xr:uid="{FA8EB58C-ECA7-4FCA-AE41-D58BCE0AB193}"/>
    <cellStyle name="Entrada 17 5 3 3" xfId="9481" xr:uid="{665DA725-F299-4888-B73D-D09F5CBA5CCD}"/>
    <cellStyle name="Entrada 17 5 3 3 2" xfId="24589" xr:uid="{9C6C427D-30EC-4D31-BCE7-F2E5F6B60879}"/>
    <cellStyle name="Entrada 17 5 3 4" xfId="15102" xr:uid="{E566B8CD-A7D9-446D-B4FC-53278B7D63AE}"/>
    <cellStyle name="Entrada 17 5 3 4 2" xfId="30210" xr:uid="{8CF3ED63-0B65-40C2-BEBB-B2EA5B1DDD53}"/>
    <cellStyle name="Entrada 17 5 3 5" xfId="18207" xr:uid="{FBF333AB-53F3-45FF-8867-45BEBA08D615}"/>
    <cellStyle name="Entrada 17 5 4" xfId="3425" xr:uid="{A6A14A72-58D1-4FDA-BBB4-4C6D25A7A0FE}"/>
    <cellStyle name="Entrada 17 5 4 2" xfId="6062" xr:uid="{B0BF6FA8-7042-4823-BD5F-4FC68A89A815}"/>
    <cellStyle name="Entrada 17 5 4 2 2" xfId="12373" xr:uid="{A0AEC163-21AA-49E9-8C0B-074542AF0A62}"/>
    <cellStyle name="Entrada 17 5 4 2 2 2" xfId="27481" xr:uid="{3BCDCADB-4B8A-4DFA-AC3C-7B506C60A80E}"/>
    <cellStyle name="Entrada 17 5 4 2 3" xfId="16451" xr:uid="{625DB450-DBD3-4777-8F1E-F38F989C0E76}"/>
    <cellStyle name="Entrada 17 5 4 2 3 2" xfId="31559" xr:uid="{966980CC-EB5F-41C9-AD0C-DD77A5B9E541}"/>
    <cellStyle name="Entrada 17 5 4 2 4" xfId="21170" xr:uid="{E54D6291-A1AE-49B9-AF53-10030A8AF051}"/>
    <cellStyle name="Entrada 17 5 4 3" xfId="9807" xr:uid="{1B7E43C8-6B26-4061-BEF3-FD5F28BB7B35}"/>
    <cellStyle name="Entrada 17 5 4 3 2" xfId="24915" xr:uid="{0DE1CD1D-49F7-4233-8207-43C36CE2D066}"/>
    <cellStyle name="Entrada 17 5 4 4" xfId="7165" xr:uid="{12244991-700D-4465-A07D-CE1BF1D5955F}"/>
    <cellStyle name="Entrada 17 5 4 4 2" xfId="22273" xr:uid="{581BC7BE-2AE4-48C2-BA41-AA958F272773}"/>
    <cellStyle name="Entrada 17 5 4 5" xfId="18533" xr:uid="{5AF2FF43-58A1-4977-8782-EB230A4244CC}"/>
    <cellStyle name="Entrada 17 5 5" xfId="3731" xr:uid="{02CE809E-CA19-4461-96DD-4EA3AB501CB6}"/>
    <cellStyle name="Entrada 17 5 5 2" xfId="6368" xr:uid="{7BB516DF-C26E-4A34-A7DD-B7DE4C59FDCF}"/>
    <cellStyle name="Entrada 17 5 5 2 2" xfId="12679" xr:uid="{004754DF-1020-4754-94AF-C98FB55761F5}"/>
    <cellStyle name="Entrada 17 5 5 2 2 2" xfId="27787" xr:uid="{A63DB67B-CFB1-4F50-9404-530D02B0EE24}"/>
    <cellStyle name="Entrada 17 5 5 2 3" xfId="16358" xr:uid="{72989C60-CF00-448F-8A29-4C9FDC3589F4}"/>
    <cellStyle name="Entrada 17 5 5 2 3 2" xfId="31466" xr:uid="{ECDB83F1-AFBB-4543-B3DD-2B8DFB5058A3}"/>
    <cellStyle name="Entrada 17 5 5 2 4" xfId="21476" xr:uid="{9A0BB807-F1CE-4EF0-AC7E-2C17D080F1F9}"/>
    <cellStyle name="Entrada 17 5 5 3" xfId="10113" xr:uid="{09A46E64-563C-472E-9D7B-C4BAF82B311B}"/>
    <cellStyle name="Entrada 17 5 5 3 2" xfId="25221" xr:uid="{0BB8F2BE-7AD9-495C-88ED-75706119326F}"/>
    <cellStyle name="Entrada 17 5 5 4" xfId="14227" xr:uid="{C787EB54-D50B-41B2-9D76-497B1DD4D5C5}"/>
    <cellStyle name="Entrada 17 5 5 4 2" xfId="29335" xr:uid="{CD59BCB1-AAF3-4962-BBE8-E3A7EEF6BACA}"/>
    <cellStyle name="Entrada 17 5 5 5" xfId="18839" xr:uid="{E73CF5D8-9C80-4ACD-9A6E-69B4DCB3F0F1}"/>
    <cellStyle name="Entrada 17 5 6" xfId="4108" xr:uid="{9B3E1634-6D21-41CD-BD9A-2DE34EFC7449}"/>
    <cellStyle name="Entrada 17 5 6 2" xfId="6745" xr:uid="{D6EE8BC9-27C2-4523-8C5D-9AB9B1DCF2D0}"/>
    <cellStyle name="Entrada 17 5 6 2 2" xfId="13056" xr:uid="{3695AF36-516B-43E1-B9AA-DAE77FEA8863}"/>
    <cellStyle name="Entrada 17 5 6 2 2 2" xfId="28164" xr:uid="{CC79763F-FBD8-43B0-A90E-2A2D464049BB}"/>
    <cellStyle name="Entrada 17 5 6 2 3" xfId="16730" xr:uid="{E1E27649-14AE-4887-B3EF-BDE7D14C16A5}"/>
    <cellStyle name="Entrada 17 5 6 2 3 2" xfId="31838" xr:uid="{37F0887B-066A-4750-8D9F-8937226A9BAC}"/>
    <cellStyle name="Entrada 17 5 6 2 4" xfId="21853" xr:uid="{704C0865-0493-42F3-84B8-76B11856F79D}"/>
    <cellStyle name="Entrada 17 5 6 3" xfId="10490" xr:uid="{F5C6BDA1-B11D-4009-8D9A-8F857811B6D5}"/>
    <cellStyle name="Entrada 17 5 6 3 2" xfId="25598" xr:uid="{B5348EF3-975A-45D7-9B7D-152F5DC611BB}"/>
    <cellStyle name="Entrada 17 5 6 4" xfId="7690" xr:uid="{8A7A5867-195F-469B-AE2A-7E8D24239B4F}"/>
    <cellStyle name="Entrada 17 5 6 4 2" xfId="22798" xr:uid="{1B0B5D9C-4FDF-4415-809C-152D4CEB9098}"/>
    <cellStyle name="Entrada 17 5 6 5" xfId="19216" xr:uid="{06B54449-ED90-4A50-B5A8-DF49F5E06E55}"/>
    <cellStyle name="Entrada 17 5 7" xfId="4673" xr:uid="{656409D7-5BC9-4C80-80AE-6E35628FEB9F}"/>
    <cellStyle name="Entrada 17 5 7 2" xfId="11055" xr:uid="{6CF98112-2B41-4648-BB64-9F21C19664F7}"/>
    <cellStyle name="Entrada 17 5 7 2 2" xfId="26163" xr:uid="{8F84747E-8C71-4A12-84FD-52632D7B279C}"/>
    <cellStyle name="Entrada 17 5 7 3" xfId="7615" xr:uid="{950C0A69-4466-4353-A621-495016164C10}"/>
    <cellStyle name="Entrada 17 5 7 3 2" xfId="22723" xr:uid="{EB8FB496-835C-4136-8094-9A53862BC0E3}"/>
    <cellStyle name="Entrada 17 5 7 4" xfId="19781" xr:uid="{A96A82BA-EA5F-46DB-809F-20A37227CC72}"/>
    <cellStyle name="Entrada 17 5 8" xfId="8534" xr:uid="{FC64AE3C-DAC4-4D7A-A3A8-8D9CDCAF7D7B}"/>
    <cellStyle name="Entrada 17 5 8 2" xfId="23642" xr:uid="{BD343CA9-EBE9-4102-AB22-956A2FF4FFF7}"/>
    <cellStyle name="Entrada 17 5 9" xfId="13533" xr:uid="{E8944449-EE8C-45E8-A997-EA2F08B727C8}"/>
    <cellStyle name="Entrada 17 5 9 2" xfId="28641" xr:uid="{DCF0B780-EF04-4FAC-88D9-C4DDC0CD86CB}"/>
    <cellStyle name="Entrada 18" xfId="1150" xr:uid="{00000000-0005-0000-0000-000080040000}"/>
    <cellStyle name="Entrada 18 2" xfId="1866" xr:uid="{6A86A692-FFC6-4378-85EC-384E78183847}"/>
    <cellStyle name="Entrada 18 2 10" xfId="8367" xr:uid="{9137912A-9CA8-4A4D-A09A-401C98A0863F}"/>
    <cellStyle name="Entrada 18 2 10 2" xfId="23475" xr:uid="{774666B2-919A-42E3-AD7F-E11F31358729}"/>
    <cellStyle name="Entrada 18 2 11" xfId="14067" xr:uid="{A2F0118E-B387-4B09-B737-120485C817E9}"/>
    <cellStyle name="Entrada 18 2 11 2" xfId="29175" xr:uid="{E15D73D8-3767-4115-A853-6B3F3E54DA90}"/>
    <cellStyle name="Entrada 18 2 12" xfId="7183" xr:uid="{D7464D6F-ABA1-4A7C-90E8-A5C135DA24B1}"/>
    <cellStyle name="Entrada 18 2 12 2" xfId="22291" xr:uid="{3915E256-4D6D-489F-AC87-6D7E329A3C41}"/>
    <cellStyle name="Entrada 18 2 13" xfId="17091" xr:uid="{DC5B9C51-B4A2-42B7-861A-BAC78F49F3B5}"/>
    <cellStyle name="Entrada 18 2 2" xfId="2426" xr:uid="{9C7A573E-9C13-4109-9894-CE1088528FB7}"/>
    <cellStyle name="Entrada 18 2 2 2" xfId="5063" xr:uid="{00F1469D-6E02-4F5C-83E0-3DE3BA441689}"/>
    <cellStyle name="Entrada 18 2 2 2 2" xfId="11427" xr:uid="{F50E406A-6221-443F-9003-5000DC851ABC}"/>
    <cellStyle name="Entrada 18 2 2 2 2 2" xfId="26535" xr:uid="{86DAFF83-50A9-40C0-B1D7-9828745DC919}"/>
    <cellStyle name="Entrada 18 2 2 2 3" xfId="14208" xr:uid="{D14CF2D2-BFA7-4F9A-82A4-C7E6A92A9359}"/>
    <cellStyle name="Entrada 18 2 2 2 3 2" xfId="29316" xr:uid="{AD5525A8-1DB8-48A4-ABB7-5408D42575D9}"/>
    <cellStyle name="Entrada 18 2 2 2 4" xfId="20171" xr:uid="{1D8434EE-2747-40CF-A487-C72C35B34081}"/>
    <cellStyle name="Entrada 18 2 2 3" xfId="8893" xr:uid="{B684067B-0516-4666-8E0E-94830BC3A29C}"/>
    <cellStyle name="Entrada 18 2 2 3 2" xfId="24001" xr:uid="{452159D7-37AE-4311-9FEE-5D2710D4A230}"/>
    <cellStyle name="Entrada 18 2 3" xfId="2194" xr:uid="{3CD73061-5E0D-4642-8C22-AFB4CEB2A619}"/>
    <cellStyle name="Entrada 18 2 3 2" xfId="4831" xr:uid="{1A845928-8FC2-40DA-897D-2E96C2F41B4C}"/>
    <cellStyle name="Entrada 18 2 3 2 2" xfId="16205" xr:uid="{C0E0E025-0592-47EA-AB1C-101CD4F84722}"/>
    <cellStyle name="Entrada 18 2 3 2 2 2" xfId="31313" xr:uid="{8FF024A9-2751-4F1F-AB87-C591224925BC}"/>
    <cellStyle name="Entrada 18 2 3 2 3" xfId="19939" xr:uid="{1C65D797-36BC-4D48-95B1-FC6EFF1540D4}"/>
    <cellStyle name="Entrada 18 2 3 3" xfId="9275" xr:uid="{C4E2EEAB-29BF-456C-A440-43882C7AABB4}"/>
    <cellStyle name="Entrada 18 2 3 3 2" xfId="24383" xr:uid="{80C40FC5-16BC-4CC3-860E-89FDCA367165}"/>
    <cellStyle name="Entrada 18 2 3 4" xfId="17419" xr:uid="{C09C450E-AE55-40BC-9DD6-ADCD89CE40DE}"/>
    <cellStyle name="Entrada 18 2 4" xfId="2960" xr:uid="{266FBF0A-518B-492D-BDD4-CCD901A51FD7}"/>
    <cellStyle name="Entrada 18 2 4 2" xfId="5597" xr:uid="{AF1C7C7C-B9AB-4C8E-95F5-A9F29CD0F538}"/>
    <cellStyle name="Entrada 18 2 4 2 2" xfId="11908" xr:uid="{0295B074-86BC-4F8E-9A76-F7773BAE90E6}"/>
    <cellStyle name="Entrada 18 2 4 2 2 2" xfId="27016" xr:uid="{2EA2AC72-CA99-48D5-A17A-B1CA030E056C}"/>
    <cellStyle name="Entrada 18 2 4 2 3" xfId="14667" xr:uid="{CE7D0969-F290-461E-B996-DD8468432CFE}"/>
    <cellStyle name="Entrada 18 2 4 2 3 2" xfId="29775" xr:uid="{5FEB96FC-24DB-42A5-BEB4-AF602409E818}"/>
    <cellStyle name="Entrada 18 2 4 2 4" xfId="20705" xr:uid="{EDE0BB24-3B18-4EF1-81E0-357ACC34D7B0}"/>
    <cellStyle name="Entrada 18 2 4 3" xfId="9342" xr:uid="{7CD665D7-081A-4239-B2AC-420B56FEEFFD}"/>
    <cellStyle name="Entrada 18 2 4 3 2" xfId="24450" xr:uid="{D721CB7E-88DF-4730-BF96-5C01FD2D36CE}"/>
    <cellStyle name="Entrada 18 2 4 4" xfId="8106" xr:uid="{79C3D6AD-B15D-43E4-804E-E7291EE4D867}"/>
    <cellStyle name="Entrada 18 2 4 4 2" xfId="23214" xr:uid="{6130C725-3651-4876-9B5C-F02FE7B48C40}"/>
    <cellStyle name="Entrada 18 2 4 5" xfId="18068" xr:uid="{C6A6E570-3C8C-4CA2-99F8-F6E3FDE2FEDD}"/>
    <cellStyle name="Entrada 18 2 5" xfId="3286" xr:uid="{EFECB3A2-052B-4012-B519-3B17DD7A4859}"/>
    <cellStyle name="Entrada 18 2 5 2" xfId="5923" xr:uid="{BB5B7110-562A-4744-A6EA-EC4D14A52DB9}"/>
    <cellStyle name="Entrada 18 2 5 2 2" xfId="12234" xr:uid="{FB3CA237-41AD-48E0-B2DD-8797A986F65D}"/>
    <cellStyle name="Entrada 18 2 5 2 2 2" xfId="27342" xr:uid="{766871A0-A9D7-4709-8BEE-A70ECFDE5146}"/>
    <cellStyle name="Entrada 18 2 5 2 3" xfId="14873" xr:uid="{024DDAB0-D278-445E-A5A2-013D4F3BB18E}"/>
    <cellStyle name="Entrada 18 2 5 2 3 2" xfId="29981" xr:uid="{BCBE9120-B2AC-4CA3-9452-573DA7E27BD1}"/>
    <cellStyle name="Entrada 18 2 5 2 4" xfId="21031" xr:uid="{CBD8B452-DFCB-4A39-B1CE-F108140AF002}"/>
    <cellStyle name="Entrada 18 2 5 3" xfId="9668" xr:uid="{23665DAD-DA61-46E8-92D3-C6631404E976}"/>
    <cellStyle name="Entrada 18 2 5 3 2" xfId="24776" xr:uid="{0C194A54-3C60-445D-B75C-7CE756A874B4}"/>
    <cellStyle name="Entrada 18 2 5 4" xfId="13680" xr:uid="{40E9B97D-2844-48FF-BE86-03EB8CD105E5}"/>
    <cellStyle name="Entrada 18 2 5 4 2" xfId="28788" xr:uid="{3F0ED897-EBA8-4545-B775-FA893E8F39DB}"/>
    <cellStyle name="Entrada 18 2 5 5" xfId="18394" xr:uid="{F870B05F-D568-496D-A3D1-C3D9CDAF85A7}"/>
    <cellStyle name="Entrada 18 2 6" xfId="3592" xr:uid="{5FA70C77-69E6-4BDA-A5C9-4058A8FDFA30}"/>
    <cellStyle name="Entrada 18 2 6 2" xfId="6229" xr:uid="{5CBDA147-90CF-4E42-9A5F-6FAC29AAEB89}"/>
    <cellStyle name="Entrada 18 2 6 2 2" xfId="12540" xr:uid="{309CDFB9-9ECF-4FDD-B37F-391524B05A79}"/>
    <cellStyle name="Entrada 18 2 6 2 2 2" xfId="27648" xr:uid="{F11D66F6-8BCE-440D-BBD8-1F9B73E6E33C}"/>
    <cellStyle name="Entrada 18 2 6 2 3" xfId="7457" xr:uid="{756603F0-7402-4847-84E5-8A85076BE9C8}"/>
    <cellStyle name="Entrada 18 2 6 2 3 2" xfId="22565" xr:uid="{C2E3EE89-6DDE-4604-A007-E91E4D17F5B2}"/>
    <cellStyle name="Entrada 18 2 6 2 4" xfId="21337" xr:uid="{9F153CE6-5DB5-42E7-AB08-DC8E37048815}"/>
    <cellStyle name="Entrada 18 2 6 3" xfId="9974" xr:uid="{E6F150F3-3914-4FC7-B82D-29610843CB47}"/>
    <cellStyle name="Entrada 18 2 6 3 2" xfId="25082" xr:uid="{D7AD49B8-CB39-4682-9DCA-CF0EB807C444}"/>
    <cellStyle name="Entrada 18 2 6 4" xfId="7433" xr:uid="{01E06E22-0E5F-46F3-99EE-9A976D414BF5}"/>
    <cellStyle name="Entrada 18 2 6 4 2" xfId="22541" xr:uid="{6970950E-80AE-40AE-A9BB-F4E18DB739F1}"/>
    <cellStyle name="Entrada 18 2 6 5" xfId="18700" xr:uid="{3B39971F-88E6-4A04-BB2B-56F45E655C6E}"/>
    <cellStyle name="Entrada 18 2 7" xfId="3938" xr:uid="{D835F8BB-C1A4-420A-9790-193EF7B03543}"/>
    <cellStyle name="Entrada 18 2 7 2" xfId="6575" xr:uid="{A3255FFB-96E4-4283-8F45-FBE5EF5F75BE}"/>
    <cellStyle name="Entrada 18 2 7 2 2" xfId="12886" xr:uid="{8B1BFAFC-32B3-477D-82D4-ACB0B0980F47}"/>
    <cellStyle name="Entrada 18 2 7 2 2 2" xfId="27994" xr:uid="{04B14C98-A426-4D3F-A47B-21F80A882176}"/>
    <cellStyle name="Entrada 18 2 7 2 3" xfId="16591" xr:uid="{4148318E-2A02-4ABD-A761-5185327B09EA}"/>
    <cellStyle name="Entrada 18 2 7 2 3 2" xfId="31699" xr:uid="{94B52DD1-B7C4-4484-9485-4F800E003281}"/>
    <cellStyle name="Entrada 18 2 7 2 4" xfId="21683" xr:uid="{7198A74A-BC45-49E3-93D7-1D7DFB554512}"/>
    <cellStyle name="Entrada 18 2 7 3" xfId="10320" xr:uid="{962597B3-11DF-419A-8C51-CD6AC4EB165E}"/>
    <cellStyle name="Entrada 18 2 7 3 2" xfId="25428" xr:uid="{04FF53C8-F690-4818-8FA2-7D0D8C33FBE2}"/>
    <cellStyle name="Entrada 18 2 7 4" xfId="11768" xr:uid="{52EBF3E2-6AA7-48D0-B983-EAA8784CEA7D}"/>
    <cellStyle name="Entrada 18 2 7 4 2" xfId="26876" xr:uid="{30A342A9-E59E-44BD-A216-750D0E12AEF4}"/>
    <cellStyle name="Entrada 18 2 7 5" xfId="19046" xr:uid="{5D810C4F-6E44-425A-8081-E4A3FC735C84}"/>
    <cellStyle name="Entrada 18 2 8" xfId="4285" xr:uid="{7C0B9A1E-0581-4A99-AE2B-42F620B72823}"/>
    <cellStyle name="Entrada 18 2 8 2" xfId="6922" xr:uid="{5523C5E3-9C7A-40D8-8CB6-A2792367D42F}"/>
    <cellStyle name="Entrada 18 2 8 2 2" xfId="13233" xr:uid="{7D1E85EA-0ED7-49E4-80D1-B47D8F5414DE}"/>
    <cellStyle name="Entrada 18 2 8 2 2 2" xfId="28341" xr:uid="{5E19156E-3C7A-4DA1-8F7E-6B95D5CE9329}"/>
    <cellStyle name="Entrada 18 2 8 2 3" xfId="16897" xr:uid="{D649A5A7-C6B5-49A0-8A2B-AEDCAFB5F2D0}"/>
    <cellStyle name="Entrada 18 2 8 2 3 2" xfId="32005" xr:uid="{AD04BC43-5133-4FFB-98D6-24C360AA3251}"/>
    <cellStyle name="Entrada 18 2 8 2 4" xfId="22030" xr:uid="{923982EB-CBB2-49AF-BA5D-B6BFEA19A88D}"/>
    <cellStyle name="Entrada 18 2 8 3" xfId="10667" xr:uid="{3FBD7370-713A-4A81-AE43-1EF6AEA5B42C}"/>
    <cellStyle name="Entrada 18 2 8 3 2" xfId="25775" xr:uid="{603428BE-E1FB-4693-B73C-E5C5F9E0095E}"/>
    <cellStyle name="Entrada 18 2 8 4" xfId="7757" xr:uid="{4D309FE3-4465-4BB6-BEBC-F3FAE19956AF}"/>
    <cellStyle name="Entrada 18 2 8 4 2" xfId="22865" xr:uid="{68F51C5F-7D5F-404F-A2C3-6D85A503204C}"/>
    <cellStyle name="Entrada 18 2 8 5" xfId="19393" xr:uid="{579F304B-EE70-4E8A-A1F7-C44FBD532EDD}"/>
    <cellStyle name="Entrada 18 2 9" xfId="4503" xr:uid="{7B11D6D3-67A1-4EC7-8D38-1F69D1AEE1C7}"/>
    <cellStyle name="Entrada 18 2 9 2" xfId="10885" xr:uid="{21773629-F69A-4150-92F9-457FDCA75378}"/>
    <cellStyle name="Entrada 18 2 9 2 2" xfId="25993" xr:uid="{CF338B07-A2BE-4573-B3F5-D6FA761CB69A}"/>
    <cellStyle name="Entrada 18 2 9 3" xfId="8008" xr:uid="{D2408C51-D342-419C-BD7D-B38C3E812CCE}"/>
    <cellStyle name="Entrada 18 2 9 3 2" xfId="23116" xr:uid="{377E2E23-A5F8-4E06-928D-B7840B186BE3}"/>
    <cellStyle name="Entrada 18 2 9 4" xfId="19611" xr:uid="{D840304D-D12C-4CDA-ACFC-B2EC29F78116}"/>
    <cellStyle name="Entrada 18 3" xfId="1849" xr:uid="{49C196E5-DCBA-4FFA-82DB-1EF65B4BD556}"/>
    <cellStyle name="Entrada 18 3 10" xfId="14235" xr:uid="{3A2B46A0-6178-4F39-9589-7D3600BD9E27}"/>
    <cellStyle name="Entrada 18 3 10 2" xfId="29343" xr:uid="{AD155378-225B-47C8-A2F3-E9F952B51A32}"/>
    <cellStyle name="Entrada 18 3 11" xfId="7546" xr:uid="{29F45C7B-13AC-4100-8828-016024AA5399}"/>
    <cellStyle name="Entrada 18 3 11 2" xfId="22654" xr:uid="{7FD448EA-F5EB-4780-AC23-F53214E7D797}"/>
    <cellStyle name="Entrada 18 3 12" xfId="17074" xr:uid="{2665DDE1-C423-40A5-8593-0B7E78FA62E3}"/>
    <cellStyle name="Entrada 18 3 2" xfId="2409" xr:uid="{43CF577B-ACD7-4B4D-B4F0-A9BBBA1FC78B}"/>
    <cellStyle name="Entrada 18 3 2 2" xfId="5046" xr:uid="{8BAAD1A7-7489-4A3C-84D2-426413EA368D}"/>
    <cellStyle name="Entrada 18 3 2 2 2" xfId="11410" xr:uid="{18E7C904-0D41-4C03-9D3E-B9958F958F42}"/>
    <cellStyle name="Entrada 18 3 2 2 2 2" xfId="26518" xr:uid="{333D3E50-6164-408C-BF00-83CF4B7BF198}"/>
    <cellStyle name="Entrada 18 3 2 2 3" xfId="7611" xr:uid="{C2E31366-FCDE-4712-BDAF-26DB2CB5B7EC}"/>
    <cellStyle name="Entrada 18 3 2 2 3 2" xfId="22719" xr:uid="{BAEE053D-D86F-49E5-95B9-4D22BC9088DC}"/>
    <cellStyle name="Entrada 18 3 2 2 4" xfId="20154" xr:uid="{B265CAF5-9C89-47A5-913D-20BAFB8A5B30}"/>
    <cellStyle name="Entrada 18 3 2 3" xfId="8876" xr:uid="{6BD0753B-96B6-483E-BDEF-41845A5624BB}"/>
    <cellStyle name="Entrada 18 3 2 3 2" xfId="23984" xr:uid="{8E8C38AE-C88D-49D8-BD45-3D8C7D5786C8}"/>
    <cellStyle name="Entrada 18 3 2 4" xfId="16528" xr:uid="{C19C942B-C37D-4F22-9DBD-ED418F014905}"/>
    <cellStyle name="Entrada 18 3 2 4 2" xfId="31636" xr:uid="{1A4079E0-1FAF-4950-B23A-7A0DEF902BD0}"/>
    <cellStyle name="Entrada 18 3 2 5" xfId="16410" xr:uid="{5C8C4E9F-70A9-49EC-92B5-2A832A80ADCC}"/>
    <cellStyle name="Entrada 18 3 2 5 2" xfId="31518" xr:uid="{86A55756-FDFB-4982-A31A-BD1E45383D49}"/>
    <cellStyle name="Entrada 18 3 2 6" xfId="17600" xr:uid="{0AE7211D-4380-409E-BD65-363728E47C94}"/>
    <cellStyle name="Entrada 18 3 3" xfId="2211" xr:uid="{D57B7D14-EABB-4054-97FC-D92565A7625B}"/>
    <cellStyle name="Entrada 18 3 3 2" xfId="4848" xr:uid="{9BA21D21-42C0-453A-9938-A9875B74848D}"/>
    <cellStyle name="Entrada 18 3 3 2 2" xfId="7466" xr:uid="{AFE04A84-1E38-4676-B0C3-95CB4288D37C}"/>
    <cellStyle name="Entrada 18 3 3 2 2 2" xfId="22574" xr:uid="{8483F3A6-F0E1-43E7-A1EF-C83A980D1EC2}"/>
    <cellStyle name="Entrada 18 3 3 2 3" xfId="19956" xr:uid="{7F750E9C-A09A-4F7A-95D1-D87650287620}"/>
    <cellStyle name="Entrada 18 3 3 3" xfId="8061" xr:uid="{7868E383-8D68-4B88-A4B2-DD8DE0F0D909}"/>
    <cellStyle name="Entrada 18 3 3 3 2" xfId="23169" xr:uid="{89274909-FAF3-422D-88D8-F9A5E43B731E}"/>
    <cellStyle name="Entrada 18 3 3 4" xfId="17436" xr:uid="{B971A782-5B5C-4245-AE91-25C37B513718}"/>
    <cellStyle name="Entrada 18 3 4" xfId="2943" xr:uid="{5A96C20C-AD95-4D10-AF3F-961DAE0CABEE}"/>
    <cellStyle name="Entrada 18 3 4 2" xfId="5580" xr:uid="{897B9585-E2C6-4854-8DF0-161618A76463}"/>
    <cellStyle name="Entrada 18 3 4 2 2" xfId="11891" xr:uid="{5E511C60-DABD-478F-9021-97DF16FA154B}"/>
    <cellStyle name="Entrada 18 3 4 2 2 2" xfId="26999" xr:uid="{4E63A53D-20B0-400F-9E44-40F75944A50D}"/>
    <cellStyle name="Entrada 18 3 4 2 3" xfId="13915" xr:uid="{5F47E4EA-E743-45F2-84B3-BAF822CA4893}"/>
    <cellStyle name="Entrada 18 3 4 2 3 2" xfId="29023" xr:uid="{CEF3DE95-CE36-4136-82D9-CEE718B7788B}"/>
    <cellStyle name="Entrada 18 3 4 2 4" xfId="20688" xr:uid="{65291243-6685-465A-8FFF-110490F21754}"/>
    <cellStyle name="Entrada 18 3 4 3" xfId="9325" xr:uid="{14350D23-26A2-4134-9B28-10CC4024F7E1}"/>
    <cellStyle name="Entrada 18 3 4 3 2" xfId="24433" xr:uid="{AAA5B2D2-80E3-44DD-8177-0B523EA6D881}"/>
    <cellStyle name="Entrada 18 3 4 4" xfId="14595" xr:uid="{E4B416E0-0BC5-4E7C-82D2-44DE97376CF6}"/>
    <cellStyle name="Entrada 18 3 4 4 2" xfId="29703" xr:uid="{EF03A589-D853-4B2F-9188-58B920FEE66D}"/>
    <cellStyle name="Entrada 18 3 4 5" xfId="18051" xr:uid="{CB9BC292-307E-406F-BDEB-13B125F85F12}"/>
    <cellStyle name="Entrada 18 3 5" xfId="3269" xr:uid="{46660F11-380D-4FCB-8C28-04BE8A0212A3}"/>
    <cellStyle name="Entrada 18 3 5 2" xfId="5906" xr:uid="{3D5D9222-9175-4A6D-9178-F645E397CFCC}"/>
    <cellStyle name="Entrada 18 3 5 2 2" xfId="12217" xr:uid="{98237A4D-96C2-4605-9A2E-84D8CA86A4AF}"/>
    <cellStyle name="Entrada 18 3 5 2 2 2" xfId="27325" xr:uid="{0FDB5D4B-2A39-435C-83FE-87E7CD247109}"/>
    <cellStyle name="Entrada 18 3 5 2 3" xfId="9184" xr:uid="{42A3F6F7-F80D-4E20-9767-4F967C9E0638}"/>
    <cellStyle name="Entrada 18 3 5 2 3 2" xfId="24292" xr:uid="{F0F2B05C-6725-47BF-B49D-162BD53A280A}"/>
    <cellStyle name="Entrada 18 3 5 2 4" xfId="21014" xr:uid="{5D18A03C-5F1D-497A-82EB-EDE543499768}"/>
    <cellStyle name="Entrada 18 3 5 3" xfId="9651" xr:uid="{9763FEB8-23EE-4D5C-A5CF-D6F4F1B356F9}"/>
    <cellStyle name="Entrada 18 3 5 3 2" xfId="24759" xr:uid="{ED928A4E-D1DB-4503-BA37-F32A6FCE9FAC}"/>
    <cellStyle name="Entrada 18 3 5 4" xfId="13773" xr:uid="{62E3626E-FC4E-4CD1-A842-FF1D6599D928}"/>
    <cellStyle name="Entrada 18 3 5 4 2" xfId="28881" xr:uid="{A7A7D546-6D6A-4474-9EFF-0068FEA12A68}"/>
    <cellStyle name="Entrada 18 3 5 5" xfId="18377" xr:uid="{BF76C52A-FB4F-42AE-85D6-1C8C224CB36B}"/>
    <cellStyle name="Entrada 18 3 6" xfId="3575" xr:uid="{CC457B24-1E9D-4D02-B540-E1AF4A5841E0}"/>
    <cellStyle name="Entrada 18 3 6 2" xfId="6212" xr:uid="{F5ADF9D9-EFC0-454F-A458-7EADC4A45680}"/>
    <cellStyle name="Entrada 18 3 6 2 2" xfId="12523" xr:uid="{2EB92B9D-ADF3-4B21-A933-197693B65092}"/>
    <cellStyle name="Entrada 18 3 6 2 2 2" xfId="27631" xr:uid="{537A2B5B-FD68-4CB3-8DE7-DE9513991227}"/>
    <cellStyle name="Entrada 18 3 6 2 3" xfId="15601" xr:uid="{753B8D9F-7C25-4190-8534-4AB1E6CE6AF7}"/>
    <cellStyle name="Entrada 18 3 6 2 3 2" xfId="30709" xr:uid="{9431FFB2-CD98-4E17-83A8-0F8EF4919A21}"/>
    <cellStyle name="Entrada 18 3 6 2 4" xfId="21320" xr:uid="{6CAEF566-46FD-45D4-BEA1-C66D35FA2219}"/>
    <cellStyle name="Entrada 18 3 6 3" xfId="9957" xr:uid="{B3DDA4E2-D34D-497F-B34E-6523D302D8AE}"/>
    <cellStyle name="Entrada 18 3 6 3 2" xfId="25065" xr:uid="{7CD00208-54F3-4B5D-B4A5-70AB26156CB2}"/>
    <cellStyle name="Entrada 18 3 6 4" xfId="13529" xr:uid="{A293653B-1F51-442C-A8A1-E638E584505D}"/>
    <cellStyle name="Entrada 18 3 6 4 2" xfId="28637" xr:uid="{1A038402-2518-4349-B745-9C134B3E834B}"/>
    <cellStyle name="Entrada 18 3 6 5" xfId="18683" xr:uid="{D819075F-94BA-44CC-ADEE-C3D80036DC60}"/>
    <cellStyle name="Entrada 18 3 7" xfId="3921" xr:uid="{4C70AE48-E9DF-41A0-AD4E-D6CD4F44EEFF}"/>
    <cellStyle name="Entrada 18 3 7 2" xfId="6558" xr:uid="{01838C1B-2B3F-4B48-8EBF-234DAEE141CC}"/>
    <cellStyle name="Entrada 18 3 7 2 2" xfId="12869" xr:uid="{C8FF1FA2-0F66-41E9-BA27-90F7292A634B}"/>
    <cellStyle name="Entrada 18 3 7 2 2 2" xfId="27977" xr:uid="{F6B8AAF2-4C74-4209-B8F0-46F616D735D4}"/>
    <cellStyle name="Entrada 18 3 7 2 3" xfId="16574" xr:uid="{3FFE35DC-7DEE-4038-9702-1CEDB08A5AA2}"/>
    <cellStyle name="Entrada 18 3 7 2 3 2" xfId="31682" xr:uid="{87DDFB58-B6B1-494C-A7B6-71A3BF456017}"/>
    <cellStyle name="Entrada 18 3 7 2 4" xfId="21666" xr:uid="{2B231E10-C297-4298-A870-8DA2F4D865B3}"/>
    <cellStyle name="Entrada 18 3 7 3" xfId="10303" xr:uid="{0227239F-5E61-436C-A057-2917FE4B3508}"/>
    <cellStyle name="Entrada 18 3 7 3 2" xfId="25411" xr:uid="{DA5E56E0-C551-4105-92C4-B00C506D5A3D}"/>
    <cellStyle name="Entrada 18 3 7 4" xfId="7101" xr:uid="{152DAF3C-013E-45AE-823C-04AE575576C5}"/>
    <cellStyle name="Entrada 18 3 7 4 2" xfId="22209" xr:uid="{593A7BED-3D13-44E8-A93B-20CD0AE33A1A}"/>
    <cellStyle name="Entrada 18 3 7 5" xfId="19029" xr:uid="{0CC84047-3290-4068-85C5-E058F7190C21}"/>
    <cellStyle name="Entrada 18 3 8" xfId="4486" xr:uid="{1F2327D8-89D9-49FF-8893-6E84BB41C59C}"/>
    <cellStyle name="Entrada 18 3 8 2" xfId="10868" xr:uid="{5E6DE168-F3EB-4E2C-9D6E-E90FF6E911A6}"/>
    <cellStyle name="Entrada 18 3 8 2 2" xfId="25976" xr:uid="{981C3EA3-C6E5-46B4-A101-A1D8BF00E683}"/>
    <cellStyle name="Entrada 18 3 8 3" xfId="7356" xr:uid="{573EB547-51E6-44D8-9C53-B3A62E47F660}"/>
    <cellStyle name="Entrada 18 3 8 3 2" xfId="22464" xr:uid="{AF3FB133-F86B-4F7B-8B28-AD845C514617}"/>
    <cellStyle name="Entrada 18 3 8 4" xfId="19594" xr:uid="{929671F9-A0EB-4A07-9C15-8664FE819A9A}"/>
    <cellStyle name="Entrada 18 3 9" xfId="8350" xr:uid="{3A65C7D9-E1C9-47DC-B9A8-4C2047ECB439}"/>
    <cellStyle name="Entrada 18 3 9 2" xfId="23458" xr:uid="{71472CB5-D4C5-4C3E-9339-49141EA91EC1}"/>
    <cellStyle name="Entrada 18 4" xfId="2086" xr:uid="{886A66B7-12F1-4121-A6C2-D59FAE443000}"/>
    <cellStyle name="Entrada 18 4 10" xfId="16051" xr:uid="{AD18447F-1467-44DA-8603-AC4A488DA33D}"/>
    <cellStyle name="Entrada 18 4 10 2" xfId="31159" xr:uid="{128C43BB-0A99-4734-ABF5-BA1DD2EF03AD}"/>
    <cellStyle name="Entrada 18 4 11" xfId="9140" xr:uid="{B10B87F6-C99E-42F3-AFAC-014973AC69B0}"/>
    <cellStyle name="Entrada 18 4 11 2" xfId="24248" xr:uid="{A4FFDEA6-3E55-4369-838E-DA24DA0F9334}"/>
    <cellStyle name="Entrada 18 4 12" xfId="17311" xr:uid="{1C47C95D-7408-47AF-AF83-FDBA0BDB98EA}"/>
    <cellStyle name="Entrada 18 4 2" xfId="2576" xr:uid="{8D5FD9CF-6804-4321-9139-4AC50DCC4861}"/>
    <cellStyle name="Entrada 18 4 2 2" xfId="5213" xr:uid="{CABDB803-253F-480E-974C-EE7F09763576}"/>
    <cellStyle name="Entrada 18 4 2 2 2" xfId="11577" xr:uid="{C9682A45-CB9A-4D47-AB30-EC906C1EC99A}"/>
    <cellStyle name="Entrada 18 4 2 2 2 2" xfId="26685" xr:uid="{AE5C532C-B5B0-412B-AE6A-B82C2C471C80}"/>
    <cellStyle name="Entrada 18 4 2 2 3" xfId="15573" xr:uid="{2941E937-CA23-42BF-92F7-9B927774DCC6}"/>
    <cellStyle name="Entrada 18 4 2 2 3 2" xfId="30681" xr:uid="{464A82D1-E406-4CED-86DA-EFCDABE4D4DD}"/>
    <cellStyle name="Entrada 18 4 2 2 4" xfId="20321" xr:uid="{FEF0AA68-C9D9-455E-8511-3137A96BC29E}"/>
    <cellStyle name="Entrada 18 4 2 3" xfId="9043" xr:uid="{51887B00-B356-46B3-8218-F318EB093F3B}"/>
    <cellStyle name="Entrada 18 4 2 3 2" xfId="24151" xr:uid="{A51673B6-5A26-4150-A395-41CB160EE070}"/>
    <cellStyle name="Entrada 18 4 2 4" xfId="13352" xr:uid="{601873EC-298E-44D6-BA43-9142F29074FC}"/>
    <cellStyle name="Entrada 18 4 2 4 2" xfId="28460" xr:uid="{BE93A8A6-EB83-4BE9-B243-96D56170C874}"/>
    <cellStyle name="Entrada 18 4 2 5" xfId="7920" xr:uid="{0F3ABAEA-117E-4222-8164-518DFF890251}"/>
    <cellStyle name="Entrada 18 4 2 5 2" xfId="23028" xr:uid="{849C7E9C-D22A-40F4-8072-AC577F2558FB}"/>
    <cellStyle name="Entrada 18 4 2 6" xfId="17684" xr:uid="{991F67B1-EDC3-4116-8F46-BA68FFF26E51}"/>
    <cellStyle name="Entrada 18 4 3" xfId="2846" xr:uid="{5BA52603-D7F0-42A3-ABAC-92164AAD964E}"/>
    <cellStyle name="Entrada 18 4 3 2" xfId="5483" xr:uid="{15A9446B-901B-4E6A-AA29-E7AAF13A31B5}"/>
    <cellStyle name="Entrada 18 4 3 2 2" xfId="16281" xr:uid="{4A8A9C4F-ADCE-4BFC-9A0C-D9A1BA1BA732}"/>
    <cellStyle name="Entrada 18 4 3 2 2 2" xfId="31389" xr:uid="{680DAEF0-6D6B-47B6-959F-F3EC3852550B}"/>
    <cellStyle name="Entrada 18 4 3 2 3" xfId="20591" xr:uid="{2AAE8D18-A84B-4A45-AECB-DB9FBF884764}"/>
    <cellStyle name="Entrada 18 4 3 3" xfId="16354" xr:uid="{08832B30-3E5E-4566-BB8A-7DDC096751C6}"/>
    <cellStyle name="Entrada 18 4 3 3 2" xfId="31462" xr:uid="{4832BFCD-C996-48DC-868F-36DE3308B73C}"/>
    <cellStyle name="Entrada 18 4 3 4" xfId="17954" xr:uid="{1AD67AE5-BB3D-4D43-A719-3A3B7B5386EF}"/>
    <cellStyle name="Entrada 18 4 4" xfId="3149" xr:uid="{B6DAD6E0-6E1C-4407-A938-0F8E05F452BF}"/>
    <cellStyle name="Entrada 18 4 4 2" xfId="5786" xr:uid="{76A67FE6-A877-40D0-AA4A-C132A0C319A5}"/>
    <cellStyle name="Entrada 18 4 4 2 2" xfId="12097" xr:uid="{60ADAB1F-F11D-41EB-ACA2-AF966DCB20FA}"/>
    <cellStyle name="Entrada 18 4 4 2 2 2" xfId="27205" xr:uid="{CD65BA83-F401-4D88-A0EE-D55109091E23}"/>
    <cellStyle name="Entrada 18 4 4 2 3" xfId="16111" xr:uid="{2191B0E0-07D6-4C26-B00D-3A556556D511}"/>
    <cellStyle name="Entrada 18 4 4 2 3 2" xfId="31219" xr:uid="{A21F2E3A-31C6-4E26-8070-6CF446332450}"/>
    <cellStyle name="Entrada 18 4 4 2 4" xfId="20894" xr:uid="{8748E470-D98A-40CD-8645-363E79200EDF}"/>
    <cellStyle name="Entrada 18 4 4 3" xfId="9531" xr:uid="{3994ACA4-7BBE-4178-A138-10CC9C6ADA01}"/>
    <cellStyle name="Entrada 18 4 4 3 2" xfId="24639" xr:uid="{E5006142-C824-4449-9169-82E2D0C65991}"/>
    <cellStyle name="Entrada 18 4 4 4" xfId="16062" xr:uid="{2A349E4C-BF88-4B6F-B83A-CB73A350C72C}"/>
    <cellStyle name="Entrada 18 4 4 4 2" xfId="31170" xr:uid="{C8DFB93A-A55A-4D9A-8736-66F830463578}"/>
    <cellStyle name="Entrada 18 4 4 5" xfId="18257" xr:uid="{E8B731D8-95E2-49E3-A760-6F5A4AB8ED4B}"/>
    <cellStyle name="Entrada 18 4 5" xfId="3475" xr:uid="{4B12A32D-DDBC-4121-A369-C185ECC4CAB6}"/>
    <cellStyle name="Entrada 18 4 5 2" xfId="6112" xr:uid="{D9C7350F-3265-49CD-BEA1-EC1FB0A65FC0}"/>
    <cellStyle name="Entrada 18 4 5 2 2" xfId="12423" xr:uid="{2F194ADE-20DC-43B8-B803-94B59889DC90}"/>
    <cellStyle name="Entrada 18 4 5 2 2 2" xfId="27531" xr:uid="{91C5638C-E26E-4776-9ADF-92FAF9946F8A}"/>
    <cellStyle name="Entrada 18 4 5 2 3" xfId="16563" xr:uid="{3CAA353C-211B-4D12-8F77-63D5CB47FD3C}"/>
    <cellStyle name="Entrada 18 4 5 2 3 2" xfId="31671" xr:uid="{A105E817-D02F-4769-868A-39443EAD41D3}"/>
    <cellStyle name="Entrada 18 4 5 2 4" xfId="21220" xr:uid="{D0DA385E-06C1-40BF-9D45-752FE58BEFD9}"/>
    <cellStyle name="Entrada 18 4 5 3" xfId="9857" xr:uid="{1E53F369-A313-4C6F-817A-56CE1684A19F}"/>
    <cellStyle name="Entrada 18 4 5 3 2" xfId="24965" xr:uid="{BB9C82CD-0FC2-4BE4-87B7-D80644A0FE0D}"/>
    <cellStyle name="Entrada 18 4 5 4" xfId="7073" xr:uid="{E0C85382-38B5-4A71-85DB-600A714655BA}"/>
    <cellStyle name="Entrada 18 4 5 4 2" xfId="22181" xr:uid="{AEC30744-4D93-4F3D-AF64-2BE73B1937DD}"/>
    <cellStyle name="Entrada 18 4 5 5" xfId="18583" xr:uid="{96A3AC34-8588-422D-9554-3AE7A99BB2AF}"/>
    <cellStyle name="Entrada 18 4 6" xfId="3781" xr:uid="{9F0B3F58-7317-480B-BE57-5E76C2251FCD}"/>
    <cellStyle name="Entrada 18 4 6 2" xfId="6418" xr:uid="{00034260-6D7A-4F2B-ABEE-5C0AB246B08D}"/>
    <cellStyle name="Entrada 18 4 6 2 2" xfId="12729" xr:uid="{C2B49297-DEF6-4FA3-AC38-C28967E1507B}"/>
    <cellStyle name="Entrada 18 4 6 2 2 2" xfId="27837" xr:uid="{00274918-6D31-45CF-9AA2-AFBA52AA6448}"/>
    <cellStyle name="Entrada 18 4 6 2 3" xfId="14056" xr:uid="{A5D79A3B-CB28-4FDE-9373-739AC074F9BE}"/>
    <cellStyle name="Entrada 18 4 6 2 3 2" xfId="29164" xr:uid="{DC03203B-754B-4C96-84FB-596240812BE2}"/>
    <cellStyle name="Entrada 18 4 6 2 4" xfId="21526" xr:uid="{48D282AD-2714-43B7-9B75-6B8695051E7E}"/>
    <cellStyle name="Entrada 18 4 6 3" xfId="10163" xr:uid="{31E4D9AD-23AD-413E-B97E-6D0752DDB94D}"/>
    <cellStyle name="Entrada 18 4 6 3 2" xfId="25271" xr:uid="{8939F0DF-264D-4954-81F9-FF0D0F053A91}"/>
    <cellStyle name="Entrada 18 4 6 4" xfId="13645" xr:uid="{ECE1D26C-8A9F-48CA-BCD7-9E00DF093BA9}"/>
    <cellStyle name="Entrada 18 4 6 4 2" xfId="28753" xr:uid="{0DE40C89-087A-428C-ADE8-054C51961C39}"/>
    <cellStyle name="Entrada 18 4 6 5" xfId="18889" xr:uid="{57E9AA3C-7552-48A9-BF71-517D2D7756A8}"/>
    <cellStyle name="Entrada 18 4 7" xfId="4158" xr:uid="{11294107-F8E6-468A-8C72-728EF877DD6C}"/>
    <cellStyle name="Entrada 18 4 7 2" xfId="6795" xr:uid="{AF0FD1C0-3F0C-4397-83A7-5EFF5A0CDF79}"/>
    <cellStyle name="Entrada 18 4 7 2 2" xfId="13106" xr:uid="{D0EC535A-654C-470F-9DAA-3DA3400E91A0}"/>
    <cellStyle name="Entrada 18 4 7 2 2 2" xfId="28214" xr:uid="{6566E9FF-7789-487E-B461-D6AEFD9ED14E}"/>
    <cellStyle name="Entrada 18 4 7 2 3" xfId="16780" xr:uid="{074D3192-95F9-457D-AF0F-4A1496307930}"/>
    <cellStyle name="Entrada 18 4 7 2 3 2" xfId="31888" xr:uid="{E34D7086-D855-4D26-AF30-BA21400223FA}"/>
    <cellStyle name="Entrada 18 4 7 2 4" xfId="21903" xr:uid="{A4FDAACF-4343-41EA-A7BF-3C5687AB830F}"/>
    <cellStyle name="Entrada 18 4 7 3" xfId="10540" xr:uid="{89F6BFA6-4242-42C4-AD44-40F04B32868C}"/>
    <cellStyle name="Entrada 18 4 7 3 2" xfId="25648" xr:uid="{57C66778-069D-475A-A00D-6DD08A252147}"/>
    <cellStyle name="Entrada 18 4 7 4" xfId="15314" xr:uid="{ECE24306-912F-47AC-87D0-227F2C837379}"/>
    <cellStyle name="Entrada 18 4 7 4 2" xfId="30422" xr:uid="{4FCD7E68-8779-49BE-8ACD-208E7CCA401D}"/>
    <cellStyle name="Entrada 18 4 7 5" xfId="19266" xr:uid="{D68874A3-BA1F-4A92-ACA7-CF00776DE3B6}"/>
    <cellStyle name="Entrada 18 4 8" xfId="4723" xr:uid="{F6616B91-E5D1-4A40-AA84-2462FD8CA3BD}"/>
    <cellStyle name="Entrada 18 4 8 2" xfId="11105" xr:uid="{CC5FA519-6A3C-4B66-9FC3-B52AB781BD52}"/>
    <cellStyle name="Entrada 18 4 8 2 2" xfId="26213" xr:uid="{F179B15B-235C-4B72-B819-5C1BE88FBD2C}"/>
    <cellStyle name="Entrada 18 4 8 3" xfId="13592" xr:uid="{14B1F249-D077-485A-B842-1FA6E1DDE9A1}"/>
    <cellStyle name="Entrada 18 4 8 3 2" xfId="28700" xr:uid="{6968F636-5897-4D51-9B28-F6546320BCB7}"/>
    <cellStyle name="Entrada 18 4 8 4" xfId="19831" xr:uid="{99AD8C66-4F9C-42EA-8A87-26942EB2803E}"/>
    <cellStyle name="Entrada 18 4 9" xfId="8584" xr:uid="{5AF4A52E-61CD-4F4B-830B-9132B9FCDC84}"/>
    <cellStyle name="Entrada 18 4 9 2" xfId="23692" xr:uid="{5549E570-CA45-4291-801D-36676545B400}"/>
    <cellStyle name="Entrada 18 5" xfId="2035" xr:uid="{CC661E75-CD53-46C8-A719-02F6EE6DBAD4}"/>
    <cellStyle name="Entrada 18 5 10" xfId="8721" xr:uid="{C21ABBE5-CF1A-42EC-8D5B-68FF5A538738}"/>
    <cellStyle name="Entrada 18 5 10 2" xfId="23829" xr:uid="{B2132649-E8E1-4B44-A53B-0057196B6C7C}"/>
    <cellStyle name="Entrada 18 5 11" xfId="17260" xr:uid="{A4131D4E-17F7-423F-A31C-480A971E5055}"/>
    <cellStyle name="Entrada 18 5 2" xfId="2795" xr:uid="{AFC9EBCB-DA3F-426F-8899-4BE4B4800FC7}"/>
    <cellStyle name="Entrada 18 5 2 2" xfId="5432" xr:uid="{87E687C5-C192-4A80-A3FA-4ACCEDB3B09F}"/>
    <cellStyle name="Entrada 18 5 2 2 2" xfId="14633" xr:uid="{00BFA577-B534-4789-84B6-337748D4A2D1}"/>
    <cellStyle name="Entrada 18 5 2 2 2 2" xfId="29741" xr:uid="{63AD68F6-AC95-4EAE-A22B-DEB13DFF77DC}"/>
    <cellStyle name="Entrada 18 5 2 2 3" xfId="20540" xr:uid="{C1E09BD3-EC6B-4E3F-83E0-C50BAADD7082}"/>
    <cellStyle name="Entrada 18 5 2 3" xfId="7282" xr:uid="{6D6A7F27-0B59-47FC-9813-8AD488E0B5EE}"/>
    <cellStyle name="Entrada 18 5 2 3 2" xfId="22390" xr:uid="{CFF7E27C-7DDE-43C2-BED7-399FFA8E2742}"/>
    <cellStyle name="Entrada 18 5 2 4" xfId="17903" xr:uid="{F9E870F1-8260-4929-80E1-0060EF74618F}"/>
    <cellStyle name="Entrada 18 5 3" xfId="3098" xr:uid="{7E1F2790-BF01-4911-9F27-7814D9275860}"/>
    <cellStyle name="Entrada 18 5 3 2" xfId="5735" xr:uid="{6ADAF861-6ABE-4C3F-9AF1-3222D1B26288}"/>
    <cellStyle name="Entrada 18 5 3 2 2" xfId="12046" xr:uid="{0EF9A72E-DB0B-46F7-8EBB-D587608DF02C}"/>
    <cellStyle name="Entrada 18 5 3 2 2 2" xfId="27154" xr:uid="{2A38DDF9-DE50-4263-A012-ABF544A7930A}"/>
    <cellStyle name="Entrada 18 5 3 2 3" xfId="14136" xr:uid="{3E654F33-22AC-46C1-8BE5-35D0659A03FF}"/>
    <cellStyle name="Entrada 18 5 3 2 3 2" xfId="29244" xr:uid="{77C489D2-096E-46BC-B0A1-D72B8D89B8E0}"/>
    <cellStyle name="Entrada 18 5 3 2 4" xfId="20843" xr:uid="{C8639760-7719-4B3D-BCFB-95B8C063C54F}"/>
    <cellStyle name="Entrada 18 5 3 3" xfId="9480" xr:uid="{8C4B1FB5-2D6B-4BBD-9AD4-560A66D8FAD9}"/>
    <cellStyle name="Entrada 18 5 3 3 2" xfId="24588" xr:uid="{F85CF186-7A4C-4A5C-BCC4-BA5D2A1764C8}"/>
    <cellStyle name="Entrada 18 5 3 4" xfId="7563" xr:uid="{895B5494-4B9C-47FD-939D-B40051D40CDF}"/>
    <cellStyle name="Entrada 18 5 3 4 2" xfId="22671" xr:uid="{F884E140-2737-4C2C-AFDA-795EC91C5716}"/>
    <cellStyle name="Entrada 18 5 3 5" xfId="18206" xr:uid="{F12945A3-042C-4439-AB0C-BACE8BCEB774}"/>
    <cellStyle name="Entrada 18 5 4" xfId="3424" xr:uid="{44C2F573-917C-40ED-8813-E9AB50737972}"/>
    <cellStyle name="Entrada 18 5 4 2" xfId="6061" xr:uid="{4F5271DB-85F5-4D0A-B015-6002BC4EEFF0}"/>
    <cellStyle name="Entrada 18 5 4 2 2" xfId="12372" xr:uid="{F3492217-47FE-40B6-8423-B6BF0916F100}"/>
    <cellStyle name="Entrada 18 5 4 2 2 2" xfId="27480" xr:uid="{CE819426-3B29-4C7F-8EA2-07402CE81F05}"/>
    <cellStyle name="Entrada 18 5 4 2 3" xfId="13509" xr:uid="{050B2BF5-8354-46F0-A19A-BB8BEDFF4BCB}"/>
    <cellStyle name="Entrada 18 5 4 2 3 2" xfId="28617" xr:uid="{447A8301-C23F-45CC-A0B6-DB7C9EEDCB0B}"/>
    <cellStyle name="Entrada 18 5 4 2 4" xfId="21169" xr:uid="{29FCBEA2-22D8-4DB3-8C55-E6202527EF5E}"/>
    <cellStyle name="Entrada 18 5 4 3" xfId="9806" xr:uid="{4718A881-D672-4953-AD8B-2A15DA56C94E}"/>
    <cellStyle name="Entrada 18 5 4 3 2" xfId="24914" xr:uid="{26C16777-B438-450E-81F5-E0414D1FFCEB}"/>
    <cellStyle name="Entrada 18 5 4 4" xfId="15783" xr:uid="{D999DF3D-8036-4150-BA41-1128954EC8A6}"/>
    <cellStyle name="Entrada 18 5 4 4 2" xfId="30891" xr:uid="{8D3C476C-9E83-43C2-A0F3-2F9A30F5195A}"/>
    <cellStyle name="Entrada 18 5 4 5" xfId="18532" xr:uid="{85363258-ECF3-41C3-A744-E254A01DC6B0}"/>
    <cellStyle name="Entrada 18 5 5" xfId="3730" xr:uid="{E933AA3E-5D0D-4DD5-8E74-E82F5B6FB111}"/>
    <cellStyle name="Entrada 18 5 5 2" xfId="6367" xr:uid="{5990BF14-4541-4D34-BBDD-A325FD4E08F8}"/>
    <cellStyle name="Entrada 18 5 5 2 2" xfId="12678" xr:uid="{FB10DFB1-CACB-49A7-BBB0-6E33835DF067}"/>
    <cellStyle name="Entrada 18 5 5 2 2 2" xfId="27786" xr:uid="{BA13C948-1621-435D-AE80-4A70F1B34B14}"/>
    <cellStyle name="Entrada 18 5 5 2 3" xfId="14805" xr:uid="{CAC9C699-F50F-413F-B41A-9DF2CD587240}"/>
    <cellStyle name="Entrada 18 5 5 2 3 2" xfId="29913" xr:uid="{2B3478A7-5224-4891-BB8E-FE0FCF627418}"/>
    <cellStyle name="Entrada 18 5 5 2 4" xfId="21475" xr:uid="{A158A02D-461D-47D0-BFAF-E35B0522887D}"/>
    <cellStyle name="Entrada 18 5 5 3" xfId="10112" xr:uid="{48731038-D54A-427E-9366-C51268B2E5D0}"/>
    <cellStyle name="Entrada 18 5 5 3 2" xfId="25220" xr:uid="{31D70A91-49F0-4A0C-B4DA-A4F5A6D82C3E}"/>
    <cellStyle name="Entrada 18 5 5 4" xfId="14656" xr:uid="{696DA88A-1B73-4BAD-B2B3-5BE8AEC8CE53}"/>
    <cellStyle name="Entrada 18 5 5 4 2" xfId="29764" xr:uid="{0907A85E-57FB-4E60-A43E-30CB6C20C4F1}"/>
    <cellStyle name="Entrada 18 5 5 5" xfId="18838" xr:uid="{27AB3407-6DEF-4339-928C-653503215F16}"/>
    <cellStyle name="Entrada 18 5 6" xfId="4107" xr:uid="{9D78F40B-FDCE-4544-9268-996CA0373985}"/>
    <cellStyle name="Entrada 18 5 6 2" xfId="6744" xr:uid="{0F640568-DDEC-44F0-9343-05550EF50EAD}"/>
    <cellStyle name="Entrada 18 5 6 2 2" xfId="13055" xr:uid="{41AC1458-5488-4B5F-A518-DE58A251557F}"/>
    <cellStyle name="Entrada 18 5 6 2 2 2" xfId="28163" xr:uid="{4C26E5C1-1AF9-4398-9E84-DDAF56BA6590}"/>
    <cellStyle name="Entrada 18 5 6 2 3" xfId="16729" xr:uid="{1D00B7D2-8E0E-4A61-AB5A-BBDA1161EF6A}"/>
    <cellStyle name="Entrada 18 5 6 2 3 2" xfId="31837" xr:uid="{E197B6FF-A68A-4B8F-9A13-6F427A1DCF79}"/>
    <cellStyle name="Entrada 18 5 6 2 4" xfId="21852" xr:uid="{190D82AF-6C2A-4193-8D68-8CE951024559}"/>
    <cellStyle name="Entrada 18 5 6 3" xfId="10489" xr:uid="{BFC3219C-A87D-479E-9B16-947930B17EE6}"/>
    <cellStyle name="Entrada 18 5 6 3 2" xfId="25597" xr:uid="{E52C7BE0-6818-4737-AECB-AF8B53FA0498}"/>
    <cellStyle name="Entrada 18 5 6 4" xfId="7962" xr:uid="{26BFD0ED-C814-4531-9C30-7E8CBD884911}"/>
    <cellStyle name="Entrada 18 5 6 4 2" xfId="23070" xr:uid="{56BF961B-5131-4CF8-9713-69D209249C13}"/>
    <cellStyle name="Entrada 18 5 6 5" xfId="19215" xr:uid="{B24E642C-DBFA-432C-BB8A-E1F32C807E7D}"/>
    <cellStyle name="Entrada 18 5 7" xfId="4672" xr:uid="{6ECA4051-E3F9-40C3-BFA1-2E69CAF5E1B5}"/>
    <cellStyle name="Entrada 18 5 7 2" xfId="11054" xr:uid="{9005155C-F909-4E4E-A7E7-9E18FBB43953}"/>
    <cellStyle name="Entrada 18 5 7 2 2" xfId="26162" xr:uid="{10E8EED4-3178-48C6-AC2D-5254A4FF2687}"/>
    <cellStyle name="Entrada 18 5 7 3" xfId="14409" xr:uid="{CE8B6A69-7B24-4EF6-BB0F-68DAA1C93B22}"/>
    <cellStyle name="Entrada 18 5 7 3 2" xfId="29517" xr:uid="{5FE8318D-5B92-4A91-8DDE-161475281B08}"/>
    <cellStyle name="Entrada 18 5 7 4" xfId="19780" xr:uid="{183BA823-6EB5-4E2A-816F-4318A26D2073}"/>
    <cellStyle name="Entrada 18 5 8" xfId="8533" xr:uid="{E5333130-E1E9-4A00-BACE-BEA90AF393DB}"/>
    <cellStyle name="Entrada 18 5 8 2" xfId="23641" xr:uid="{FC7F7998-760F-477C-A238-2E284FAF1FD4}"/>
    <cellStyle name="Entrada 18 5 9" xfId="14033" xr:uid="{A881B17C-A09F-4F9C-98C3-A779CEB5F628}"/>
    <cellStyle name="Entrada 18 5 9 2" xfId="29141" xr:uid="{66015853-4DDA-42F5-801F-0E7D836C48B5}"/>
    <cellStyle name="Entrada 2" xfId="1151" xr:uid="{00000000-0005-0000-0000-000081040000}"/>
    <cellStyle name="Entrada 2 2" xfId="1867" xr:uid="{5E6A3AEB-B322-4C48-AABA-AA727702F37A}"/>
    <cellStyle name="Entrada 2 2 10" xfId="8368" xr:uid="{9499F6BE-35BD-40F0-8C9F-34B5CFA304C8}"/>
    <cellStyle name="Entrada 2 2 10 2" xfId="23476" xr:uid="{08E6DDD1-0432-4801-9C70-7207D253BB7F}"/>
    <cellStyle name="Entrada 2 2 11" xfId="8461" xr:uid="{5096DB0A-4642-48D5-98AB-CFCD43EDFED2}"/>
    <cellStyle name="Entrada 2 2 11 2" xfId="23569" xr:uid="{05D05ED0-36B7-4F99-8F3E-13F7C5681574}"/>
    <cellStyle name="Entrada 2 2 12" xfId="14832" xr:uid="{D2BC9DE8-6B0C-42FB-BF98-BA650BEA7A78}"/>
    <cellStyle name="Entrada 2 2 12 2" xfId="29940" xr:uid="{CF74C8EE-81BA-4E68-9702-7FFC5749E997}"/>
    <cellStyle name="Entrada 2 2 13" xfId="17092" xr:uid="{5AE34086-B330-4CA3-8628-B287E6092FBC}"/>
    <cellStyle name="Entrada 2 2 2" xfId="2427" xr:uid="{36930A1F-71A2-4498-AC8D-1D2492AA67CC}"/>
    <cellStyle name="Entrada 2 2 2 2" xfId="5064" xr:uid="{A33691C3-2F5C-47F9-ACCA-C0EE9D4C561E}"/>
    <cellStyle name="Entrada 2 2 2 2 2" xfId="11428" xr:uid="{2E1E68FA-EDB2-4549-B237-8E60EE9BAF93}"/>
    <cellStyle name="Entrada 2 2 2 2 2 2" xfId="26536" xr:uid="{D579164A-AB1D-425E-ADF0-9F9A76572DD5}"/>
    <cellStyle name="Entrada 2 2 2 2 3" xfId="8073" xr:uid="{95093629-AF83-4438-A57D-17ABE5316E64}"/>
    <cellStyle name="Entrada 2 2 2 2 3 2" xfId="23181" xr:uid="{C83C992E-E8FF-49E4-A50A-84BC4D5FDB75}"/>
    <cellStyle name="Entrada 2 2 2 2 4" xfId="20172" xr:uid="{62371C0B-7853-4C31-B1BF-A6A85D594202}"/>
    <cellStyle name="Entrada 2 2 2 3" xfId="8894" xr:uid="{63C03D50-353F-4E18-9AA3-A8C86D3E27FD}"/>
    <cellStyle name="Entrada 2 2 2 3 2" xfId="24002" xr:uid="{CA541EA6-B8E7-4653-BE33-D6926FF82737}"/>
    <cellStyle name="Entrada 2 2 3" xfId="2193" xr:uid="{F3E3CAA9-828B-4D98-A3F4-10B0911171E3}"/>
    <cellStyle name="Entrada 2 2 3 2" xfId="4830" xr:uid="{DEDDBE9E-80F7-4A77-966C-83F930B0CFD9}"/>
    <cellStyle name="Entrada 2 2 3 2 2" xfId="15834" xr:uid="{2B9CE0C5-1C6E-430C-9CD9-25B92A8B4871}"/>
    <cellStyle name="Entrada 2 2 3 2 2 2" xfId="30942" xr:uid="{079EDC2E-ED85-4993-97A0-78D2B88AEAF0}"/>
    <cellStyle name="Entrada 2 2 3 2 3" xfId="19938" xr:uid="{A5C9711B-D42A-4FE6-BAD2-0B1BB3E9A4B5}"/>
    <cellStyle name="Entrada 2 2 3 3" xfId="16145" xr:uid="{0E93BDD4-E5C9-4283-A28D-7B475CF08D54}"/>
    <cellStyle name="Entrada 2 2 3 3 2" xfId="31253" xr:uid="{E0819B6D-C3C2-4C94-84CA-D52B4F35EA51}"/>
    <cellStyle name="Entrada 2 2 3 4" xfId="17418" xr:uid="{E58D21B4-A031-4B51-909B-3B16C846A04B}"/>
    <cellStyle name="Entrada 2 2 4" xfId="2961" xr:uid="{C080A418-45E5-4621-A563-CDCE666E8992}"/>
    <cellStyle name="Entrada 2 2 4 2" xfId="5598" xr:uid="{D2FF87F4-1A76-4107-98A3-78FA02B6B6A2}"/>
    <cellStyle name="Entrada 2 2 4 2 2" xfId="11909" xr:uid="{D5F10B21-5ABA-4CD1-BAA3-ACD1D9EF3907}"/>
    <cellStyle name="Entrada 2 2 4 2 2 2" xfId="27017" xr:uid="{CF4226BB-136C-4E53-8643-4E2A1FD5B940}"/>
    <cellStyle name="Entrada 2 2 4 2 3" xfId="7410" xr:uid="{33C44525-3AF6-4AA7-A94D-5155AFECE577}"/>
    <cellStyle name="Entrada 2 2 4 2 3 2" xfId="22518" xr:uid="{07CCD361-7569-43C8-9678-7026D476EC3F}"/>
    <cellStyle name="Entrada 2 2 4 2 4" xfId="20706" xr:uid="{71B428D7-F29C-4965-A147-8B3660FFE0A0}"/>
    <cellStyle name="Entrada 2 2 4 3" xfId="9343" xr:uid="{1EF57A37-388A-48D6-98CC-42B20041E252}"/>
    <cellStyle name="Entrada 2 2 4 3 2" xfId="24451" xr:uid="{60BE520E-02A8-488C-8E7D-5F8E84BDAC15}"/>
    <cellStyle name="Entrada 2 2 4 4" xfId="13776" xr:uid="{8D4A927A-68F5-404D-92CF-73E2F0ED9D1F}"/>
    <cellStyle name="Entrada 2 2 4 4 2" xfId="28884" xr:uid="{3C5C1722-EE7D-402B-B8A7-62D27D5F2F3F}"/>
    <cellStyle name="Entrada 2 2 4 5" xfId="18069" xr:uid="{6A9C5509-A51D-4C61-A0AF-F18D94F85D6E}"/>
    <cellStyle name="Entrada 2 2 5" xfId="3287" xr:uid="{A81A0DBE-95D5-446A-99F8-29B8F4E671DD}"/>
    <cellStyle name="Entrada 2 2 5 2" xfId="5924" xr:uid="{E54FFCD2-A66D-4A58-A74C-3798236C3DBD}"/>
    <cellStyle name="Entrada 2 2 5 2 2" xfId="12235" xr:uid="{EAD4580F-778F-41A2-BD75-FE12B4D9F598}"/>
    <cellStyle name="Entrada 2 2 5 2 2 2" xfId="27343" xr:uid="{1E986348-01FA-4A90-8543-EEEE175A7BAB}"/>
    <cellStyle name="Entrada 2 2 5 2 3" xfId="7721" xr:uid="{4C54B81C-E23A-4457-B602-A4EBDC8B0083}"/>
    <cellStyle name="Entrada 2 2 5 2 3 2" xfId="22829" xr:uid="{03B319E1-C184-4E05-A697-1BB780C70F7C}"/>
    <cellStyle name="Entrada 2 2 5 2 4" xfId="21032" xr:uid="{4786C480-C7EE-4E7D-A3B9-4EE5FDD473C3}"/>
    <cellStyle name="Entrada 2 2 5 3" xfId="9669" xr:uid="{4A750D08-BD6C-478C-8567-0BA83EF30680}"/>
    <cellStyle name="Entrada 2 2 5 3 2" xfId="24777" xr:uid="{244B5694-8E6F-4C7C-9AA7-2056FFC1CA49}"/>
    <cellStyle name="Entrada 2 2 5 4" xfId="16056" xr:uid="{50950FD8-2D4B-4451-B30B-5FC025CC3CD1}"/>
    <cellStyle name="Entrada 2 2 5 4 2" xfId="31164" xr:uid="{B652FFD6-3D3E-49C7-87DF-02A09EB86974}"/>
    <cellStyle name="Entrada 2 2 5 5" xfId="18395" xr:uid="{AD30FCCE-CDCA-4552-84B7-84DC85B47536}"/>
    <cellStyle name="Entrada 2 2 6" xfId="3593" xr:uid="{9332B288-19DA-41D8-B951-208402C54878}"/>
    <cellStyle name="Entrada 2 2 6 2" xfId="6230" xr:uid="{83150D3F-8275-4A39-ACA2-AD9D73E814A1}"/>
    <cellStyle name="Entrada 2 2 6 2 2" xfId="12541" xr:uid="{9F8CEA16-9AF3-4879-9342-3C89EF667555}"/>
    <cellStyle name="Entrada 2 2 6 2 2 2" xfId="27649" xr:uid="{829130B4-FFA3-4D52-8A34-BBC3ED6FA8DD}"/>
    <cellStyle name="Entrada 2 2 6 2 3" xfId="14015" xr:uid="{FB9257FF-EDA1-4536-9A12-EED7E126E270}"/>
    <cellStyle name="Entrada 2 2 6 2 3 2" xfId="29123" xr:uid="{C9A9A61A-F024-4263-8608-6C34E7F9BD58}"/>
    <cellStyle name="Entrada 2 2 6 2 4" xfId="21338" xr:uid="{EB8FA4FC-18B6-4123-AE27-FAD3247A4628}"/>
    <cellStyle name="Entrada 2 2 6 3" xfId="9975" xr:uid="{1A916D8C-8F19-4450-9040-2EDA01889540}"/>
    <cellStyle name="Entrada 2 2 6 3 2" xfId="25083" xr:uid="{FDC8EEB4-C497-48C4-9024-DF2D3A9F86F4}"/>
    <cellStyle name="Entrada 2 2 6 4" xfId="16217" xr:uid="{A0F4A2B3-4A7F-457B-BF7A-F8278E13EA8D}"/>
    <cellStyle name="Entrada 2 2 6 4 2" xfId="31325" xr:uid="{E8D69BCF-361B-44F5-BE1A-945CFA78DB6C}"/>
    <cellStyle name="Entrada 2 2 6 5" xfId="18701" xr:uid="{87701C58-54EF-401C-94D5-1FAAE0854518}"/>
    <cellStyle name="Entrada 2 2 7" xfId="3939" xr:uid="{524944C1-2BD2-40F1-A31E-D4585CB0CC59}"/>
    <cellStyle name="Entrada 2 2 7 2" xfId="6576" xr:uid="{04E2D8CA-145B-4CEF-A341-A03E6F2B1349}"/>
    <cellStyle name="Entrada 2 2 7 2 2" xfId="12887" xr:uid="{624629A4-B1D1-4687-9438-823A0BB9FE4F}"/>
    <cellStyle name="Entrada 2 2 7 2 2 2" xfId="27995" xr:uid="{61B0F622-5126-402F-A656-E5BCB8C9B888}"/>
    <cellStyle name="Entrada 2 2 7 2 3" xfId="16592" xr:uid="{1177C9EB-9DA6-4F1D-81CB-A671FA03753C}"/>
    <cellStyle name="Entrada 2 2 7 2 3 2" xfId="31700" xr:uid="{F3392690-7CDC-432D-BF5B-D28BDCD8F283}"/>
    <cellStyle name="Entrada 2 2 7 2 4" xfId="21684" xr:uid="{6184EEF1-A078-483F-90A4-40CC67B12EC7}"/>
    <cellStyle name="Entrada 2 2 7 3" xfId="10321" xr:uid="{89DD494F-10C2-4716-8339-7FF0CD1FC9D9}"/>
    <cellStyle name="Entrada 2 2 7 3 2" xfId="25429" xr:uid="{4C5E8549-83F0-4203-A661-CEB7109BBF52}"/>
    <cellStyle name="Entrada 2 2 7 4" xfId="7119" xr:uid="{12903FD6-7557-481B-B2D1-3221103048D9}"/>
    <cellStyle name="Entrada 2 2 7 4 2" xfId="22227" xr:uid="{E26A54EE-A08F-4C62-BBF8-F94F8B126E7C}"/>
    <cellStyle name="Entrada 2 2 7 5" xfId="19047" xr:uid="{03EBF243-51D7-4D84-A39D-DB6D0543324C}"/>
    <cellStyle name="Entrada 2 2 8" xfId="4286" xr:uid="{92181231-399F-4E16-9FC3-5DCC3D6EE196}"/>
    <cellStyle name="Entrada 2 2 8 2" xfId="6923" xr:uid="{BFBD50CF-D712-49A2-A532-278C72BA0FE5}"/>
    <cellStyle name="Entrada 2 2 8 2 2" xfId="13234" xr:uid="{DE32814A-AC10-43C8-80A5-12F30D882FE1}"/>
    <cellStyle name="Entrada 2 2 8 2 2 2" xfId="28342" xr:uid="{B27088A7-D41D-4E09-8D57-BDA82B643761}"/>
    <cellStyle name="Entrada 2 2 8 2 3" xfId="16898" xr:uid="{723A15B6-B92A-4094-939C-7165486EDFE1}"/>
    <cellStyle name="Entrada 2 2 8 2 3 2" xfId="32006" xr:uid="{24E7EB7A-D3D3-4FED-8A30-36DE448799A7}"/>
    <cellStyle name="Entrada 2 2 8 2 4" xfId="22031" xr:uid="{DCB34A96-C888-45BE-BD46-BDE3007D8832}"/>
    <cellStyle name="Entrada 2 2 8 3" xfId="10668" xr:uid="{6BF3DA0E-50B3-44CE-AC3E-32B18519C5B5}"/>
    <cellStyle name="Entrada 2 2 8 3 2" xfId="25776" xr:uid="{A19E9DD2-6674-48EF-9D98-19C6699102BD}"/>
    <cellStyle name="Entrada 2 2 8 4" xfId="14304" xr:uid="{CE7F4C18-B7FE-4DF7-83BA-D8E13C7475C0}"/>
    <cellStyle name="Entrada 2 2 8 4 2" xfId="29412" xr:uid="{CAE77019-031D-4989-AA79-F7AA4189241E}"/>
    <cellStyle name="Entrada 2 2 8 5" xfId="19394" xr:uid="{9E02585E-CC56-4D41-8886-798CEB4E04E2}"/>
    <cellStyle name="Entrada 2 2 9" xfId="4504" xr:uid="{EA4D7D61-EC80-4F8A-A2CA-AC373690B4CF}"/>
    <cellStyle name="Entrada 2 2 9 2" xfId="10886" xr:uid="{58333FDA-E9D6-4525-B28D-E423FEC06E71}"/>
    <cellStyle name="Entrada 2 2 9 2 2" xfId="25994" xr:uid="{5F2DCFB7-AE96-4882-A924-739D917BAEF6}"/>
    <cellStyle name="Entrada 2 2 9 3" xfId="15710" xr:uid="{34E22238-6DE8-429F-8998-14A4D64E6980}"/>
    <cellStyle name="Entrada 2 2 9 3 2" xfId="30818" xr:uid="{DF19A591-18B2-498C-A734-3A20CE7F09FB}"/>
    <cellStyle name="Entrada 2 2 9 4" xfId="19612" xr:uid="{8F129690-C978-43AE-9B59-FB8299372668}"/>
    <cellStyle name="Entrada 2 3" xfId="1850" xr:uid="{D6C03E74-A9D1-4DB7-BC88-ABAD9FDD88F1}"/>
    <cellStyle name="Entrada 2 3 10" xfId="14431" xr:uid="{4D953671-9117-4E6B-83FC-606376E69DB1}"/>
    <cellStyle name="Entrada 2 3 10 2" xfId="29539" xr:uid="{5F64926E-6CA1-48E0-8FC2-07D803F48E41}"/>
    <cellStyle name="Entrada 2 3 11" xfId="15430" xr:uid="{B0971C69-D719-46A5-8E43-31B575E81D21}"/>
    <cellStyle name="Entrada 2 3 11 2" xfId="30538" xr:uid="{89AF636F-7420-4895-B5F7-C7F4848828BB}"/>
    <cellStyle name="Entrada 2 3 12" xfId="17075" xr:uid="{735A7244-3AE6-48BD-B68C-57E304440E44}"/>
    <cellStyle name="Entrada 2 3 2" xfId="2410" xr:uid="{089E5D3F-A9E5-481D-9FEF-60EFFCB625FB}"/>
    <cellStyle name="Entrada 2 3 2 2" xfId="5047" xr:uid="{3E5D52DC-C0E1-41DF-82E4-AB0201BFD142}"/>
    <cellStyle name="Entrada 2 3 2 2 2" xfId="11411" xr:uid="{E5741892-3A87-4190-9330-EDE969932891}"/>
    <cellStyle name="Entrada 2 3 2 2 2 2" xfId="26519" xr:uid="{040E2E73-3720-4684-9520-4D109EA1B4E2}"/>
    <cellStyle name="Entrada 2 3 2 2 3" xfId="14297" xr:uid="{09A67D31-779C-482E-9E41-5C002178A824}"/>
    <cellStyle name="Entrada 2 3 2 2 3 2" xfId="29405" xr:uid="{EFA15265-630A-4218-A67D-A0E10BA595F6}"/>
    <cellStyle name="Entrada 2 3 2 2 4" xfId="20155" xr:uid="{35471A67-0726-4A3B-B60E-B846451A3F68}"/>
    <cellStyle name="Entrada 2 3 2 3" xfId="8877" xr:uid="{9507D7D0-D6A7-4A4D-9746-4FDF76AF107B}"/>
    <cellStyle name="Entrada 2 3 2 3 2" xfId="23985" xr:uid="{4C8DD89A-C10F-4672-8176-63BDF0A35A8B}"/>
    <cellStyle name="Entrada 2 3 2 4" xfId="7287" xr:uid="{71EB4A00-BC5F-4317-B8BE-09DDEF4C6A47}"/>
    <cellStyle name="Entrada 2 3 2 4 2" xfId="22395" xr:uid="{FDFBE695-6163-441C-9D21-5E4EC21BCA29}"/>
    <cellStyle name="Entrada 2 3 2 5" xfId="7066" xr:uid="{31BD5D52-D7BB-4CDD-B084-1EBD94A576E3}"/>
    <cellStyle name="Entrada 2 3 2 5 2" xfId="22174" xr:uid="{B0F6113B-710D-4598-85F3-AE71AED77289}"/>
    <cellStyle name="Entrada 2 3 2 6" xfId="17601" xr:uid="{F8C1636A-DBFF-4556-8C1C-5C729633120D}"/>
    <cellStyle name="Entrada 2 3 3" xfId="2210" xr:uid="{2385CD21-B3EA-4DF5-8EFE-77274F9C507F}"/>
    <cellStyle name="Entrada 2 3 3 2" xfId="4847" xr:uid="{41F7C983-13D3-443D-A885-8317DC0F61CA}"/>
    <cellStyle name="Entrada 2 3 3 2 2" xfId="7266" xr:uid="{FA549CD4-5D9F-4CE1-802C-167FA2D62D64}"/>
    <cellStyle name="Entrada 2 3 3 2 2 2" xfId="22374" xr:uid="{BFF40371-313E-4712-8B17-425D99FC712E}"/>
    <cellStyle name="Entrada 2 3 3 2 3" xfId="19955" xr:uid="{8FE87CFD-5FE2-42F0-A223-8C787CD18A48}"/>
    <cellStyle name="Entrada 2 3 3 3" xfId="16186" xr:uid="{13DBDBCA-22F6-42E4-9B29-7C57F69BA94D}"/>
    <cellStyle name="Entrada 2 3 3 3 2" xfId="31294" xr:uid="{9BE74EF5-0742-4CC2-AC14-8607D416F724}"/>
    <cellStyle name="Entrada 2 3 3 4" xfId="17435" xr:uid="{2C0F8893-BCD3-43F8-8AFA-7563715E334C}"/>
    <cellStyle name="Entrada 2 3 4" xfId="2944" xr:uid="{3BF995AF-CBB0-4B74-B208-7FAC69E7BF8C}"/>
    <cellStyle name="Entrada 2 3 4 2" xfId="5581" xr:uid="{D46650FE-4459-4313-A925-CF832E782818}"/>
    <cellStyle name="Entrada 2 3 4 2 2" xfId="11892" xr:uid="{68476E20-4C07-4071-BC50-7367A512E301}"/>
    <cellStyle name="Entrada 2 3 4 2 2 2" xfId="27000" xr:uid="{45DA6608-91F6-48FB-9A81-B72EB9D25E3A}"/>
    <cellStyle name="Entrada 2 3 4 2 3" xfId="8043" xr:uid="{89F339E9-A5A9-4038-A3FF-91C38231ED37}"/>
    <cellStyle name="Entrada 2 3 4 2 3 2" xfId="23151" xr:uid="{2791DE57-9D66-4CDF-8ABB-4BA614D0A19A}"/>
    <cellStyle name="Entrada 2 3 4 2 4" xfId="20689" xr:uid="{7EB006AB-F8D2-4694-AD78-222917858BB2}"/>
    <cellStyle name="Entrada 2 3 4 3" xfId="9326" xr:uid="{37AC1876-37CD-4827-9C17-742A07B80B24}"/>
    <cellStyle name="Entrada 2 3 4 3 2" xfId="24434" xr:uid="{9217A5D6-5647-4EE7-97A8-46A1035220DA}"/>
    <cellStyle name="Entrada 2 3 4 4" xfId="14915" xr:uid="{DA469F82-F308-46BB-83E1-AA5B490A593E}"/>
    <cellStyle name="Entrada 2 3 4 4 2" xfId="30023" xr:uid="{82AB947A-AEE9-4E96-A068-4DB09B786817}"/>
    <cellStyle name="Entrada 2 3 4 5" xfId="18052" xr:uid="{82908028-BFBD-42C7-95FA-3495CC4E02D9}"/>
    <cellStyle name="Entrada 2 3 5" xfId="3270" xr:uid="{A3550895-74A6-4A80-8F00-5180F941115F}"/>
    <cellStyle name="Entrada 2 3 5 2" xfId="5907" xr:uid="{3BBE3947-2DFE-442B-ABB6-58AEB7621485}"/>
    <cellStyle name="Entrada 2 3 5 2 2" xfId="12218" xr:uid="{15D6647B-4DCC-4727-9174-28A219CF8700}"/>
    <cellStyle name="Entrada 2 3 5 2 2 2" xfId="27326" xr:uid="{21E6BAC5-2D76-4A9B-9E0D-500FAF6F2235}"/>
    <cellStyle name="Entrada 2 3 5 2 3" xfId="7354" xr:uid="{0E886862-D219-47C4-B740-11475350CD83}"/>
    <cellStyle name="Entrada 2 3 5 2 3 2" xfId="22462" xr:uid="{989D683A-BB32-41E9-A565-14CF295A907B}"/>
    <cellStyle name="Entrada 2 3 5 2 4" xfId="21015" xr:uid="{4478A397-1B40-4BB3-A282-445E82A7B0DC}"/>
    <cellStyle name="Entrada 2 3 5 3" xfId="9652" xr:uid="{55AC82A6-D410-47B4-A1F9-D3FD97493BA7}"/>
    <cellStyle name="Entrada 2 3 5 3 2" xfId="24760" xr:uid="{D09A0C9E-4DEE-4901-A2B5-AD60CE2A5D99}"/>
    <cellStyle name="Entrada 2 3 5 4" xfId="15862" xr:uid="{5C69FEDA-2AB4-4BF0-B949-0C3841B2FC31}"/>
    <cellStyle name="Entrada 2 3 5 4 2" xfId="30970" xr:uid="{49760480-510A-47EE-8E72-E26ECFBCB93A}"/>
    <cellStyle name="Entrada 2 3 5 5" xfId="18378" xr:uid="{F30C98C9-6094-4C7E-BBC2-1FA623579B1D}"/>
    <cellStyle name="Entrada 2 3 6" xfId="3576" xr:uid="{6775D153-712A-4BCD-B252-F122FAE60269}"/>
    <cellStyle name="Entrada 2 3 6 2" xfId="6213" xr:uid="{65ED603B-E8BE-4278-8CE1-9988BFE5023A}"/>
    <cellStyle name="Entrada 2 3 6 2 2" xfId="12524" xr:uid="{F3E99B61-59CB-4387-915D-27B7BB60797A}"/>
    <cellStyle name="Entrada 2 3 6 2 2 2" xfId="27632" xr:uid="{720F99BB-B138-413D-8811-EA0DCA6FE2B3}"/>
    <cellStyle name="Entrada 2 3 6 2 3" xfId="7482" xr:uid="{2FA1FFAD-F37E-42ED-A8BE-9E8E09CB1A3D}"/>
    <cellStyle name="Entrada 2 3 6 2 3 2" xfId="22590" xr:uid="{8D2722D4-A883-46AF-A545-F3B7420FBB29}"/>
    <cellStyle name="Entrada 2 3 6 2 4" xfId="21321" xr:uid="{7AB97289-F195-45CE-A36F-1E793773CFA4}"/>
    <cellStyle name="Entrada 2 3 6 3" xfId="9958" xr:uid="{0A46CB36-B49F-4C4F-B153-423DAD2DFD98}"/>
    <cellStyle name="Entrada 2 3 6 3 2" xfId="25066" xr:uid="{C122BDA3-EBBB-47A8-8B68-2F44B9907FC3}"/>
    <cellStyle name="Entrada 2 3 6 4" xfId="13747" xr:uid="{9B9D5A55-C8C8-44D8-879C-B7FB4648AE32}"/>
    <cellStyle name="Entrada 2 3 6 4 2" xfId="28855" xr:uid="{A9CD9560-4E6F-4B27-AF30-12DD045C44A8}"/>
    <cellStyle name="Entrada 2 3 6 5" xfId="18684" xr:uid="{7A9F3BB6-8263-46F3-A199-C4536E38E953}"/>
    <cellStyle name="Entrada 2 3 7" xfId="3922" xr:uid="{49AA614F-6264-4320-BD0D-0D7A96225324}"/>
    <cellStyle name="Entrada 2 3 7 2" xfId="6559" xr:uid="{C9C11535-A12A-4421-9255-4325596C78BE}"/>
    <cellStyle name="Entrada 2 3 7 2 2" xfId="12870" xr:uid="{8952AD9D-1C1F-4BD5-B2DE-E79124C0DCE2}"/>
    <cellStyle name="Entrada 2 3 7 2 2 2" xfId="27978" xr:uid="{AAC6C2E3-505B-4D82-9D8B-CC0B0D5CEC28}"/>
    <cellStyle name="Entrada 2 3 7 2 3" xfId="16575" xr:uid="{317F638F-3D2D-4BA5-B512-82A50051B584}"/>
    <cellStyle name="Entrada 2 3 7 2 3 2" xfId="31683" xr:uid="{51934460-B984-4886-8D5D-B5FFFDCFDB82}"/>
    <cellStyle name="Entrada 2 3 7 2 4" xfId="21667" xr:uid="{5FC69C1B-946D-42EC-8B16-5956F1B9CC2C}"/>
    <cellStyle name="Entrada 2 3 7 3" xfId="10304" xr:uid="{C2BA39E9-EF2F-41E6-9651-65DCD126D81A}"/>
    <cellStyle name="Entrada 2 3 7 3 2" xfId="25412" xr:uid="{1B97FE55-F12B-49A2-8973-58448064B62C}"/>
    <cellStyle name="Entrada 2 3 7 4" xfId="14749" xr:uid="{FA35512F-E5A4-4BD5-9CE3-F626647D8C5A}"/>
    <cellStyle name="Entrada 2 3 7 4 2" xfId="29857" xr:uid="{C1F36F7F-585D-40B7-B995-7DE1418031F1}"/>
    <cellStyle name="Entrada 2 3 7 5" xfId="19030" xr:uid="{16F0A3B6-86CE-4EB2-9C89-F97AD016C7C7}"/>
    <cellStyle name="Entrada 2 3 8" xfId="4487" xr:uid="{F22B589D-36F5-4AFC-B99E-0834693F6AF4}"/>
    <cellStyle name="Entrada 2 3 8 2" xfId="10869" xr:uid="{7D82984D-0CC6-4F9A-ABC5-D1F07ADCA693}"/>
    <cellStyle name="Entrada 2 3 8 2 2" xfId="25977" xr:uid="{E686BB52-0E82-4E7D-96E2-D50066492E81}"/>
    <cellStyle name="Entrada 2 3 8 3" xfId="15232" xr:uid="{1E38D816-12F1-4C9A-B424-279D17781828}"/>
    <cellStyle name="Entrada 2 3 8 3 2" xfId="30340" xr:uid="{4916B7EA-296B-455A-920C-4BBBC9F85C40}"/>
    <cellStyle name="Entrada 2 3 8 4" xfId="19595" xr:uid="{B4A41875-43F2-4DC8-8C00-BA20E556E668}"/>
    <cellStyle name="Entrada 2 3 9" xfId="8351" xr:uid="{1EA743AC-9C44-4CCC-9C76-E4CBC249D1C9}"/>
    <cellStyle name="Entrada 2 3 9 2" xfId="23459" xr:uid="{C8A248D9-40C9-40E1-971B-8B9E82C24FD4}"/>
    <cellStyle name="Entrada 2 4" xfId="2087" xr:uid="{73A9F604-F861-447F-9230-AB64EE065F8F}"/>
    <cellStyle name="Entrada 2 4 10" xfId="13937" xr:uid="{CE1DF2D8-905B-4957-8A61-121EBA499E08}"/>
    <cellStyle name="Entrada 2 4 10 2" xfId="29045" xr:uid="{719C7722-722E-4F32-9FE6-4492DE2342C2}"/>
    <cellStyle name="Entrada 2 4 11" xfId="13521" xr:uid="{2C2B4392-020D-41A4-9E92-DE84C1D29C1D}"/>
    <cellStyle name="Entrada 2 4 11 2" xfId="28629" xr:uid="{18A25995-7BEC-49D8-82D6-40FDC990E382}"/>
    <cellStyle name="Entrada 2 4 12" xfId="17312" xr:uid="{AA14ADF4-DF13-4D97-ADF5-07F458B99C54}"/>
    <cellStyle name="Entrada 2 4 2" xfId="2577" xr:uid="{7BC04568-D207-449D-B476-A23653EE0190}"/>
    <cellStyle name="Entrada 2 4 2 2" xfId="5214" xr:uid="{37AD7E43-EAEE-4899-9ABA-A462A74A8E95}"/>
    <cellStyle name="Entrada 2 4 2 2 2" xfId="11578" xr:uid="{C9B949A8-A1A7-4FAE-BEA8-E5C282AE4222}"/>
    <cellStyle name="Entrada 2 4 2 2 2 2" xfId="26686" xr:uid="{544A7B73-DE27-48E8-9B8E-C5AC7BFC4C42}"/>
    <cellStyle name="Entrada 2 4 2 2 3" xfId="15955" xr:uid="{718C1ADF-AE3C-4D87-83B0-EA4EC6AA1156}"/>
    <cellStyle name="Entrada 2 4 2 2 3 2" xfId="31063" xr:uid="{22FBF906-BE8C-4024-BFC3-6535EB87CD2F}"/>
    <cellStyle name="Entrada 2 4 2 2 4" xfId="20322" xr:uid="{89423E1A-5AEC-420B-AE8F-5A69524C848C}"/>
    <cellStyle name="Entrada 2 4 2 3" xfId="9044" xr:uid="{E49BCE91-A024-483B-A911-DFB60553F4A0}"/>
    <cellStyle name="Entrada 2 4 2 3 2" xfId="24152" xr:uid="{85A2E327-3C08-4951-AC40-610E40650F99}"/>
    <cellStyle name="Entrada 2 4 2 4" xfId="14642" xr:uid="{FB42C3F0-9274-4A29-801F-2CB8820299D0}"/>
    <cellStyle name="Entrada 2 4 2 4 2" xfId="29750" xr:uid="{4344D218-75D2-4C27-A631-7066A14AA3E7}"/>
    <cellStyle name="Entrada 2 4 2 5" xfId="16321" xr:uid="{C6C0B6D7-5E75-48E7-8D30-F9F237FA61D5}"/>
    <cellStyle name="Entrada 2 4 2 5 2" xfId="31429" xr:uid="{69FDE4C5-6A0C-4E6F-A69C-1E355FD03215}"/>
    <cellStyle name="Entrada 2 4 2 6" xfId="17685" xr:uid="{30664C99-D90D-477D-AE73-364300F7C3BD}"/>
    <cellStyle name="Entrada 2 4 3" xfId="2847" xr:uid="{613872C2-31D3-4C9E-9708-B835964FD759}"/>
    <cellStyle name="Entrada 2 4 3 2" xfId="5484" xr:uid="{2C66A62B-E4BC-48AD-9ECA-C61B494D9379}"/>
    <cellStyle name="Entrada 2 4 3 2 2" xfId="16237" xr:uid="{2ECB203C-B6C4-4F07-9762-1E348A577FA7}"/>
    <cellStyle name="Entrada 2 4 3 2 2 2" xfId="31345" xr:uid="{ADCC6A48-2359-48A3-8B32-4821F19D7FB5}"/>
    <cellStyle name="Entrada 2 4 3 2 3" xfId="20592" xr:uid="{432030F5-1AA1-407C-82BE-35150549E925}"/>
    <cellStyle name="Entrada 2 4 3 3" xfId="14130" xr:uid="{D2FE6876-68E1-44F3-BF35-C746C92485D5}"/>
    <cellStyle name="Entrada 2 4 3 3 2" xfId="29238" xr:uid="{36B5FA49-8261-4A10-9D77-41B26940192F}"/>
    <cellStyle name="Entrada 2 4 3 4" xfId="17955" xr:uid="{CA8778DC-D62F-4BFA-9C06-66A733BFF2A2}"/>
    <cellStyle name="Entrada 2 4 4" xfId="3150" xr:uid="{B57703DA-4B5D-4506-BEF3-F5227545208E}"/>
    <cellStyle name="Entrada 2 4 4 2" xfId="5787" xr:uid="{9334025C-4C93-49F0-A59F-11578BBCF6E0}"/>
    <cellStyle name="Entrada 2 4 4 2 2" xfId="12098" xr:uid="{DDC644CA-7961-464D-B71B-4FCD246AEA1A}"/>
    <cellStyle name="Entrada 2 4 4 2 2 2" xfId="27206" xr:uid="{6A26B94F-D777-4126-80B0-3E16B66CD3C3}"/>
    <cellStyle name="Entrada 2 4 4 2 3" xfId="14767" xr:uid="{B53DF232-02B6-45D6-BB58-B610DBF69E96}"/>
    <cellStyle name="Entrada 2 4 4 2 3 2" xfId="29875" xr:uid="{B4E21457-A48D-4477-85DD-BABD85232777}"/>
    <cellStyle name="Entrada 2 4 4 2 4" xfId="20895" xr:uid="{B05A7E05-3376-4176-9128-22FE35D2E551}"/>
    <cellStyle name="Entrada 2 4 4 3" xfId="9532" xr:uid="{036E9085-F4DE-4229-8B73-C43254181024}"/>
    <cellStyle name="Entrada 2 4 4 3 2" xfId="24640" xr:uid="{039F59B8-F792-4200-9F75-D1F7C005F84F}"/>
    <cellStyle name="Entrada 2 4 4 4" xfId="14576" xr:uid="{0EC66183-2B97-4B81-8687-B4EB8D2195AD}"/>
    <cellStyle name="Entrada 2 4 4 4 2" xfId="29684" xr:uid="{4A799F25-61E8-44D1-A7A4-2E98AC671ECF}"/>
    <cellStyle name="Entrada 2 4 4 5" xfId="18258" xr:uid="{F473C9AF-7705-4362-85FC-85803C41837F}"/>
    <cellStyle name="Entrada 2 4 5" xfId="3476" xr:uid="{6374CF2D-B78F-4370-85DC-5CA656FDB60D}"/>
    <cellStyle name="Entrada 2 4 5 2" xfId="6113" xr:uid="{A45BEF10-8D28-47C9-9DAF-B07D34B3A7F0}"/>
    <cellStyle name="Entrada 2 4 5 2 2" xfId="12424" xr:uid="{3E12D7B5-0BBA-4878-B2D3-1058939414AA}"/>
    <cellStyle name="Entrada 2 4 5 2 2 2" xfId="27532" xr:uid="{055637F4-8CD0-486A-A602-4D72F0BA49C3}"/>
    <cellStyle name="Entrada 2 4 5 2 3" xfId="8020" xr:uid="{E661304C-C4BE-4CF2-B478-2D3C4FE546C7}"/>
    <cellStyle name="Entrada 2 4 5 2 3 2" xfId="23128" xr:uid="{EF147CEC-08DF-40C7-8414-05DF9E277217}"/>
    <cellStyle name="Entrada 2 4 5 2 4" xfId="21221" xr:uid="{D6701772-04F5-47E0-B5B1-B0F49AE52445}"/>
    <cellStyle name="Entrada 2 4 5 3" xfId="9858" xr:uid="{86D66F55-224B-44C7-8E88-91951F61BBF4}"/>
    <cellStyle name="Entrada 2 4 5 3 2" xfId="24966" xr:uid="{1C38BDD6-B5B3-4462-AEC6-F6AA4E06C01C}"/>
    <cellStyle name="Entrada 2 4 5 4" xfId="16226" xr:uid="{CB6BFF32-A674-4F60-BE72-E12C238E6550}"/>
    <cellStyle name="Entrada 2 4 5 4 2" xfId="31334" xr:uid="{ABD15151-016A-49B9-B832-C4182565FB52}"/>
    <cellStyle name="Entrada 2 4 5 5" xfId="18584" xr:uid="{816007B2-964B-46EA-88E1-E56AA9D19BAF}"/>
    <cellStyle name="Entrada 2 4 6" xfId="3782" xr:uid="{D92F189A-776F-481C-9546-485528F6F4B9}"/>
    <cellStyle name="Entrada 2 4 6 2" xfId="6419" xr:uid="{B00E52AF-737E-4BC1-83D3-BCA1488EEB1E}"/>
    <cellStyle name="Entrada 2 4 6 2 2" xfId="12730" xr:uid="{92980BA6-BC9D-4FD1-9C60-0802A2B32C7D}"/>
    <cellStyle name="Entrada 2 4 6 2 2 2" xfId="27838" xr:uid="{1D0D15F5-AC2E-4C3F-9B1B-B871EA08729A}"/>
    <cellStyle name="Entrada 2 4 6 2 3" xfId="14747" xr:uid="{13550F2C-C7DF-4345-933F-B66468CD144F}"/>
    <cellStyle name="Entrada 2 4 6 2 3 2" xfId="29855" xr:uid="{506B2A91-FAA2-46B3-9A4D-EA542B56378C}"/>
    <cellStyle name="Entrada 2 4 6 2 4" xfId="21527" xr:uid="{2A1091BF-6DAC-47D7-9686-203D4D37C9ED}"/>
    <cellStyle name="Entrada 2 4 6 3" xfId="10164" xr:uid="{F5ECCF08-7DA9-4033-B46F-DA4FA7181BEC}"/>
    <cellStyle name="Entrada 2 4 6 3 2" xfId="25272" xr:uid="{92AC3F6D-6E55-4EC4-B21D-07AA19B83968}"/>
    <cellStyle name="Entrada 2 4 6 4" xfId="14948" xr:uid="{92E6397F-3ECE-478D-8AE7-B93527AFCD86}"/>
    <cellStyle name="Entrada 2 4 6 4 2" xfId="30056" xr:uid="{ADDE8753-EFCF-4CB6-91C7-4657BB4231B5}"/>
    <cellStyle name="Entrada 2 4 6 5" xfId="18890" xr:uid="{D0220D63-B519-4DBF-B633-3CE10E41A5E2}"/>
    <cellStyle name="Entrada 2 4 7" xfId="4159" xr:uid="{991CE98A-BB73-4530-8562-84950C037419}"/>
    <cellStyle name="Entrada 2 4 7 2" xfId="6796" xr:uid="{217BD24B-6CDF-456E-8A58-F5F364CC0D83}"/>
    <cellStyle name="Entrada 2 4 7 2 2" xfId="13107" xr:uid="{13A36403-64E4-44CE-807B-DF0789923B3B}"/>
    <cellStyle name="Entrada 2 4 7 2 2 2" xfId="28215" xr:uid="{BB71172A-76B8-46BA-BACD-936B0F4438B1}"/>
    <cellStyle name="Entrada 2 4 7 2 3" xfId="16781" xr:uid="{99797AA1-0445-48CE-9BCE-6B6893A8882C}"/>
    <cellStyle name="Entrada 2 4 7 2 3 2" xfId="31889" xr:uid="{25F8C5F6-5A22-40FD-9B44-3A0C922AE6FC}"/>
    <cellStyle name="Entrada 2 4 7 2 4" xfId="21904" xr:uid="{C66B10BB-4F4B-4F91-81AB-F1C7F67B9EC5}"/>
    <cellStyle name="Entrada 2 4 7 3" xfId="10541" xr:uid="{834580F7-E328-4E61-B9EF-9C0813386D99}"/>
    <cellStyle name="Entrada 2 4 7 3 2" xfId="25649" xr:uid="{54BC914D-D16B-4684-8765-D2C4BFD0B6F4}"/>
    <cellStyle name="Entrada 2 4 7 4" xfId="15209" xr:uid="{36BBEA70-B5E1-485E-8CCF-26979FDDE3BF}"/>
    <cellStyle name="Entrada 2 4 7 4 2" xfId="30317" xr:uid="{BB9C90DE-19BD-4B38-AC61-0083F893D33A}"/>
    <cellStyle name="Entrada 2 4 7 5" xfId="19267" xr:uid="{B2DC2F99-C859-45C9-A02F-93D706016429}"/>
    <cellStyle name="Entrada 2 4 8" xfId="4724" xr:uid="{68D206E9-3CFB-4B26-BA43-F229ED38C57A}"/>
    <cellStyle name="Entrada 2 4 8 2" xfId="11106" xr:uid="{A0BA4E50-E728-4EC3-8D51-FEE546A961C0}"/>
    <cellStyle name="Entrada 2 4 8 2 2" xfId="26214" xr:uid="{71990C89-8C7A-4222-B592-FCCFF5E352C5}"/>
    <cellStyle name="Entrada 2 4 8 3" xfId="15398" xr:uid="{07B5B07F-DCEE-44CF-A0E6-0D56F65A99A3}"/>
    <cellStyle name="Entrada 2 4 8 3 2" xfId="30506" xr:uid="{EA5DEBD3-60F8-461F-930F-640C51D28AEF}"/>
    <cellStyle name="Entrada 2 4 8 4" xfId="19832" xr:uid="{34AFD299-DAF6-4860-B56F-851991CB08FA}"/>
    <cellStyle name="Entrada 2 4 9" xfId="8585" xr:uid="{AB28E707-DE09-4B16-81D1-C09B6C994AF7}"/>
    <cellStyle name="Entrada 2 4 9 2" xfId="23693" xr:uid="{4A105267-47D2-4CCE-824D-9BAFDA026434}"/>
    <cellStyle name="Entrada 2 5" xfId="2034" xr:uid="{A188DA1C-0EEA-4C3B-ABF6-5341553B6CFE}"/>
    <cellStyle name="Entrada 2 5 10" xfId="7226" xr:uid="{5B0854EB-8071-4A5D-A906-887BC4F54A72}"/>
    <cellStyle name="Entrada 2 5 10 2" xfId="22334" xr:uid="{49F354EC-95B2-4473-AE23-DFEAFE91131D}"/>
    <cellStyle name="Entrada 2 5 11" xfId="17259" xr:uid="{E998A85F-C8EF-4AC6-84B6-860760611975}"/>
    <cellStyle name="Entrada 2 5 2" xfId="2794" xr:uid="{6F8911FB-6DB7-45E4-9878-D4460B868CF4}"/>
    <cellStyle name="Entrada 2 5 2 2" xfId="5431" xr:uid="{636F70C9-C9ED-426A-A084-D57207335B24}"/>
    <cellStyle name="Entrada 2 5 2 2 2" xfId="16464" xr:uid="{725F8A82-4E13-4EC1-986A-063AD0364732}"/>
    <cellStyle name="Entrada 2 5 2 2 2 2" xfId="31572" xr:uid="{CC0C9E43-DEE4-4749-BF39-ABC1D06958E0}"/>
    <cellStyle name="Entrada 2 5 2 2 3" xfId="20539" xr:uid="{BDDDCCF2-7BC0-4416-9E5F-3712C64C2E45}"/>
    <cellStyle name="Entrada 2 5 2 3" xfId="13556" xr:uid="{35A76A8F-CD7E-43B8-8680-74FFD180B99E}"/>
    <cellStyle name="Entrada 2 5 2 3 2" xfId="28664" xr:uid="{59EF3D12-4F1A-440B-A137-BC102A40AEC2}"/>
    <cellStyle name="Entrada 2 5 2 4" xfId="17902" xr:uid="{5BCE7EA0-AB37-4E61-917B-A4A42C079907}"/>
    <cellStyle name="Entrada 2 5 3" xfId="3097" xr:uid="{9B0B078B-37ED-4260-A280-F5CEBFA31701}"/>
    <cellStyle name="Entrada 2 5 3 2" xfId="5734" xr:uid="{EA1B1910-FA72-4BCB-BC9E-F3B1055FF383}"/>
    <cellStyle name="Entrada 2 5 3 2 2" xfId="12045" xr:uid="{CC103D54-F58C-42C5-89F5-E96F2261B3A1}"/>
    <cellStyle name="Entrada 2 5 3 2 2 2" xfId="27153" xr:uid="{FBF17393-6D87-4CEC-B71C-4DBAED142FA0}"/>
    <cellStyle name="Entrada 2 5 3 2 3" xfId="7369" xr:uid="{E6B05AB5-011B-445C-8881-6D952D2660F2}"/>
    <cellStyle name="Entrada 2 5 3 2 3 2" xfId="22477" xr:uid="{E878283C-D982-4CF6-A1F8-AF15E712501A}"/>
    <cellStyle name="Entrada 2 5 3 2 4" xfId="20842" xr:uid="{0B19E456-4188-4745-9BF9-F6E6A610DDB7}"/>
    <cellStyle name="Entrada 2 5 3 3" xfId="9479" xr:uid="{B972D5E0-933C-4DDE-80BA-FFAEFA5AE348}"/>
    <cellStyle name="Entrada 2 5 3 3 2" xfId="24587" xr:uid="{232CBA50-5B2E-4073-847A-93CEB368AEE7}"/>
    <cellStyle name="Entrada 2 5 3 4" xfId="16564" xr:uid="{8A28ED3E-F664-4AB6-9EA1-EEF260B6496E}"/>
    <cellStyle name="Entrada 2 5 3 4 2" xfId="31672" xr:uid="{EDA68DE5-6BDA-465A-94EE-8E819BFDBDE1}"/>
    <cellStyle name="Entrada 2 5 3 5" xfId="18205" xr:uid="{3037EB62-F4AF-4C42-BA41-FA77B706E4EE}"/>
    <cellStyle name="Entrada 2 5 4" xfId="3423" xr:uid="{46FD3795-F39A-4C08-9197-35ACCFD1B467}"/>
    <cellStyle name="Entrada 2 5 4 2" xfId="6060" xr:uid="{B982D060-45D2-4E1B-83A6-3910A85E02AA}"/>
    <cellStyle name="Entrada 2 5 4 2 2" xfId="12371" xr:uid="{E1969290-558F-487E-AD61-4B35FC19BEA5}"/>
    <cellStyle name="Entrada 2 5 4 2 2 2" xfId="27479" xr:uid="{C75EB86C-AEBB-47F1-A89E-8350B3C5BE23}"/>
    <cellStyle name="Entrada 2 5 4 2 3" xfId="13732" xr:uid="{B2873B6F-8D4B-4137-ADEA-44A872AC8C94}"/>
    <cellStyle name="Entrada 2 5 4 2 3 2" xfId="28840" xr:uid="{6EB7C932-D5B6-40E4-B1F2-6600A502FE86}"/>
    <cellStyle name="Entrada 2 5 4 2 4" xfId="21168" xr:uid="{AF2D4A0C-D510-4383-A4FB-2031348CC11C}"/>
    <cellStyle name="Entrada 2 5 4 3" xfId="9805" xr:uid="{88AAFC04-AE9C-44CB-A990-2D9A21CC2330}"/>
    <cellStyle name="Entrada 2 5 4 3 2" xfId="24913" xr:uid="{58730219-DE90-4013-BC7D-834D4CD27A69}"/>
    <cellStyle name="Entrada 2 5 4 4" xfId="14541" xr:uid="{7F2DFE4F-5E4D-46F3-BB5F-A58CD13DBEF2}"/>
    <cellStyle name="Entrada 2 5 4 4 2" xfId="29649" xr:uid="{C4D1C41E-F8DF-42A2-A7C5-A5871F94F317}"/>
    <cellStyle name="Entrada 2 5 4 5" xfId="18531" xr:uid="{35BB6123-EC55-4422-ACD7-8C59DB99023E}"/>
    <cellStyle name="Entrada 2 5 5" xfId="3729" xr:uid="{50574231-DDFE-4F96-8487-0C85BA235959}"/>
    <cellStyle name="Entrada 2 5 5 2" xfId="6366" xr:uid="{C0641300-1865-4FF0-8984-A5B5075F1642}"/>
    <cellStyle name="Entrada 2 5 5 2 2" xfId="12677" xr:uid="{ED092779-1A8E-4AC2-AC1A-90A5CC2D2B94}"/>
    <cellStyle name="Entrada 2 5 5 2 2 2" xfId="27785" xr:uid="{FD63679A-7D4A-4744-B290-DBC198D6C266}"/>
    <cellStyle name="Entrada 2 5 5 2 3" xfId="7633" xr:uid="{9C64A23D-6431-4A84-8E20-A650B2D6CB55}"/>
    <cellStyle name="Entrada 2 5 5 2 3 2" xfId="22741" xr:uid="{83EFA7C4-DF26-4664-8B94-B14A6F53077B}"/>
    <cellStyle name="Entrada 2 5 5 2 4" xfId="21474" xr:uid="{6F7A4DFB-7762-49D9-8B9D-42E11B148600}"/>
    <cellStyle name="Entrada 2 5 5 3" xfId="10111" xr:uid="{FC620C6B-5E85-4FF2-8E18-E6BDDB5180D0}"/>
    <cellStyle name="Entrada 2 5 5 3 2" xfId="25219" xr:uid="{6D3B719F-9F7E-4B34-994B-3B2F3CD1DD9A}"/>
    <cellStyle name="Entrada 2 5 5 4" xfId="16541" xr:uid="{AE0D1B0A-896F-4976-A6E9-E1A24FD4637C}"/>
    <cellStyle name="Entrada 2 5 5 4 2" xfId="31649" xr:uid="{4E4624D2-E5CC-45AC-9B8E-087CB6A322DA}"/>
    <cellStyle name="Entrada 2 5 5 5" xfId="18837" xr:uid="{E2417217-BAC9-4891-B496-F8CD4B1B7D81}"/>
    <cellStyle name="Entrada 2 5 6" xfId="4106" xr:uid="{2EBCC9A4-3947-4EC8-A9FF-6494C9603ACB}"/>
    <cellStyle name="Entrada 2 5 6 2" xfId="6743" xr:uid="{176652EE-F32F-4212-9734-23A73F7F3465}"/>
    <cellStyle name="Entrada 2 5 6 2 2" xfId="13054" xr:uid="{4D3DFB87-CE8B-42F8-808F-22DA7A7913E1}"/>
    <cellStyle name="Entrada 2 5 6 2 2 2" xfId="28162" xr:uid="{41256380-0B50-4053-8284-039DB62553DB}"/>
    <cellStyle name="Entrada 2 5 6 2 3" xfId="16728" xr:uid="{9A2A3CB7-75E9-4817-A1B6-77365CBD1FE1}"/>
    <cellStyle name="Entrada 2 5 6 2 3 2" xfId="31836" xr:uid="{5F90B1F1-5346-4ADC-88DE-96DFFEB62FA8}"/>
    <cellStyle name="Entrada 2 5 6 2 4" xfId="21851" xr:uid="{EB049D4A-41CD-49D2-9B82-20952494620F}"/>
    <cellStyle name="Entrada 2 5 6 3" xfId="10488" xr:uid="{FD0DEFF7-2F5C-47C6-B046-4AA24B419980}"/>
    <cellStyle name="Entrada 2 5 6 3 2" xfId="25596" xr:uid="{6D5BEC0D-7EF2-4987-9DB4-17037407B1A8}"/>
    <cellStyle name="Entrada 2 5 6 4" xfId="8153" xr:uid="{E996E850-D03F-48BB-A005-5D90D47D437B}"/>
    <cellStyle name="Entrada 2 5 6 4 2" xfId="23261" xr:uid="{BE139838-806E-45CB-8C35-93767EFEAC2B}"/>
    <cellStyle name="Entrada 2 5 6 5" xfId="19214" xr:uid="{A15433BA-C37E-479A-B14C-1C0A9FB57CAD}"/>
    <cellStyle name="Entrada 2 5 7" xfId="4671" xr:uid="{5B3AD3B1-B802-482E-B86D-8E26E1AE9988}"/>
    <cellStyle name="Entrada 2 5 7 2" xfId="11053" xr:uid="{373F4F0A-C20A-425F-86A4-115C15E90449}"/>
    <cellStyle name="Entrada 2 5 7 2 2" xfId="26161" xr:uid="{6A64DA4A-AD00-4B4E-A9A6-A7E5B22C48AE}"/>
    <cellStyle name="Entrada 2 5 7 3" xfId="14463" xr:uid="{84ED35ED-DCBF-4B66-9F60-0B142DB28D94}"/>
    <cellStyle name="Entrada 2 5 7 3 2" xfId="29571" xr:uid="{DDC308BE-C3FC-4514-8416-A3FFEE47FCEE}"/>
    <cellStyle name="Entrada 2 5 7 4" xfId="19779" xr:uid="{CF9EE7F7-41DE-4798-86A1-3AB4209FC14F}"/>
    <cellStyle name="Entrada 2 5 8" xfId="8532" xr:uid="{2A35F0D7-F496-4A38-8C45-28C65F9F728F}"/>
    <cellStyle name="Entrada 2 5 8 2" xfId="23640" xr:uid="{F97A4B63-0AFC-45EA-851D-390356E31B4D}"/>
    <cellStyle name="Entrada 2 5 9" xfId="11807" xr:uid="{C0D38DE7-2911-4AC0-935B-459DF5D965A1}"/>
    <cellStyle name="Entrada 2 5 9 2" xfId="26915" xr:uid="{4E47ADE3-EAF8-4FC5-A2EC-F7B2D0A5108D}"/>
    <cellStyle name="Entrada 3" xfId="1152" xr:uid="{00000000-0005-0000-0000-000082040000}"/>
    <cellStyle name="Entrada 3 2" xfId="1868" xr:uid="{466F863F-EF6F-4C93-B25A-6133960585E6}"/>
    <cellStyle name="Entrada 3 2 10" xfId="8369" xr:uid="{E2AF21F7-3622-414E-984B-77028F593834}"/>
    <cellStyle name="Entrada 3 2 10 2" xfId="23477" xr:uid="{23A1E93C-BFA5-4C1C-97A5-87D31F03EB02}"/>
    <cellStyle name="Entrada 3 2 11" xfId="16188" xr:uid="{E8380923-85F7-43B7-A638-B0D673303501}"/>
    <cellStyle name="Entrada 3 2 11 2" xfId="31296" xr:uid="{03253ADA-5894-420A-9A33-F09008AB3F76}"/>
    <cellStyle name="Entrada 3 2 12" xfId="13792" xr:uid="{0A5D9E2B-388D-4D35-9878-7B9836D08632}"/>
    <cellStyle name="Entrada 3 2 12 2" xfId="28900" xr:uid="{0B2A0C2F-FC00-4A2D-AEA8-A6AD00338530}"/>
    <cellStyle name="Entrada 3 2 13" xfId="17093" xr:uid="{ECAEC4F3-62D0-4E92-9F82-D5E689B035C7}"/>
    <cellStyle name="Entrada 3 2 2" xfId="2428" xr:uid="{5BD4A3A0-DAAE-4447-8156-360DB7AD11D5}"/>
    <cellStyle name="Entrada 3 2 2 2" xfId="5065" xr:uid="{4ADAF631-6FBA-41F6-818F-9F7E0F92DE33}"/>
    <cellStyle name="Entrada 3 2 2 2 2" xfId="11429" xr:uid="{EA746D2C-0673-440F-945C-F6596032A15F}"/>
    <cellStyle name="Entrada 3 2 2 2 2 2" xfId="26537" xr:uid="{42FD364E-BDAB-404C-9637-68579ED0E472}"/>
    <cellStyle name="Entrada 3 2 2 2 3" xfId="14985" xr:uid="{482EE92D-4422-4F86-8DBF-EBD6C16B7C7B}"/>
    <cellStyle name="Entrada 3 2 2 2 3 2" xfId="30093" xr:uid="{92012A32-8786-4580-BB98-8E497BA2DBAF}"/>
    <cellStyle name="Entrada 3 2 2 2 4" xfId="20173" xr:uid="{0F5B74AB-DB25-4FAC-A96E-82D0C9E98698}"/>
    <cellStyle name="Entrada 3 2 2 3" xfId="8895" xr:uid="{BEF471A5-CD3C-4B89-8EEB-41E5D9EB17F8}"/>
    <cellStyle name="Entrada 3 2 2 3 2" xfId="24003" xr:uid="{C6FD5A26-B293-4552-83DD-656440AF9D5C}"/>
    <cellStyle name="Entrada 3 2 3" xfId="2192" xr:uid="{EA88567A-8089-4426-9C69-41E27FDCBE21}"/>
    <cellStyle name="Entrada 3 2 3 2" xfId="4829" xr:uid="{DB916FF2-4970-4B2F-8672-87E9DCCD5890}"/>
    <cellStyle name="Entrada 3 2 3 2 2" xfId="13880" xr:uid="{63E4B655-E50A-43E1-AA9D-1C73B0B310D0}"/>
    <cellStyle name="Entrada 3 2 3 2 2 2" xfId="28988" xr:uid="{F5487693-5ADB-43DD-8D6B-2FB9F16CC3AC}"/>
    <cellStyle name="Entrada 3 2 3 2 3" xfId="19937" xr:uid="{8DED0039-3CF4-4895-88F9-DDACC21CD043}"/>
    <cellStyle name="Entrada 3 2 3 3" xfId="16046" xr:uid="{02DCB2E4-EDC0-46A7-B4C6-E62E7C4AFD1E}"/>
    <cellStyle name="Entrada 3 2 3 3 2" xfId="31154" xr:uid="{8D73F6A5-673E-42C8-AE1E-154CC10B2DDC}"/>
    <cellStyle name="Entrada 3 2 3 4" xfId="17417" xr:uid="{891E5D5B-026A-4977-9797-001A23C57870}"/>
    <cellStyle name="Entrada 3 2 4" xfId="2962" xr:uid="{9ED21074-D771-460B-BD9A-A409962694D8}"/>
    <cellStyle name="Entrada 3 2 4 2" xfId="5599" xr:uid="{937CE242-A8F1-4BF1-965A-D9896806F942}"/>
    <cellStyle name="Entrada 3 2 4 2 2" xfId="11910" xr:uid="{1BA71A5B-8B71-416A-8BD7-A4AA1DB23684}"/>
    <cellStyle name="Entrada 3 2 4 2 2 2" xfId="27018" xr:uid="{9986C2E2-2034-4161-A270-994AAB45E95A}"/>
    <cellStyle name="Entrada 3 2 4 2 3" xfId="14026" xr:uid="{998A71D1-0279-4076-A816-31DF4F57E208}"/>
    <cellStyle name="Entrada 3 2 4 2 3 2" xfId="29134" xr:uid="{B55204ED-DBA7-4935-9339-4C8129C6E5B0}"/>
    <cellStyle name="Entrada 3 2 4 2 4" xfId="20707" xr:uid="{736D7619-CED9-43CD-9692-916FC3D206B3}"/>
    <cellStyle name="Entrada 3 2 4 3" xfId="9344" xr:uid="{81BBE421-3746-4C59-AC7F-4E39F2FBF829}"/>
    <cellStyle name="Entrada 3 2 4 3 2" xfId="24452" xr:uid="{8D7D4037-C092-4165-BF22-712CA9CA2B47}"/>
    <cellStyle name="Entrada 3 2 4 4" xfId="7541" xr:uid="{D5A4C6B6-B8C4-47EC-9120-3FF1FD264B74}"/>
    <cellStyle name="Entrada 3 2 4 4 2" xfId="22649" xr:uid="{D1C6A4C8-74A2-4327-97B6-3502D923DE48}"/>
    <cellStyle name="Entrada 3 2 4 5" xfId="18070" xr:uid="{A3FD90EC-22DA-42BB-B3D4-BEE27F7B5218}"/>
    <cellStyle name="Entrada 3 2 5" xfId="3288" xr:uid="{7DEE51E9-A6D5-4DC9-A735-CE77962A4FC5}"/>
    <cellStyle name="Entrada 3 2 5 2" xfId="5925" xr:uid="{8BE45EA5-FBE5-4269-B4A3-1D92A989CF5F}"/>
    <cellStyle name="Entrada 3 2 5 2 2" xfId="12236" xr:uid="{020CDADE-FBA1-4972-8BCB-D3BCAC6A5852}"/>
    <cellStyle name="Entrada 3 2 5 2 2 2" xfId="27344" xr:uid="{57DDF875-0C6D-42CF-969B-A816E9E8004F}"/>
    <cellStyle name="Entrada 3 2 5 2 3" xfId="14456" xr:uid="{BCE7DBE3-0EEE-4D6A-B116-9D387877B950}"/>
    <cellStyle name="Entrada 3 2 5 2 3 2" xfId="29564" xr:uid="{28A55337-D8CF-4E33-B1DE-130DE0046433}"/>
    <cellStyle name="Entrada 3 2 5 2 4" xfId="21033" xr:uid="{4D010F5D-81F4-467F-A30A-15A185B3C1BC}"/>
    <cellStyle name="Entrada 3 2 5 3" xfId="9670" xr:uid="{30CF306B-453D-4A60-B3A6-48F87EEEA9D0}"/>
    <cellStyle name="Entrada 3 2 5 3 2" xfId="24778" xr:uid="{7251336F-1D1E-4BA7-99AB-C4BCA39BD03D}"/>
    <cellStyle name="Entrada 3 2 5 4" xfId="14585" xr:uid="{9FACA918-BEE4-4660-BB21-4E3FEA7805AB}"/>
    <cellStyle name="Entrada 3 2 5 4 2" xfId="29693" xr:uid="{6D48A7EB-14D1-4340-BA7B-86DB65F77415}"/>
    <cellStyle name="Entrada 3 2 5 5" xfId="18396" xr:uid="{89E6B440-DB18-4DFD-B3B0-CFE265C0DBB5}"/>
    <cellStyle name="Entrada 3 2 6" xfId="3594" xr:uid="{1501A58D-E4B2-423D-9CAE-F14BA83FDE81}"/>
    <cellStyle name="Entrada 3 2 6 2" xfId="6231" xr:uid="{FF066E73-510D-4349-9B86-CF3E7A83E9F2}"/>
    <cellStyle name="Entrada 3 2 6 2 2" xfId="12542" xr:uid="{93DD8192-3653-475A-949C-2F7A0A02506D}"/>
    <cellStyle name="Entrada 3 2 6 2 2 2" xfId="27650" xr:uid="{12D17682-027C-4403-9468-AC19CB2BF46C}"/>
    <cellStyle name="Entrada 3 2 6 2 3" xfId="13353" xr:uid="{4C29BC5E-5CBD-4AD8-88A9-CDAD43F42954}"/>
    <cellStyle name="Entrada 3 2 6 2 3 2" xfId="28461" xr:uid="{F37451FC-B639-4B67-A6B2-0987919EF343}"/>
    <cellStyle name="Entrada 3 2 6 2 4" xfId="21339" xr:uid="{228A4735-FBAB-40D4-916A-868F59A26072}"/>
    <cellStyle name="Entrada 3 2 6 3" xfId="9976" xr:uid="{7D4AB639-6D30-47EC-821C-A76101B5B3F8}"/>
    <cellStyle name="Entrada 3 2 6 3 2" xfId="25084" xr:uid="{A0504DF2-9C7C-4831-A225-4A216BE5AFE6}"/>
    <cellStyle name="Entrada 3 2 6 4" xfId="8466" xr:uid="{6A32295B-A5C4-4460-B637-D2FC70CCDF9A}"/>
    <cellStyle name="Entrada 3 2 6 4 2" xfId="23574" xr:uid="{84F58749-74C8-4B3C-8116-7543BFD4EE1F}"/>
    <cellStyle name="Entrada 3 2 6 5" xfId="18702" xr:uid="{CC7C5494-BCB9-4C7B-AA49-4E9A25F028B8}"/>
    <cellStyle name="Entrada 3 2 7" xfId="3940" xr:uid="{04E1FB01-C02A-41CA-B04B-7A46EE6CC28C}"/>
    <cellStyle name="Entrada 3 2 7 2" xfId="6577" xr:uid="{4610A6EE-658F-4CB2-AA92-BB1631A68515}"/>
    <cellStyle name="Entrada 3 2 7 2 2" xfId="12888" xr:uid="{4F444288-8461-4E17-A36D-EA36C987D7A6}"/>
    <cellStyle name="Entrada 3 2 7 2 2 2" xfId="27996" xr:uid="{D7C0366A-0FD3-44C1-8AE7-9DBABB8AE303}"/>
    <cellStyle name="Entrada 3 2 7 2 3" xfId="16593" xr:uid="{A081326E-28FD-4AEC-AA2B-66153A7611B3}"/>
    <cellStyle name="Entrada 3 2 7 2 3 2" xfId="31701" xr:uid="{0156B73E-F4E0-4B53-A30E-4D5B3FAE7946}"/>
    <cellStyle name="Entrada 3 2 7 2 4" xfId="21685" xr:uid="{2FE6AF10-44E6-4ECB-A50C-8D6BC95E2C14}"/>
    <cellStyle name="Entrada 3 2 7 3" xfId="10322" xr:uid="{22B3C612-E883-4B82-80FC-05A3472A74A4}"/>
    <cellStyle name="Entrada 3 2 7 3 2" xfId="25430" xr:uid="{92677A7E-2353-4AD9-9F51-90D57FCC0651}"/>
    <cellStyle name="Entrada 3 2 7 4" xfId="14058" xr:uid="{00FDF446-ECAE-4574-A1FC-18FD63B291DE}"/>
    <cellStyle name="Entrada 3 2 7 4 2" xfId="29166" xr:uid="{6187CEFE-F04B-49F1-9EAA-753953C5C328}"/>
    <cellStyle name="Entrada 3 2 7 5" xfId="19048" xr:uid="{3C299BC8-7214-4D19-BE2F-FA1933103E8D}"/>
    <cellStyle name="Entrada 3 2 8" xfId="4287" xr:uid="{465E77DB-F595-4AED-BFD1-A3B79F1ACF3F}"/>
    <cellStyle name="Entrada 3 2 8 2" xfId="6924" xr:uid="{F1053792-E2BE-4885-97B1-C435CA7E7A4F}"/>
    <cellStyle name="Entrada 3 2 8 2 2" xfId="13235" xr:uid="{8C64D8CC-6EEA-4A2E-B265-F7040B1F4F83}"/>
    <cellStyle name="Entrada 3 2 8 2 2 2" xfId="28343" xr:uid="{725D57FB-93B2-4350-8275-5776B8AABD9F}"/>
    <cellStyle name="Entrada 3 2 8 2 3" xfId="16899" xr:uid="{87513126-BEDC-491C-96CE-78999EA3F150}"/>
    <cellStyle name="Entrada 3 2 8 2 3 2" xfId="32007" xr:uid="{4672AA6C-3787-4886-8BA9-2F07AEAF3CA3}"/>
    <cellStyle name="Entrada 3 2 8 2 4" xfId="22032" xr:uid="{EDBD459C-6565-4844-8BC2-D02456C1516B}"/>
    <cellStyle name="Entrada 3 2 8 3" xfId="10669" xr:uid="{68812C66-D48D-4482-AD66-2A6A51A65C6D}"/>
    <cellStyle name="Entrada 3 2 8 3 2" xfId="25777" xr:uid="{7DFCF0D6-C666-40EA-9A95-6F5E1C79534A}"/>
    <cellStyle name="Entrada 3 2 8 4" xfId="11788" xr:uid="{0C6E0546-B236-433D-8BFA-85E0BBF1FD25}"/>
    <cellStyle name="Entrada 3 2 8 4 2" xfId="26896" xr:uid="{BA51F36A-E833-43AE-8013-4B3ED5F2C3BD}"/>
    <cellStyle name="Entrada 3 2 8 5" xfId="19395" xr:uid="{38024C67-82AB-4F7D-9645-872077922D70}"/>
    <cellStyle name="Entrada 3 2 9" xfId="4505" xr:uid="{B87C4A6C-A667-4C6A-9A23-DA89B92A0CD8}"/>
    <cellStyle name="Entrada 3 2 9 2" xfId="10887" xr:uid="{1F2661BA-5554-4169-8053-CD8FAF02E74E}"/>
    <cellStyle name="Entrada 3 2 9 2 2" xfId="25995" xr:uid="{C9CCB327-CC68-47C6-90DE-BE6D982DCF2C}"/>
    <cellStyle name="Entrada 3 2 9 3" xfId="15421" xr:uid="{C05413BC-84C5-4C3F-AE23-BFD8D4A13AD5}"/>
    <cellStyle name="Entrada 3 2 9 3 2" xfId="30529" xr:uid="{9493F440-42DF-4C47-9CB1-91BDE2AA4C45}"/>
    <cellStyle name="Entrada 3 2 9 4" xfId="19613" xr:uid="{9E32B5F3-9F1D-41B0-8F49-861A97A18E2C}"/>
    <cellStyle name="Entrada 3 3" xfId="1851" xr:uid="{FCE62C98-244F-4A99-9161-F08FC44AEDD7}"/>
    <cellStyle name="Entrada 3 3 10" xfId="9197" xr:uid="{ADD9838A-A1B4-4012-9D11-869B96B54480}"/>
    <cellStyle name="Entrada 3 3 10 2" xfId="24305" xr:uid="{069FA28C-5873-43F2-B9D5-C63E49EF79B9}"/>
    <cellStyle name="Entrada 3 3 11" xfId="14360" xr:uid="{F2878B0C-23FA-41A7-B9CA-EA021F0C5A40}"/>
    <cellStyle name="Entrada 3 3 11 2" xfId="29468" xr:uid="{464861C8-A2A7-4703-BB21-4BEC75BA14AF}"/>
    <cellStyle name="Entrada 3 3 12" xfId="17076" xr:uid="{B049542B-9D06-48E6-B749-DD438C2E8D6E}"/>
    <cellStyle name="Entrada 3 3 2" xfId="2411" xr:uid="{6CE18E70-6A61-4688-A224-C3BBCF54A850}"/>
    <cellStyle name="Entrada 3 3 2 2" xfId="5048" xr:uid="{F54933B5-7F0C-47E0-9FB9-4FF1AA0CD154}"/>
    <cellStyle name="Entrada 3 3 2 2 2" xfId="11412" xr:uid="{EA948455-5F10-4BE7-BE39-0545274F5F70}"/>
    <cellStyle name="Entrada 3 3 2 2 2 2" xfId="26520" xr:uid="{9C52E495-1FAE-4590-88EC-B1BFE092D318}"/>
    <cellStyle name="Entrada 3 3 2 2 3" xfId="7092" xr:uid="{BC1C1B8D-F6D5-4FAC-A12E-3B9E6EBAEF84}"/>
    <cellStyle name="Entrada 3 3 2 2 3 2" xfId="22200" xr:uid="{BA2CAFB9-B5E0-41CF-8BF2-85BD471A8A5D}"/>
    <cellStyle name="Entrada 3 3 2 2 4" xfId="20156" xr:uid="{25EFCA97-D935-44E8-A79C-7A388CCDC181}"/>
    <cellStyle name="Entrada 3 3 2 3" xfId="8878" xr:uid="{F605B249-1D83-49BA-9936-1A63233A60BB}"/>
    <cellStyle name="Entrada 3 3 2 3 2" xfId="23986" xr:uid="{C9C0B752-B974-48E2-9B41-E1209E4E9395}"/>
    <cellStyle name="Entrada 3 3 2 4" xfId="14526" xr:uid="{FAD56DD2-CA36-453E-8F1B-D43921A5F043}"/>
    <cellStyle name="Entrada 3 3 2 4 2" xfId="29634" xr:uid="{5FC881E0-2B22-4B38-91EF-11681B31C2FF}"/>
    <cellStyle name="Entrada 3 3 2 5" xfId="7600" xr:uid="{BD9A5CCF-783B-409C-B09C-AA9D85D2D645}"/>
    <cellStyle name="Entrada 3 3 2 5 2" xfId="22708" xr:uid="{ECBFF2C3-0245-48F5-A32B-8F41EEAEB39D}"/>
    <cellStyle name="Entrada 3 3 2 6" xfId="17602" xr:uid="{792F2702-BB25-420E-9309-5FF0D7FB57C6}"/>
    <cellStyle name="Entrada 3 3 3" xfId="2209" xr:uid="{F8CC03AE-2465-4DE4-98FB-7CAB2D5781BC}"/>
    <cellStyle name="Entrada 3 3 3 2" xfId="4846" xr:uid="{8005EC11-B134-4582-87AB-63AD4902FB80}"/>
    <cellStyle name="Entrada 3 3 3 2 2" xfId="16146" xr:uid="{E4694D95-BDDC-46B0-AB42-25357AFC0B7C}"/>
    <cellStyle name="Entrada 3 3 3 2 2 2" xfId="31254" xr:uid="{4CAAFF27-E920-46CA-AD4C-526B2766C939}"/>
    <cellStyle name="Entrada 3 3 3 2 3" xfId="19954" xr:uid="{62F6C5B8-4A51-49E6-ADE0-BBB29F2A0ECD}"/>
    <cellStyle name="Entrada 3 3 3 3" xfId="7943" xr:uid="{95D38388-DB03-45F6-8819-3C09EDE253AC}"/>
    <cellStyle name="Entrada 3 3 3 3 2" xfId="23051" xr:uid="{BEFBC672-1D44-4140-A175-8C932EA12F8E}"/>
    <cellStyle name="Entrada 3 3 3 4" xfId="17434" xr:uid="{A9A43497-E275-48CE-AE37-D82B284AFA50}"/>
    <cellStyle name="Entrada 3 3 4" xfId="2945" xr:uid="{1E7E8B83-A30D-4DC6-A3F6-1F0D3C041AA5}"/>
    <cellStyle name="Entrada 3 3 4 2" xfId="5582" xr:uid="{5ADBFDB2-47C1-4802-8F77-92A228AE8C1C}"/>
    <cellStyle name="Entrada 3 3 4 2 2" xfId="11893" xr:uid="{1EFE6682-A4E4-4245-A834-D416F4D032F1}"/>
    <cellStyle name="Entrada 3 3 4 2 2 2" xfId="27001" xr:uid="{CF788F89-8E36-4AD6-8494-BD6CF423526A}"/>
    <cellStyle name="Entrada 3 3 4 2 3" xfId="7241" xr:uid="{D9984AB3-ADC9-4895-856A-30CFB88D7E58}"/>
    <cellStyle name="Entrada 3 3 4 2 3 2" xfId="22349" xr:uid="{34A0B33D-150E-4B1E-9481-0882BB8DAB27}"/>
    <cellStyle name="Entrada 3 3 4 2 4" xfId="20690" xr:uid="{176F3F58-DFA8-4788-B1DA-B65197D404BE}"/>
    <cellStyle name="Entrada 3 3 4 3" xfId="9327" xr:uid="{56D876BF-E25D-4A92-81BF-2685BA581860}"/>
    <cellStyle name="Entrada 3 3 4 3 2" xfId="24435" xr:uid="{CDFCB69B-36CB-4211-8456-C2A40B7C8F62}"/>
    <cellStyle name="Entrada 3 3 4 4" xfId="7508" xr:uid="{F4C23802-368E-4FA3-9F36-F4E22555E543}"/>
    <cellStyle name="Entrada 3 3 4 4 2" xfId="22616" xr:uid="{4C568A68-FDC0-47E7-A6A8-38163ED7117C}"/>
    <cellStyle name="Entrada 3 3 4 5" xfId="18053" xr:uid="{19896730-7824-4A67-97AD-09484D36958E}"/>
    <cellStyle name="Entrada 3 3 5" xfId="3271" xr:uid="{6A655883-5C74-433D-BFCE-6AA54D10D62B}"/>
    <cellStyle name="Entrada 3 3 5 2" xfId="5908" xr:uid="{B3151BB1-1EEB-4EE1-8834-06F0C098989D}"/>
    <cellStyle name="Entrada 3 3 5 2 2" xfId="12219" xr:uid="{FB40D925-FC8E-4B8F-AD2C-BF49917F988F}"/>
    <cellStyle name="Entrada 3 3 5 2 2 2" xfId="27327" xr:uid="{F74E0101-C3E0-439F-BE14-C9C47B26254F}"/>
    <cellStyle name="Entrada 3 3 5 2 3" xfId="8733" xr:uid="{1D6A7955-F062-4744-94A7-1051A53E5856}"/>
    <cellStyle name="Entrada 3 3 5 2 3 2" xfId="23841" xr:uid="{9FA13CAB-E62C-4646-9460-F61237E46093}"/>
    <cellStyle name="Entrada 3 3 5 2 4" xfId="21016" xr:uid="{111F193E-5B31-4926-9F5B-17D395F4F750}"/>
    <cellStyle name="Entrada 3 3 5 3" xfId="9653" xr:uid="{A4785794-182B-4628-85CF-EC02918165D7}"/>
    <cellStyle name="Entrada 3 3 5 3 2" xfId="24761" xr:uid="{A4C009ED-702F-4F97-9FE6-38DC049452C4}"/>
    <cellStyle name="Entrada 3 3 5 4" xfId="7991" xr:uid="{C5E4E3AB-3FD3-4CC2-ABDD-C8637745B6FA}"/>
    <cellStyle name="Entrada 3 3 5 4 2" xfId="23099" xr:uid="{13C5AEDE-75D7-4C3B-9DD1-CC6DF8048529}"/>
    <cellStyle name="Entrada 3 3 5 5" xfId="18379" xr:uid="{AF4EE06D-6ADA-4369-8408-7E128C4755E0}"/>
    <cellStyle name="Entrada 3 3 6" xfId="3577" xr:uid="{766AB5B6-65FC-420D-BDA1-75CB3912D660}"/>
    <cellStyle name="Entrada 3 3 6 2" xfId="6214" xr:uid="{FD2934BD-EAA2-4B6F-A348-6A60CBE9679C}"/>
    <cellStyle name="Entrada 3 3 6 2 2" xfId="12525" xr:uid="{4B4B2FE5-5827-4B90-BD9A-6B5BA94509DA}"/>
    <cellStyle name="Entrada 3 3 6 2 2 2" xfId="27633" xr:uid="{91844EF4-5D2B-419A-9ABC-5C63B73FD121}"/>
    <cellStyle name="Entrada 3 3 6 2 3" xfId="15073" xr:uid="{06DBCF25-8A94-4DD2-8473-D9223B76C29E}"/>
    <cellStyle name="Entrada 3 3 6 2 3 2" xfId="30181" xr:uid="{09C3A355-64CE-410A-82C4-542F67656D4E}"/>
    <cellStyle name="Entrada 3 3 6 2 4" xfId="21322" xr:uid="{8834F231-71F6-40D6-990B-D2DB1CD1A87D}"/>
    <cellStyle name="Entrada 3 3 6 3" xfId="9959" xr:uid="{C7E7392B-A954-455D-8DEB-B0AA170278E7}"/>
    <cellStyle name="Entrada 3 3 6 3 2" xfId="25067" xr:uid="{1093A178-4951-44AA-B921-1E975133019C}"/>
    <cellStyle name="Entrada 3 3 6 4" xfId="7604" xr:uid="{7706ADF4-C6B1-48A4-B29B-5D0F6436937E}"/>
    <cellStyle name="Entrada 3 3 6 4 2" xfId="22712" xr:uid="{6EF0B867-043A-40F5-AE66-D7C8B62F0FC3}"/>
    <cellStyle name="Entrada 3 3 6 5" xfId="18685" xr:uid="{158211C7-B7BD-4971-AF2B-53A1B1A0AA15}"/>
    <cellStyle name="Entrada 3 3 7" xfId="3923" xr:uid="{385F108C-D804-40E6-B24E-29B0E4F6D201}"/>
    <cellStyle name="Entrada 3 3 7 2" xfId="6560" xr:uid="{A74F58A1-678A-48F7-8CC0-1DCE786C7762}"/>
    <cellStyle name="Entrada 3 3 7 2 2" xfId="12871" xr:uid="{FBE98B4C-9AFE-4AFC-8E79-08904FA944BD}"/>
    <cellStyle name="Entrada 3 3 7 2 2 2" xfId="27979" xr:uid="{29C78793-3E81-42DF-BC59-26C0CF8026D1}"/>
    <cellStyle name="Entrada 3 3 7 2 3" xfId="16576" xr:uid="{F838B827-375F-423B-8AC2-2FC383C676F3}"/>
    <cellStyle name="Entrada 3 3 7 2 3 2" xfId="31684" xr:uid="{6F2E2FA3-1D05-4D6B-B73C-AB7828C859E5}"/>
    <cellStyle name="Entrada 3 3 7 2 4" xfId="21668" xr:uid="{A29A98C4-390D-4861-B238-E386D032F5EC}"/>
    <cellStyle name="Entrada 3 3 7 3" xfId="10305" xr:uid="{87FC4FC8-C9CC-4601-A699-F8250F8F6318}"/>
    <cellStyle name="Entrada 3 3 7 3 2" xfId="25413" xr:uid="{DEF08D4E-B2E5-49A6-96D7-3FCE76D3A3AB}"/>
    <cellStyle name="Entrada 3 3 7 4" xfId="14793" xr:uid="{CBC19CFE-5276-46A8-91B4-41E108610BE6}"/>
    <cellStyle name="Entrada 3 3 7 4 2" xfId="29901" xr:uid="{28CDF6A5-1E5A-499B-89DD-C552F4F5F28E}"/>
    <cellStyle name="Entrada 3 3 7 5" xfId="19031" xr:uid="{A592A561-8998-4FD3-9983-ADEC0C7029C4}"/>
    <cellStyle name="Entrada 3 3 8" xfId="4488" xr:uid="{8AFCE500-F2A5-4F2E-A492-0BFEE509A9FB}"/>
    <cellStyle name="Entrada 3 3 8 2" xfId="10870" xr:uid="{4C2A4534-96D5-42D7-8D70-9148CE4B2E3F}"/>
    <cellStyle name="Entrada 3 3 8 2 2" xfId="25978" xr:uid="{2A937733-6622-40CE-9BB5-67E6BEF63552}"/>
    <cellStyle name="Entrada 3 3 8 3" xfId="16253" xr:uid="{F13EDD05-C19B-4C69-AE49-5F55CC8D6E3F}"/>
    <cellStyle name="Entrada 3 3 8 3 2" xfId="31361" xr:uid="{6329EAB3-4C52-47EB-B8F8-28D0E5D93D75}"/>
    <cellStyle name="Entrada 3 3 8 4" xfId="19596" xr:uid="{93D646F5-2AED-417F-9D31-F50CD1A39B85}"/>
    <cellStyle name="Entrada 3 3 9" xfId="8352" xr:uid="{9D6CBC7F-F85A-4CCC-AAC3-D87AB6E8E4F7}"/>
    <cellStyle name="Entrada 3 3 9 2" xfId="23460" xr:uid="{CD658072-CAD9-4B0A-A6CA-E92B4C4BB9D9}"/>
    <cellStyle name="Entrada 3 4" xfId="2088" xr:uid="{6ABAB19F-CACD-4111-989A-400AFB9792A4}"/>
    <cellStyle name="Entrada 3 4 10" xfId="15288" xr:uid="{E7FF1D46-D2F2-45BE-A9F1-D63F716B5E65}"/>
    <cellStyle name="Entrada 3 4 10 2" xfId="30396" xr:uid="{06EB3E56-6D2A-4ADB-A2DB-537E3D8F5D1D}"/>
    <cellStyle name="Entrada 3 4 11" xfId="16537" xr:uid="{353DF8C3-D067-4049-8F6D-1C4B0862807D}"/>
    <cellStyle name="Entrada 3 4 11 2" xfId="31645" xr:uid="{F6568994-C6DF-43BC-9F7A-39B95BD2FE53}"/>
    <cellStyle name="Entrada 3 4 12" xfId="17313" xr:uid="{F08F437F-7D0A-45CD-AAB5-09132391D126}"/>
    <cellStyle name="Entrada 3 4 2" xfId="2578" xr:uid="{75EF1028-1CB4-40E8-BA2D-4D68782A6C09}"/>
    <cellStyle name="Entrada 3 4 2 2" xfId="5215" xr:uid="{9F9ACA07-6B58-49BA-99AD-7FE21FF39066}"/>
    <cellStyle name="Entrada 3 4 2 2 2" xfId="11579" xr:uid="{F1285129-2616-4F21-BDD5-A02D7D74B524}"/>
    <cellStyle name="Entrada 3 4 2 2 2 2" xfId="26687" xr:uid="{19087D38-D44F-4AD7-9AAC-DC0D463324B8}"/>
    <cellStyle name="Entrada 3 4 2 2 3" xfId="7081" xr:uid="{332C0591-72FD-4E36-B82E-B5213E4EC35A}"/>
    <cellStyle name="Entrada 3 4 2 2 3 2" xfId="22189" xr:uid="{9532799D-17C8-41EF-96BD-8D1705D65538}"/>
    <cellStyle name="Entrada 3 4 2 2 4" xfId="20323" xr:uid="{72EE1EDD-4666-44D7-893A-8F4B28EF110E}"/>
    <cellStyle name="Entrada 3 4 2 3" xfId="9045" xr:uid="{EA84F3FB-6F74-403F-8F17-7479E5EB4D9D}"/>
    <cellStyle name="Entrada 3 4 2 3 2" xfId="24153" xr:uid="{0754AAF2-4B08-489E-BB97-1A9CC4C11C20}"/>
    <cellStyle name="Entrada 3 4 2 4" xfId="15279" xr:uid="{96253A49-C389-4D06-A514-23360A5DC51C}"/>
    <cellStyle name="Entrada 3 4 2 4 2" xfId="30387" xr:uid="{1CFDEA0F-7EED-467A-BA22-362BE66E3644}"/>
    <cellStyle name="Entrada 3 4 2 5" xfId="7938" xr:uid="{11D9B720-6016-4C9A-8981-7CF44649484F}"/>
    <cellStyle name="Entrada 3 4 2 5 2" xfId="23046" xr:uid="{358E1B69-11F5-45BE-90AF-385DF7C019FC}"/>
    <cellStyle name="Entrada 3 4 2 6" xfId="17686" xr:uid="{FA2B8A81-3A6A-4D72-81DB-40DBC6169428}"/>
    <cellStyle name="Entrada 3 4 3" xfId="2848" xr:uid="{0CF34120-40F9-4DAC-995C-B25E4B34C4CF}"/>
    <cellStyle name="Entrada 3 4 3 2" xfId="5485" xr:uid="{B6C29619-D19E-4F0A-800D-B1891DED1840}"/>
    <cellStyle name="Entrada 3 4 3 2 2" xfId="7540" xr:uid="{BAF88CD0-8348-4ADB-8605-FC26B649E305}"/>
    <cellStyle name="Entrada 3 4 3 2 2 2" xfId="22648" xr:uid="{FF0E4FBA-669C-4A4A-BF35-2F326AEB03A8}"/>
    <cellStyle name="Entrada 3 4 3 2 3" xfId="20593" xr:uid="{410AA614-90CA-4174-B683-687B287FDE37}"/>
    <cellStyle name="Entrada 3 4 3 3" xfId="7624" xr:uid="{93EB8A64-B33F-4F6B-A43E-AF6A15FFBD0F}"/>
    <cellStyle name="Entrada 3 4 3 3 2" xfId="22732" xr:uid="{0F6E3B20-09C9-4E19-B738-C7E3C31A0A4B}"/>
    <cellStyle name="Entrada 3 4 3 4" xfId="17956" xr:uid="{544D5BC5-CA7F-4F24-901C-2567AB94F9D2}"/>
    <cellStyle name="Entrada 3 4 4" xfId="3151" xr:uid="{45B73B8A-C28D-4797-8C77-8A8971C32B72}"/>
    <cellStyle name="Entrada 3 4 4 2" xfId="5788" xr:uid="{89444985-42E2-46BA-A867-EBE216047FF9}"/>
    <cellStyle name="Entrada 3 4 4 2 2" xfId="12099" xr:uid="{2FB680B1-4201-4F9C-A1EA-F7DAC1A21C0C}"/>
    <cellStyle name="Entrada 3 4 4 2 2 2" xfId="27207" xr:uid="{25D94461-DBFA-44A2-9006-3F9D5959AC7D}"/>
    <cellStyle name="Entrada 3 4 4 2 3" xfId="13940" xr:uid="{7AAD317D-883B-4578-ADCC-6389548A4E9B}"/>
    <cellStyle name="Entrada 3 4 4 2 3 2" xfId="29048" xr:uid="{8FA8CCAB-972C-4BF3-98FF-05A829FF130D}"/>
    <cellStyle name="Entrada 3 4 4 2 4" xfId="20896" xr:uid="{ABBC5FB6-06DB-4B8E-88B2-5988BB6A02D2}"/>
    <cellStyle name="Entrada 3 4 4 3" xfId="9533" xr:uid="{102594BF-810D-4BDC-BB29-463CAB33D41D}"/>
    <cellStyle name="Entrada 3 4 4 3 2" xfId="24641" xr:uid="{A1301EB9-2B6F-4980-898A-F6237D911740}"/>
    <cellStyle name="Entrada 3 4 4 4" xfId="13497" xr:uid="{65741427-FC2D-4B8D-901F-7E44522B6532}"/>
    <cellStyle name="Entrada 3 4 4 4 2" xfId="28605" xr:uid="{35A89CE5-07BD-403F-AD61-25C27BC16408}"/>
    <cellStyle name="Entrada 3 4 4 5" xfId="18259" xr:uid="{FD2D11B5-7529-4189-8268-88A92EFE038A}"/>
    <cellStyle name="Entrada 3 4 5" xfId="3477" xr:uid="{97B82D54-4B0E-4C97-A054-7BB14311C5E8}"/>
    <cellStyle name="Entrada 3 4 5 2" xfId="6114" xr:uid="{AEF4D9CA-3A07-4F49-9C80-293F0A4B0710}"/>
    <cellStyle name="Entrada 3 4 5 2 2" xfId="12425" xr:uid="{7616F364-24A1-465D-AB1A-84FE48C775E5}"/>
    <cellStyle name="Entrada 3 4 5 2 2 2" xfId="27533" xr:uid="{A6F262BB-C98F-457B-8A53-4ABB200B204B}"/>
    <cellStyle name="Entrada 3 4 5 2 3" xfId="14455" xr:uid="{CAF4065B-EDAC-4F2E-89EB-232C182AF390}"/>
    <cellStyle name="Entrada 3 4 5 2 3 2" xfId="29563" xr:uid="{4E579DEC-AAF1-4565-93A0-422F22F8086F}"/>
    <cellStyle name="Entrada 3 4 5 2 4" xfId="21222" xr:uid="{177FB964-4D8F-4DDC-BBFA-2414B9FBCABE}"/>
    <cellStyle name="Entrada 3 4 5 3" xfId="9859" xr:uid="{5AA61F2C-931D-44AF-8F0B-0D572301AB2D}"/>
    <cellStyle name="Entrada 3 4 5 3 2" xfId="24967" xr:uid="{3DF0857C-E67B-4A8E-971F-C0B330531DF4}"/>
    <cellStyle name="Entrada 3 4 5 4" xfId="7427" xr:uid="{7B163714-1AC9-4CD9-AC6B-F1639428B910}"/>
    <cellStyle name="Entrada 3 4 5 4 2" xfId="22535" xr:uid="{CDADC38F-2E49-448E-96D3-32C4124FBD27}"/>
    <cellStyle name="Entrada 3 4 5 5" xfId="18585" xr:uid="{01CD95F2-6792-4709-BDD7-3DBE6516E361}"/>
    <cellStyle name="Entrada 3 4 6" xfId="3783" xr:uid="{97BA722A-B466-4EB0-9C21-87030F0B3EDF}"/>
    <cellStyle name="Entrada 3 4 6 2" xfId="6420" xr:uid="{4E2F59A2-083C-44CC-8AE8-145568BFA639}"/>
    <cellStyle name="Entrada 3 4 6 2 2" xfId="12731" xr:uid="{4F4C0403-B6E0-4398-A1DF-42E4B14CE1BE}"/>
    <cellStyle name="Entrada 3 4 6 2 2 2" xfId="27839" xr:uid="{538FA871-649D-4E74-A1E2-05681D2CEA59}"/>
    <cellStyle name="Entrada 3 4 6 2 3" xfId="15161" xr:uid="{43313FF4-A9FA-4F21-AEC7-714181BF3E65}"/>
    <cellStyle name="Entrada 3 4 6 2 3 2" xfId="30269" xr:uid="{36733F8E-69DC-48F3-BDC8-A3E3E16D47C5}"/>
    <cellStyle name="Entrada 3 4 6 2 4" xfId="21528" xr:uid="{4693FA34-45F4-424F-9472-02BC284A5BE7}"/>
    <cellStyle name="Entrada 3 4 6 3" xfId="10165" xr:uid="{2AE0A092-0786-4876-96EE-E630E9DD9FEC}"/>
    <cellStyle name="Entrada 3 4 6 3 2" xfId="25273" xr:uid="{659F2505-2079-40EB-839F-75CE6E68D70E}"/>
    <cellStyle name="Entrada 3 4 6 4" xfId="15567" xr:uid="{4191D30A-35B3-4563-B825-1EDE963399BA}"/>
    <cellStyle name="Entrada 3 4 6 4 2" xfId="30675" xr:uid="{FC1F54F5-B191-41CD-9C61-87FE4233F30C}"/>
    <cellStyle name="Entrada 3 4 6 5" xfId="18891" xr:uid="{07685F20-348F-4DD6-AF8A-7929B5F0CDD6}"/>
    <cellStyle name="Entrada 3 4 7" xfId="4160" xr:uid="{07B0BF66-7993-4A10-8D2D-F73CA4E838E8}"/>
    <cellStyle name="Entrada 3 4 7 2" xfId="6797" xr:uid="{D3FB2482-CF2F-429A-9008-B1F319547A28}"/>
    <cellStyle name="Entrada 3 4 7 2 2" xfId="13108" xr:uid="{DBD48E2D-3B48-4F8A-BC69-F395149E528B}"/>
    <cellStyle name="Entrada 3 4 7 2 2 2" xfId="28216" xr:uid="{5BA65743-6897-4366-9CB6-BEE8905E48A6}"/>
    <cellStyle name="Entrada 3 4 7 2 3" xfId="16782" xr:uid="{7D7B0491-C46C-4F5E-993F-60F557FD1984}"/>
    <cellStyle name="Entrada 3 4 7 2 3 2" xfId="31890" xr:uid="{0BB016F2-52C9-4646-9BA0-AB0EACFD9036}"/>
    <cellStyle name="Entrada 3 4 7 2 4" xfId="21905" xr:uid="{5CA16ED3-59B6-48EA-B75B-D445B328F661}"/>
    <cellStyle name="Entrada 3 4 7 3" xfId="10542" xr:uid="{29478627-6A7B-4C6A-A51E-4EC3D3AFC174}"/>
    <cellStyle name="Entrada 3 4 7 3 2" xfId="25650" xr:uid="{707C2E28-5DEC-4815-BC24-7243BC4148C7}"/>
    <cellStyle name="Entrada 3 4 7 4" xfId="15887" xr:uid="{8D324C35-0DF6-4840-9F94-19B913FD1CB8}"/>
    <cellStyle name="Entrada 3 4 7 4 2" xfId="30995" xr:uid="{71E15B4E-2033-403B-9C74-132308A127C0}"/>
    <cellStyle name="Entrada 3 4 7 5" xfId="19268" xr:uid="{07066019-11F8-4DC2-9DF3-C6EA795850B7}"/>
    <cellStyle name="Entrada 3 4 8" xfId="4725" xr:uid="{BDE2DA20-A92C-4D71-AD75-ACA72CC30B9A}"/>
    <cellStyle name="Entrada 3 4 8 2" xfId="11107" xr:uid="{0F540985-DF39-4B6F-8629-0BEC5CB4F08A}"/>
    <cellStyle name="Entrada 3 4 8 2 2" xfId="26215" xr:uid="{74089A6B-7129-426D-97C1-F51BE7CCBEB2}"/>
    <cellStyle name="Entrada 3 4 8 3" xfId="13726" xr:uid="{15A2C01E-636C-454C-BBD2-C75EB95ACE57}"/>
    <cellStyle name="Entrada 3 4 8 3 2" xfId="28834" xr:uid="{4C8A5312-ACDC-4AEC-BF87-6FE4B39E957B}"/>
    <cellStyle name="Entrada 3 4 8 4" xfId="19833" xr:uid="{548A4020-A621-4533-9B95-F6010BCFEE44}"/>
    <cellStyle name="Entrada 3 4 9" xfId="8586" xr:uid="{6A28709A-9E09-4B51-8E92-D097E5085C1E}"/>
    <cellStyle name="Entrada 3 4 9 2" xfId="23694" xr:uid="{FF9ECEBC-0684-4E97-9DD5-F0345D559FA1}"/>
    <cellStyle name="Entrada 3 5" xfId="2033" xr:uid="{392548E9-E175-45A2-B860-2307E18C3597}"/>
    <cellStyle name="Entrada 3 5 10" xfId="13721" xr:uid="{E420BE04-6A47-4118-B74C-215EB4EB1668}"/>
    <cellStyle name="Entrada 3 5 10 2" xfId="28829" xr:uid="{01FF28C6-DCA6-4CFC-800B-72BCD16D62ED}"/>
    <cellStyle name="Entrada 3 5 11" xfId="17258" xr:uid="{E3E996D0-1C6A-4AAF-9135-3091197FBC77}"/>
    <cellStyle name="Entrada 3 5 2" xfId="2793" xr:uid="{29031FB6-B428-4377-84B1-EB5D7A31CBB9}"/>
    <cellStyle name="Entrada 3 5 2 2" xfId="5430" xr:uid="{23AE30DE-1471-4675-817B-DFE2FCE9D92F}"/>
    <cellStyle name="Entrada 3 5 2 2 2" xfId="13789" xr:uid="{5C1DE39C-C505-496D-8FA0-D9510E6D621C}"/>
    <cellStyle name="Entrada 3 5 2 2 2 2" xfId="28897" xr:uid="{4759A7CB-2BBF-49E5-A339-63DE88889331}"/>
    <cellStyle name="Entrada 3 5 2 2 3" xfId="20538" xr:uid="{7D9B66DD-1D19-46D2-9794-8D2C5ECDB78B}"/>
    <cellStyle name="Entrada 3 5 2 3" xfId="9244" xr:uid="{12C06224-3F3C-4E99-BB9C-CD4990D7BA6A}"/>
    <cellStyle name="Entrada 3 5 2 3 2" xfId="24352" xr:uid="{F88811BF-B247-4880-ABA3-0DE6DF1AAFED}"/>
    <cellStyle name="Entrada 3 5 2 4" xfId="17901" xr:uid="{91BA49D8-E825-4294-9294-EE48E0A2F053}"/>
    <cellStyle name="Entrada 3 5 3" xfId="3096" xr:uid="{BAC0F861-FEC3-4211-BC87-FE640D7A8E5B}"/>
    <cellStyle name="Entrada 3 5 3 2" xfId="5733" xr:uid="{99E40A3A-BAE1-46CE-B389-410BB45DF00A}"/>
    <cellStyle name="Entrada 3 5 3 2 2" xfId="12044" xr:uid="{2BA2A8D5-C38A-4291-879F-5844F46E62ED}"/>
    <cellStyle name="Entrada 3 5 3 2 2 2" xfId="27152" xr:uid="{6970F75A-36D5-4C15-9298-B0BB56AC3A94}"/>
    <cellStyle name="Entrada 3 5 3 2 3" xfId="15620" xr:uid="{077832BD-5895-4545-9D2C-12D7884302FE}"/>
    <cellStyle name="Entrada 3 5 3 2 3 2" xfId="30728" xr:uid="{66C24F27-88E7-41BA-A0F5-2D218AD41117}"/>
    <cellStyle name="Entrada 3 5 3 2 4" xfId="20841" xr:uid="{5215FB87-8F89-40BA-8A3F-79E067DE255A}"/>
    <cellStyle name="Entrada 3 5 3 3" xfId="9478" xr:uid="{4BF6AF29-9436-4C1E-B203-AEB6059F0088}"/>
    <cellStyle name="Entrada 3 5 3 3 2" xfId="24586" xr:uid="{ECFDF07B-CBAA-4F2F-82F5-9B3649DC0FE7}"/>
    <cellStyle name="Entrada 3 5 3 4" xfId="13803" xr:uid="{37E86A30-BD4C-491A-9528-3745A5E6E577}"/>
    <cellStyle name="Entrada 3 5 3 4 2" xfId="28911" xr:uid="{486D1168-7CF4-411D-A96D-33B32B35B9A8}"/>
    <cellStyle name="Entrada 3 5 3 5" xfId="18204" xr:uid="{43EBD0EF-AD3A-416C-AC71-D19E4F1119E4}"/>
    <cellStyle name="Entrada 3 5 4" xfId="3422" xr:uid="{790557EA-FA9E-42C1-9DFB-5C8E0F5F304C}"/>
    <cellStyle name="Entrada 3 5 4 2" xfId="6059" xr:uid="{A7CCB5B8-77DD-47BE-B637-7E218EB40226}"/>
    <cellStyle name="Entrada 3 5 4 2 2" xfId="12370" xr:uid="{BA920C01-C5EE-4837-988C-DEDE656C4ACC}"/>
    <cellStyle name="Entrada 3 5 4 2 2 2" xfId="27478" xr:uid="{20ABE6C5-02BD-417A-A32A-10D6C835908C}"/>
    <cellStyle name="Entrada 3 5 4 2 3" xfId="13885" xr:uid="{C1EF4905-7932-42F0-96DB-E0AE6205C92A}"/>
    <cellStyle name="Entrada 3 5 4 2 3 2" xfId="28993" xr:uid="{ED7D04D7-85BF-413A-B1CA-205F4D389133}"/>
    <cellStyle name="Entrada 3 5 4 2 4" xfId="21167" xr:uid="{995899AE-4CCB-4848-9638-5571955C91A4}"/>
    <cellStyle name="Entrada 3 5 4 3" xfId="9804" xr:uid="{247CAD00-DD0C-43BB-B351-51F9C98B528D}"/>
    <cellStyle name="Entrada 3 5 4 3 2" xfId="24912" xr:uid="{AE7781B6-E3CE-45E9-96A5-08048064A30C}"/>
    <cellStyle name="Entrada 3 5 4 4" xfId="9221" xr:uid="{E0840A07-BFFF-481A-916D-CBDA1501A058}"/>
    <cellStyle name="Entrada 3 5 4 4 2" xfId="24329" xr:uid="{B43B7586-A2B3-480C-B332-1E76CC1E0709}"/>
    <cellStyle name="Entrada 3 5 4 5" xfId="18530" xr:uid="{D7482380-CD0A-4974-8A3D-72A6BB546814}"/>
    <cellStyle name="Entrada 3 5 5" xfId="3728" xr:uid="{CE54D90C-C1CD-4E2F-BDFE-0688AEAA69C8}"/>
    <cellStyle name="Entrada 3 5 5 2" xfId="6365" xr:uid="{BF75F918-771E-48EE-B8AC-B5B025B61D6B}"/>
    <cellStyle name="Entrada 3 5 5 2 2" xfId="12676" xr:uid="{E754748C-2BA1-47A5-976D-C3F5119F9E58}"/>
    <cellStyle name="Entrada 3 5 5 2 2 2" xfId="27784" xr:uid="{72D46673-0726-4211-9F69-12D909A50DA1}"/>
    <cellStyle name="Entrada 3 5 5 2 3" xfId="16103" xr:uid="{F7FE0CA2-A6F5-4FFC-BD84-9A3F05460F1C}"/>
    <cellStyle name="Entrada 3 5 5 2 3 2" xfId="31211" xr:uid="{2AF4BD42-76D3-4366-9AB7-C10BD75B8FE4}"/>
    <cellStyle name="Entrada 3 5 5 2 4" xfId="21473" xr:uid="{489CABB6-F2E6-43C6-98CF-719210DB4085}"/>
    <cellStyle name="Entrada 3 5 5 3" xfId="10110" xr:uid="{260A4096-661E-4798-AC72-19DCD9A8CE6C}"/>
    <cellStyle name="Entrada 3 5 5 3 2" xfId="25218" xr:uid="{2738ED37-77E3-4759-9EC6-E98736D9C30B}"/>
    <cellStyle name="Entrada 3 5 5 4" xfId="9287" xr:uid="{D5AD3B3B-62A1-4E1E-A476-7693467E1D92}"/>
    <cellStyle name="Entrada 3 5 5 4 2" xfId="24395" xr:uid="{E6AE6B40-F446-4B8F-AFA0-EE249EEB2534}"/>
    <cellStyle name="Entrada 3 5 5 5" xfId="18836" xr:uid="{497827B0-5BC0-4367-982C-5A23D2008EF4}"/>
    <cellStyle name="Entrada 3 5 6" xfId="4105" xr:uid="{FE7BF7A3-FF55-4751-A4AA-D5E812C59E14}"/>
    <cellStyle name="Entrada 3 5 6 2" xfId="6742" xr:uid="{E70BA382-28A7-42E9-A67F-0E64DD49C840}"/>
    <cellStyle name="Entrada 3 5 6 2 2" xfId="13053" xr:uid="{5E46AD86-3F31-4BF8-AE69-56BF404AA388}"/>
    <cellStyle name="Entrada 3 5 6 2 2 2" xfId="28161" xr:uid="{87F70F09-EA27-4697-B5D8-479D62406471}"/>
    <cellStyle name="Entrada 3 5 6 2 3" xfId="16727" xr:uid="{BD18DC67-C654-4C7B-987E-13A34AFDD252}"/>
    <cellStyle name="Entrada 3 5 6 2 3 2" xfId="31835" xr:uid="{BA7D1BE2-750B-49C2-A252-E2C6B50CF995}"/>
    <cellStyle name="Entrada 3 5 6 2 4" xfId="21850" xr:uid="{B86D12DF-2013-4E17-A615-1B647A5D23C9}"/>
    <cellStyle name="Entrada 3 5 6 3" xfId="10487" xr:uid="{CF7614E4-5DCD-4A97-89EF-9151CC045BB7}"/>
    <cellStyle name="Entrada 3 5 6 3 2" xfId="25595" xr:uid="{60385FA8-67B4-44D4-B314-E21F64E5A1B1}"/>
    <cellStyle name="Entrada 3 5 6 4" xfId="15319" xr:uid="{7275E6D4-424F-4AA9-9C48-6E2F79B0007F}"/>
    <cellStyle name="Entrada 3 5 6 4 2" xfId="30427" xr:uid="{D3689058-153A-4ED7-AF1F-2334562416F2}"/>
    <cellStyle name="Entrada 3 5 6 5" xfId="19213" xr:uid="{84567167-271E-4F56-B1C5-2FA6D023E4FF}"/>
    <cellStyle name="Entrada 3 5 7" xfId="4670" xr:uid="{872E5B1F-F421-4230-9BE7-41C7EBFFB738}"/>
    <cellStyle name="Entrada 3 5 7 2" xfId="11052" xr:uid="{2197A980-52CB-4CB6-A39C-3234E25E10B5}"/>
    <cellStyle name="Entrada 3 5 7 2 2" xfId="26160" xr:uid="{E47FA4C5-2233-4344-AEF8-A11B939E0F38}"/>
    <cellStyle name="Entrada 3 5 7 3" xfId="7976" xr:uid="{40586E37-12FB-4514-BD59-B258B50E6F24}"/>
    <cellStyle name="Entrada 3 5 7 3 2" xfId="23084" xr:uid="{E2A839D4-4DB0-445F-975F-787D72C07035}"/>
    <cellStyle name="Entrada 3 5 7 4" xfId="19778" xr:uid="{39119C98-8CFF-436F-AAA4-809D902D8F75}"/>
    <cellStyle name="Entrada 3 5 8" xfId="8531" xr:uid="{CAEC7B6A-4016-4319-8B85-AF6474B49A57}"/>
    <cellStyle name="Entrada 3 5 8 2" xfId="23639" xr:uid="{2CCA94B9-0A72-419E-95B7-AEC9DDED60E2}"/>
    <cellStyle name="Entrada 3 5 9" xfId="7859" xr:uid="{7E7D176B-A078-4C31-A3BA-1721EB5FF9CF}"/>
    <cellStyle name="Entrada 3 5 9 2" xfId="22967" xr:uid="{2A9AEB7C-4F11-4DDD-BF15-6B02F701B6AB}"/>
    <cellStyle name="Entrada 4" xfId="1153" xr:uid="{00000000-0005-0000-0000-000083040000}"/>
    <cellStyle name="Entrada 4 2" xfId="1869" xr:uid="{6F691F8F-E226-4966-BD13-91BE6249C396}"/>
    <cellStyle name="Entrada 4 2 10" xfId="8370" xr:uid="{CE61FF35-8F4F-4BF5-9CE1-BBFEB5EB782F}"/>
    <cellStyle name="Entrada 4 2 10 2" xfId="23478" xr:uid="{9AAF1AC7-B082-4FB7-B873-C708B6ADBEF4}"/>
    <cellStyle name="Entrada 4 2 11" xfId="8075" xr:uid="{6063E043-F80A-49CD-B1EB-431AF0255C0B}"/>
    <cellStyle name="Entrada 4 2 11 2" xfId="23183" xr:uid="{929120C7-5850-432B-8AF9-5C101415AD4A}"/>
    <cellStyle name="Entrada 4 2 12" xfId="15891" xr:uid="{F55295A9-67C8-4529-96D4-04165D83C748}"/>
    <cellStyle name="Entrada 4 2 12 2" xfId="30999" xr:uid="{2E2625CD-8459-41F2-BA5B-F3C2AE400307}"/>
    <cellStyle name="Entrada 4 2 13" xfId="17094" xr:uid="{50C7CD46-E372-4802-8683-39A923A5EF6E}"/>
    <cellStyle name="Entrada 4 2 2" xfId="2429" xr:uid="{D3B98269-8AE3-42D0-AEF4-EC5FD9B9F6E2}"/>
    <cellStyle name="Entrada 4 2 2 2" xfId="5066" xr:uid="{2D5C3B18-A481-4593-AF81-C06DB7C03439}"/>
    <cellStyle name="Entrada 4 2 2 2 2" xfId="11430" xr:uid="{52AE34DE-2300-47A2-8E9B-6C59FD22C940}"/>
    <cellStyle name="Entrada 4 2 2 2 2 2" xfId="26538" xr:uid="{6EC6C375-1ED3-4E8A-B18E-BAA9F727E225}"/>
    <cellStyle name="Entrada 4 2 2 2 3" xfId="14115" xr:uid="{4988561C-57EB-4C0B-B07D-1AE73ED02F69}"/>
    <cellStyle name="Entrada 4 2 2 2 3 2" xfId="29223" xr:uid="{556233C3-4FC9-4125-8EF4-6CBBB6DEFFC1}"/>
    <cellStyle name="Entrada 4 2 2 2 4" xfId="20174" xr:uid="{8D6AB85C-F9AC-4773-967C-99C9636B03F3}"/>
    <cellStyle name="Entrada 4 2 2 3" xfId="8896" xr:uid="{BD20BE07-F987-462F-A202-A005AD4204F1}"/>
    <cellStyle name="Entrada 4 2 2 3 2" xfId="24004" xr:uid="{34285778-9E04-4E62-8C9C-2FFD77D57A4C}"/>
    <cellStyle name="Entrada 4 2 3" xfId="2191" xr:uid="{D00AF422-BFF3-41A4-AA37-CEF9CC0658FD}"/>
    <cellStyle name="Entrada 4 2 3 2" xfId="4828" xr:uid="{F0828C48-AEFF-4466-A19F-D4BB971C6EC2}"/>
    <cellStyle name="Entrada 4 2 3 2 2" xfId="8251" xr:uid="{FC2E2F6F-1702-47D5-933F-0454D1970908}"/>
    <cellStyle name="Entrada 4 2 3 2 2 2" xfId="23359" xr:uid="{6789D6AF-8B8A-4896-991F-B9C9676306C8}"/>
    <cellStyle name="Entrada 4 2 3 2 3" xfId="19936" xr:uid="{E8C5BAD1-64B3-48A5-81AD-CCC407732956}"/>
    <cellStyle name="Entrada 4 2 3 3" xfId="15037" xr:uid="{129A8FAC-00A3-46F0-A229-8ADC0588AA3D}"/>
    <cellStyle name="Entrada 4 2 3 3 2" xfId="30145" xr:uid="{954DD079-42C2-436D-82C6-25427EDF3C80}"/>
    <cellStyle name="Entrada 4 2 3 4" xfId="17416" xr:uid="{BD6ADEB3-654E-401B-A87A-510E88EB1B0C}"/>
    <cellStyle name="Entrada 4 2 4" xfId="2963" xr:uid="{ACCFD72E-CAD5-4230-8F45-FA21B4AE50D1}"/>
    <cellStyle name="Entrada 4 2 4 2" xfId="5600" xr:uid="{D5EAD011-5996-4245-9048-CD8AF4564CCA}"/>
    <cellStyle name="Entrada 4 2 4 2 2" xfId="11911" xr:uid="{F60D6CE6-F9E9-4AB8-A66C-88C3A92DFB09}"/>
    <cellStyle name="Entrada 4 2 4 2 2 2" xfId="27019" xr:uid="{1A366D38-D7F6-4C54-86C5-761C915C4910}"/>
    <cellStyle name="Entrada 4 2 4 2 3" xfId="7489" xr:uid="{670EF873-DA95-49F5-BE43-DDF742574713}"/>
    <cellStyle name="Entrada 4 2 4 2 3 2" xfId="22597" xr:uid="{EF158241-0AAB-4FB5-BB84-EE6FC7F3EE75}"/>
    <cellStyle name="Entrada 4 2 4 2 4" xfId="20708" xr:uid="{A12BFCF7-00DD-48A9-B766-FAC3FD42E89E}"/>
    <cellStyle name="Entrada 4 2 4 3" xfId="9345" xr:uid="{0CCF181B-F8D5-421E-9012-4D7325C8CDFF}"/>
    <cellStyle name="Entrada 4 2 4 3 2" xfId="24453" xr:uid="{A02AB0B3-0A22-4772-AEEF-728F43DBB2A4}"/>
    <cellStyle name="Entrada 4 2 4 4" xfId="8194" xr:uid="{C0B6B9C6-B627-4E9E-9967-F0A4C5220775}"/>
    <cellStyle name="Entrada 4 2 4 4 2" xfId="23302" xr:uid="{558BF76D-86DD-45A1-B965-896DD640940A}"/>
    <cellStyle name="Entrada 4 2 4 5" xfId="18071" xr:uid="{5E849C83-CDEC-4445-A532-F373F3F4E78F}"/>
    <cellStyle name="Entrada 4 2 5" xfId="3289" xr:uid="{C91CBCBC-B75E-4EA6-81F1-959E66F27199}"/>
    <cellStyle name="Entrada 4 2 5 2" xfId="5926" xr:uid="{9C5738A6-85E9-44CA-B32E-37A89893C5CF}"/>
    <cellStyle name="Entrada 4 2 5 2 2" xfId="12237" xr:uid="{1BE6FFD8-53C7-409B-9861-A78CB42F2301}"/>
    <cellStyle name="Entrada 4 2 5 2 2 2" xfId="27345" xr:uid="{1791022A-1A79-4AD4-BB9C-2DEFD7B8E9F4}"/>
    <cellStyle name="Entrada 4 2 5 2 3" xfId="15283" xr:uid="{20D000FA-2883-4BEC-B2DA-EA6A7CD423D2}"/>
    <cellStyle name="Entrada 4 2 5 2 3 2" xfId="30391" xr:uid="{C7300514-4920-4CE4-98E3-B78471EAFAAA}"/>
    <cellStyle name="Entrada 4 2 5 2 4" xfId="21034" xr:uid="{805B59FF-445B-4DCC-A295-D1A43980F76A}"/>
    <cellStyle name="Entrada 4 2 5 3" xfId="9671" xr:uid="{288D423C-27EC-4954-8060-C50DBFE6E991}"/>
    <cellStyle name="Entrada 4 2 5 3 2" xfId="24779" xr:uid="{BDF0DA72-85D1-40B3-8519-BAB99590EAD3}"/>
    <cellStyle name="Entrada 4 2 5 4" xfId="15515" xr:uid="{DE71B4DC-4073-402B-BE4C-DB9743CB00F9}"/>
    <cellStyle name="Entrada 4 2 5 4 2" xfId="30623" xr:uid="{CAC2EACF-CAEA-422C-A924-2308C43405F3}"/>
    <cellStyle name="Entrada 4 2 5 5" xfId="18397" xr:uid="{880544EB-DD37-450C-80C4-5C280A748831}"/>
    <cellStyle name="Entrada 4 2 6" xfId="3595" xr:uid="{747B9C2D-70CF-49F8-A57A-1D9418FBDB13}"/>
    <cellStyle name="Entrada 4 2 6 2" xfId="6232" xr:uid="{E9D09D8C-71A3-4754-8634-7EAC27884DF7}"/>
    <cellStyle name="Entrada 4 2 6 2 2" xfId="12543" xr:uid="{F8F9EAE8-82CC-4276-BF03-D3D324A33CFE}"/>
    <cellStyle name="Entrada 4 2 6 2 2 2" xfId="27651" xr:uid="{115743CA-C646-43D4-94B8-992D7E38A0A4}"/>
    <cellStyle name="Entrada 4 2 6 2 3" xfId="7247" xr:uid="{C4166901-5FBB-4337-8D35-964C24407698}"/>
    <cellStyle name="Entrada 4 2 6 2 3 2" xfId="22355" xr:uid="{00427354-91DC-45A7-BCCD-DF3B46E3BE71}"/>
    <cellStyle name="Entrada 4 2 6 2 4" xfId="21340" xr:uid="{27EE6B4B-F1BA-49A6-AFCA-9435C9642C7B}"/>
    <cellStyle name="Entrada 4 2 6 3" xfId="9977" xr:uid="{FAEE4E42-063B-4B05-B6CD-959C007BDAAC}"/>
    <cellStyle name="Entrada 4 2 6 3 2" xfId="25085" xr:uid="{E13F7934-DE55-4AE4-81DC-1D48C57C63BB}"/>
    <cellStyle name="Entrada 4 2 6 4" xfId="16421" xr:uid="{6464F6BA-FC5F-4DC2-A2A5-4E1803DACE44}"/>
    <cellStyle name="Entrada 4 2 6 4 2" xfId="31529" xr:uid="{D654A8BD-2D5C-4F9F-9428-DE8619F8BD77}"/>
    <cellStyle name="Entrada 4 2 6 5" xfId="18703" xr:uid="{C1145CFD-681B-49CF-B989-3A04BDE2BB73}"/>
    <cellStyle name="Entrada 4 2 7" xfId="3941" xr:uid="{A5011FA6-4A93-4837-A667-2D0C18DA9E1D}"/>
    <cellStyle name="Entrada 4 2 7 2" xfId="6578" xr:uid="{64485F63-67A6-4E5D-9711-28CC2E47F42F}"/>
    <cellStyle name="Entrada 4 2 7 2 2" xfId="12889" xr:uid="{BA864725-56B0-4985-A388-90333D1059AD}"/>
    <cellStyle name="Entrada 4 2 7 2 2 2" xfId="27997" xr:uid="{D712A82D-B3FF-4CBE-927A-A44BAC0F5224}"/>
    <cellStyle name="Entrada 4 2 7 2 3" xfId="16594" xr:uid="{07476416-7591-430C-B149-5234E11E0772}"/>
    <cellStyle name="Entrada 4 2 7 2 3 2" xfId="31702" xr:uid="{ED99C8B1-B911-4D45-94E0-4024A5F32E54}"/>
    <cellStyle name="Entrada 4 2 7 2 4" xfId="21686" xr:uid="{AA469691-4307-4300-A574-37605BD0D2A4}"/>
    <cellStyle name="Entrada 4 2 7 3" xfId="10323" xr:uid="{36DD60E5-257B-43EB-82DF-E08904CDD4E0}"/>
    <cellStyle name="Entrada 4 2 7 3 2" xfId="25431" xr:uid="{20787AD4-2FEE-497A-B6C9-8E8F37CA492F}"/>
    <cellStyle name="Entrada 4 2 7 4" xfId="7155" xr:uid="{DEF133AE-63DE-4E26-95A3-E2554A5BFD89}"/>
    <cellStyle name="Entrada 4 2 7 4 2" xfId="22263" xr:uid="{F56CB2C1-54C9-4940-8C0D-D2DFF464220E}"/>
    <cellStyle name="Entrada 4 2 7 5" xfId="19049" xr:uid="{67665466-8B2B-4042-9C90-DFC4B229B51B}"/>
    <cellStyle name="Entrada 4 2 8" xfId="4288" xr:uid="{ECF38506-F712-4361-9EF5-0194FC22A803}"/>
    <cellStyle name="Entrada 4 2 8 2" xfId="6925" xr:uid="{F1301BDD-4875-4F09-AB95-CC7D90C015C2}"/>
    <cellStyle name="Entrada 4 2 8 2 2" xfId="13236" xr:uid="{F26468DB-04A2-4EF8-B130-E8B9AF3ABA73}"/>
    <cellStyle name="Entrada 4 2 8 2 2 2" xfId="28344" xr:uid="{35992CA9-D9E8-4CF5-9229-A8D0E1B7A4E0}"/>
    <cellStyle name="Entrada 4 2 8 2 3" xfId="16900" xr:uid="{7FAA9E97-3090-4DE4-9C28-A0A7D092EE79}"/>
    <cellStyle name="Entrada 4 2 8 2 3 2" xfId="32008" xr:uid="{0293CF71-476E-4F3F-9967-E2119C3A9DB2}"/>
    <cellStyle name="Entrada 4 2 8 2 4" xfId="22033" xr:uid="{816E672C-0935-49EC-973F-71F93A5DE482}"/>
    <cellStyle name="Entrada 4 2 8 3" xfId="10670" xr:uid="{D3618339-6B93-495F-8A47-75EED3E273EF}"/>
    <cellStyle name="Entrada 4 2 8 3 2" xfId="25778" xr:uid="{5373E285-DCD7-4121-9C8A-BEDDEDC241B2}"/>
    <cellStyle name="Entrada 4 2 8 4" xfId="13388" xr:uid="{8B4E75B4-A86F-4B52-94E3-7FB6F06E9FC4}"/>
    <cellStyle name="Entrada 4 2 8 4 2" xfId="28496" xr:uid="{CF94A64A-16D0-4A42-882A-05A089989B5B}"/>
    <cellStyle name="Entrada 4 2 8 5" xfId="19396" xr:uid="{C6F40A6A-94CE-4E3A-8876-E5290D78E2DC}"/>
    <cellStyle name="Entrada 4 2 9" xfId="4506" xr:uid="{11BE8C83-6396-40BB-AF26-D1E72396C706}"/>
    <cellStyle name="Entrada 4 2 9 2" xfId="10888" xr:uid="{DF4A3641-9354-4F60-A1D0-D51E62506076}"/>
    <cellStyle name="Entrada 4 2 9 2 2" xfId="25996" xr:uid="{AAFA1C4C-615A-4D38-86FB-89A1843E3780}"/>
    <cellStyle name="Entrada 4 2 9 3" xfId="15597" xr:uid="{ACE26E99-5813-4C42-9C1A-4C686A593AE5}"/>
    <cellStyle name="Entrada 4 2 9 3 2" xfId="30705" xr:uid="{E9F61DF0-0CC8-4DB2-8F52-16956268C53A}"/>
    <cellStyle name="Entrada 4 2 9 4" xfId="19614" xr:uid="{A903AC2D-C675-44E1-BFDB-355A32E692D7}"/>
    <cellStyle name="Entrada 4 3" xfId="1852" xr:uid="{B735A04D-5FAC-4FD4-AB5F-306799DDE58C}"/>
    <cellStyle name="Entrada 4 3 10" xfId="15643" xr:uid="{1BA30D6C-B738-4563-803C-8A1215F4A895}"/>
    <cellStyle name="Entrada 4 3 10 2" xfId="30751" xr:uid="{2BA7FB3F-B16D-4B83-8722-165816347C1C}"/>
    <cellStyle name="Entrada 4 3 11" xfId="14109" xr:uid="{EFA31BBC-9568-4016-A659-970F04096AC6}"/>
    <cellStyle name="Entrada 4 3 11 2" xfId="29217" xr:uid="{FBB58FA3-DC11-4523-A034-E791505C5544}"/>
    <cellStyle name="Entrada 4 3 12" xfId="17077" xr:uid="{4AA196FA-8866-4AB5-B14F-4600532215E9}"/>
    <cellStyle name="Entrada 4 3 2" xfId="2412" xr:uid="{56973C21-7890-4644-84F0-FE18E5CF16A0}"/>
    <cellStyle name="Entrada 4 3 2 2" xfId="5049" xr:uid="{6BB48F3D-0617-45EB-9168-943385E18366}"/>
    <cellStyle name="Entrada 4 3 2 2 2" xfId="11413" xr:uid="{8BF58A4A-9BE2-4AFA-9595-4791D02287A2}"/>
    <cellStyle name="Entrada 4 3 2 2 2 2" xfId="26521" xr:uid="{ADBE2753-AAA6-40C7-86D5-7FD0F8FC67AF}"/>
    <cellStyle name="Entrada 4 3 2 2 3" xfId="7860" xr:uid="{05D3A725-6EF5-42A7-ABDD-14C3E8BEE154}"/>
    <cellStyle name="Entrada 4 3 2 2 3 2" xfId="22968" xr:uid="{0DEA8254-3782-4F67-B2D1-B6D02AC7C354}"/>
    <cellStyle name="Entrada 4 3 2 2 4" xfId="20157" xr:uid="{84A4EFD9-4B23-4F27-BD6D-7CB33F515A70}"/>
    <cellStyle name="Entrada 4 3 2 3" xfId="8879" xr:uid="{62CCDEC9-4A96-4121-96A5-08ABCB66C6EE}"/>
    <cellStyle name="Entrada 4 3 2 3 2" xfId="23987" xr:uid="{CCB267B7-9345-4E3E-A251-C6582DE0B469}"/>
    <cellStyle name="Entrada 4 3 2 4" xfId="14120" xr:uid="{D5EAA59C-29BB-4074-9100-DC557FB0306B}"/>
    <cellStyle name="Entrada 4 3 2 4 2" xfId="29228" xr:uid="{B5FA4A45-36F4-48D2-B720-37D4FDAEB8BB}"/>
    <cellStyle name="Entrada 4 3 2 5" xfId="15550" xr:uid="{999838C9-47B3-449E-87BF-0702BDC659D3}"/>
    <cellStyle name="Entrada 4 3 2 5 2" xfId="30658" xr:uid="{ECF1F1D3-3DD3-466A-BC16-17F62CBB4752}"/>
    <cellStyle name="Entrada 4 3 2 6" xfId="17603" xr:uid="{D4113E1E-518D-4B67-B7D5-E67634C92676}"/>
    <cellStyle name="Entrada 4 3 3" xfId="2208" xr:uid="{DD27EB6D-FEB4-4ABA-AF10-8D771F0A09D4}"/>
    <cellStyle name="Entrada 4 3 3 2" xfId="4845" xr:uid="{E975897D-3243-4352-A423-3A51631A8DAA}"/>
    <cellStyle name="Entrada 4 3 3 2 2" xfId="16342" xr:uid="{05595912-37E2-4020-87C4-E7FE24B6328F}"/>
    <cellStyle name="Entrada 4 3 3 2 2 2" xfId="31450" xr:uid="{80967A99-97BE-490D-8CCA-8A4C925D7AEF}"/>
    <cellStyle name="Entrada 4 3 3 2 3" xfId="19953" xr:uid="{D63E38E1-10AE-46E4-B9F9-6DACCB2C8047}"/>
    <cellStyle name="Entrada 4 3 3 3" xfId="14486" xr:uid="{48C07496-1A22-4F47-8C3A-602A20A14A51}"/>
    <cellStyle name="Entrada 4 3 3 3 2" xfId="29594" xr:uid="{724A706E-A976-4EE6-8462-5FF16F2E8554}"/>
    <cellStyle name="Entrada 4 3 3 4" xfId="17433" xr:uid="{9D0D5D35-C059-4A08-BC2A-B41A72991C00}"/>
    <cellStyle name="Entrada 4 3 4" xfId="2946" xr:uid="{40E8D8A0-1774-462B-94DC-070BEA165029}"/>
    <cellStyle name="Entrada 4 3 4 2" xfId="5583" xr:uid="{BDD47635-530A-46A2-9C16-15A4F7E2285F}"/>
    <cellStyle name="Entrada 4 3 4 2 2" xfId="11894" xr:uid="{32E9E363-1A67-4572-81D8-F10EB9265697}"/>
    <cellStyle name="Entrada 4 3 4 2 2 2" xfId="27002" xr:uid="{2C820109-527A-4223-9750-C40C53C31D48}"/>
    <cellStyle name="Entrada 4 3 4 2 3" xfId="13687" xr:uid="{7B8C2512-5BD0-456E-B0D6-45FC0BDDA7EC}"/>
    <cellStyle name="Entrada 4 3 4 2 3 2" xfId="28795" xr:uid="{5EC01F38-0FEB-409B-B455-20E5922202A6}"/>
    <cellStyle name="Entrada 4 3 4 2 4" xfId="20691" xr:uid="{0B5E4046-155B-44C6-A098-739A502D9F34}"/>
    <cellStyle name="Entrada 4 3 4 3" xfId="9328" xr:uid="{EE9AF096-E278-4D26-A068-D9C26F188143}"/>
    <cellStyle name="Entrada 4 3 4 3 2" xfId="24436" xr:uid="{D6C8E2DE-0EEE-4796-9783-A8AF1C714798}"/>
    <cellStyle name="Entrada 4 3 4 4" xfId="14138" xr:uid="{683677D0-FC9B-4BF8-B9E9-1F1CB002ED10}"/>
    <cellStyle name="Entrada 4 3 4 4 2" xfId="29246" xr:uid="{22C42F31-206E-4E8C-806B-84A395123476}"/>
    <cellStyle name="Entrada 4 3 4 5" xfId="18054" xr:uid="{07BC6D5B-4C86-49CF-9489-92449E2B163D}"/>
    <cellStyle name="Entrada 4 3 5" xfId="3272" xr:uid="{FD4D0515-EFD4-47BE-A0D3-862E290DDCD4}"/>
    <cellStyle name="Entrada 4 3 5 2" xfId="5909" xr:uid="{E773045F-4F34-4D24-92CB-D52F2BF97C79}"/>
    <cellStyle name="Entrada 4 3 5 2 2" xfId="12220" xr:uid="{42CF7C0D-FD11-482D-9B6B-00BDB6A5F272}"/>
    <cellStyle name="Entrada 4 3 5 2 2 2" xfId="27328" xr:uid="{F02E00B8-1D69-452C-A5A1-4EE5431EA101}"/>
    <cellStyle name="Entrada 4 3 5 2 3" xfId="16112" xr:uid="{36940112-FCE3-44EB-A7E5-CED67D4F4858}"/>
    <cellStyle name="Entrada 4 3 5 2 3 2" xfId="31220" xr:uid="{A1C310E1-2E0B-439E-92F9-561BA9C48220}"/>
    <cellStyle name="Entrada 4 3 5 2 4" xfId="21017" xr:uid="{2AF3AD2D-332D-4980-95D8-188294112072}"/>
    <cellStyle name="Entrada 4 3 5 3" xfId="9654" xr:uid="{833F38C0-7F46-4955-A2D8-185364AA8D9C}"/>
    <cellStyle name="Entrada 4 3 5 3 2" xfId="24762" xr:uid="{2D813328-CB91-46DD-B8CA-779E0D62F78F}"/>
    <cellStyle name="Entrada 4 3 5 4" xfId="14145" xr:uid="{7564F0CB-3E47-4D76-A17C-0D74F9DB3EF1}"/>
    <cellStyle name="Entrada 4 3 5 4 2" xfId="29253" xr:uid="{7FE4490E-1168-4019-B9E7-801587B465AC}"/>
    <cellStyle name="Entrada 4 3 5 5" xfId="18380" xr:uid="{7B0215C9-9CFB-4045-A94D-9636D6E71507}"/>
    <cellStyle name="Entrada 4 3 6" xfId="3578" xr:uid="{91F52662-B729-42D3-A008-769949D9AC02}"/>
    <cellStyle name="Entrada 4 3 6 2" xfId="6215" xr:uid="{9DFBAC54-3A06-4187-A72B-73C3C42C500D}"/>
    <cellStyle name="Entrada 4 3 6 2 2" xfId="12526" xr:uid="{F9B9E02E-23C5-4CAD-99E5-3F60F7C0D848}"/>
    <cellStyle name="Entrada 4 3 6 2 2 2" xfId="27634" xr:uid="{2B10A090-EC89-4CC6-8C05-D6A965E964AD}"/>
    <cellStyle name="Entrada 4 3 6 2 3" xfId="14628" xr:uid="{92F67C8C-E855-4E35-800D-AA72A98833E8}"/>
    <cellStyle name="Entrada 4 3 6 2 3 2" xfId="29736" xr:uid="{558E07D7-DBB6-448A-A6FF-2EC9D1A630C6}"/>
    <cellStyle name="Entrada 4 3 6 2 4" xfId="21323" xr:uid="{6D3F3889-7E2D-4C56-8C30-999C336D55B9}"/>
    <cellStyle name="Entrada 4 3 6 3" xfId="9960" xr:uid="{A36E6C0C-4BBE-4375-9983-224FC3A2BB3D}"/>
    <cellStyle name="Entrada 4 3 6 3 2" xfId="25068" xr:uid="{D8FD39BB-19F6-46E8-96F7-0711105DB99D}"/>
    <cellStyle name="Entrada 4 3 6 4" xfId="16554" xr:uid="{83067C77-6890-4783-8DDC-9BAC5BF9818C}"/>
    <cellStyle name="Entrada 4 3 6 4 2" xfId="31662" xr:uid="{AE3754D1-9213-4C22-A6F8-314B872F9413}"/>
    <cellStyle name="Entrada 4 3 6 5" xfId="18686" xr:uid="{73B5AC1F-0D9A-4FF8-9799-F91634ECBD46}"/>
    <cellStyle name="Entrada 4 3 7" xfId="3924" xr:uid="{33C4A8E0-4DFE-4051-97CF-96C916CD797B}"/>
    <cellStyle name="Entrada 4 3 7 2" xfId="6561" xr:uid="{C981A626-CACE-40EF-B23E-07C97B9841BD}"/>
    <cellStyle name="Entrada 4 3 7 2 2" xfId="12872" xr:uid="{E5F804C5-C9BD-4366-9EB8-14D54FBA0D8C}"/>
    <cellStyle name="Entrada 4 3 7 2 2 2" xfId="27980" xr:uid="{A5BD3752-2862-4E20-B385-1F2A51EF63E3}"/>
    <cellStyle name="Entrada 4 3 7 2 3" xfId="16577" xr:uid="{B018F299-D680-4C06-8F1E-02B2D471EBAB}"/>
    <cellStyle name="Entrada 4 3 7 2 3 2" xfId="31685" xr:uid="{CA1DED01-A917-4440-ACB3-C28371788D88}"/>
    <cellStyle name="Entrada 4 3 7 2 4" xfId="21669" xr:uid="{FD8C8CC7-A31B-42CA-8B00-A2BE5CD69DAA}"/>
    <cellStyle name="Entrada 4 3 7 3" xfId="10306" xr:uid="{4D533A72-C64A-45F7-B7A0-8F56312B0B61}"/>
    <cellStyle name="Entrada 4 3 7 3 2" xfId="25414" xr:uid="{E664C25B-2764-4A61-9FF1-E1E3E00B9567}"/>
    <cellStyle name="Entrada 4 3 7 4" xfId="8181" xr:uid="{91EEF528-A2B8-4253-8255-44886041C577}"/>
    <cellStyle name="Entrada 4 3 7 4 2" xfId="23289" xr:uid="{94977C7D-8A2A-488C-9F53-A7F7E21636D8}"/>
    <cellStyle name="Entrada 4 3 7 5" xfId="19032" xr:uid="{BB5E53E3-366D-40B3-A7D0-AAE1122822CC}"/>
    <cellStyle name="Entrada 4 3 8" xfId="4489" xr:uid="{59924AD1-E781-4480-B7C5-93A894758990}"/>
    <cellStyle name="Entrada 4 3 8 2" xfId="10871" xr:uid="{9E0C1383-96BD-45B1-9DF4-9017B1B35C99}"/>
    <cellStyle name="Entrada 4 3 8 2 2" xfId="25979" xr:uid="{BF7D4E02-9B40-49E9-9A08-8CAEE995BAE0}"/>
    <cellStyle name="Entrada 4 3 8 3" xfId="14839" xr:uid="{C01FE7F8-6B45-4776-B26A-4B1D4FF557E2}"/>
    <cellStyle name="Entrada 4 3 8 3 2" xfId="29947" xr:uid="{7804A592-0037-4115-A3EB-EC697238733B}"/>
    <cellStyle name="Entrada 4 3 8 4" xfId="19597" xr:uid="{1BD56AE7-F3B4-4893-8E4A-080C8C16286D}"/>
    <cellStyle name="Entrada 4 3 9" xfId="8353" xr:uid="{050C1931-6F1D-42B9-9109-F47A41E20EA2}"/>
    <cellStyle name="Entrada 4 3 9 2" xfId="23461" xr:uid="{C6C152E7-FDD5-47FA-903C-665F06539B16}"/>
    <cellStyle name="Entrada 4 4" xfId="2089" xr:uid="{160BCB18-449C-4AA2-853C-0E7C9BD8DB29}"/>
    <cellStyle name="Entrada 4 4 10" xfId="7749" xr:uid="{BB561C90-0FA1-41BA-B110-129E892CA622}"/>
    <cellStyle name="Entrada 4 4 10 2" xfId="22857" xr:uid="{8570EEC6-0500-4337-AB85-5E22CDD9CEEA}"/>
    <cellStyle name="Entrada 4 4 11" xfId="16191" xr:uid="{126B9B4A-BBCB-41D9-9557-ED79D0E33A40}"/>
    <cellStyle name="Entrada 4 4 11 2" xfId="31299" xr:uid="{E5CFD684-5B59-487B-A942-9322D203A711}"/>
    <cellStyle name="Entrada 4 4 12" xfId="17314" xr:uid="{5F3BBB26-10C5-4093-8F8E-1800980F05C8}"/>
    <cellStyle name="Entrada 4 4 2" xfId="2579" xr:uid="{212B61A4-03C8-423A-8ECF-D6A82581583D}"/>
    <cellStyle name="Entrada 4 4 2 2" xfId="5216" xr:uid="{8FB685D6-23DC-42BC-ADD8-28DDDE88F188}"/>
    <cellStyle name="Entrada 4 4 2 2 2" xfId="11580" xr:uid="{AC91B469-2105-4232-8285-1377E872486C}"/>
    <cellStyle name="Entrada 4 4 2 2 2 2" xfId="26688" xr:uid="{ACC39E15-A189-4BCD-BEA8-2BAB3D74F75C}"/>
    <cellStyle name="Entrada 4 4 2 2 3" xfId="16206" xr:uid="{130473D7-1828-4099-82A9-213F9BE4EF92}"/>
    <cellStyle name="Entrada 4 4 2 2 3 2" xfId="31314" xr:uid="{7EB865B4-01DB-4B21-A244-C43D14708AF3}"/>
    <cellStyle name="Entrada 4 4 2 2 4" xfId="20324" xr:uid="{67269D16-F702-4CF4-AB39-B0FBE3C53C2C}"/>
    <cellStyle name="Entrada 4 4 2 3" xfId="9046" xr:uid="{0D5DCCC5-9286-4072-8515-32E577BC4C49}"/>
    <cellStyle name="Entrada 4 4 2 3 2" xfId="24154" xr:uid="{46B3D5B3-80FF-4125-A52F-082514FB9E94}"/>
    <cellStyle name="Entrada 4 4 2 4" xfId="15242" xr:uid="{E7DAB3A8-7FEB-4496-9462-C9942EE30068}"/>
    <cellStyle name="Entrada 4 4 2 4 2" xfId="30350" xr:uid="{5AAD4145-0E29-4FE3-96D1-772E03D6F120}"/>
    <cellStyle name="Entrada 4 4 2 5" xfId="7040" xr:uid="{51B4BA91-269B-419C-9D64-AA9F4E1B62D5}"/>
    <cellStyle name="Entrada 4 4 2 5 2" xfId="22148" xr:uid="{9A3F3D46-B31B-437B-B7E7-45FD9BB5932F}"/>
    <cellStyle name="Entrada 4 4 2 6" xfId="17687" xr:uid="{BC28F4D0-7F9F-4CD3-8C78-99BB8C6F6169}"/>
    <cellStyle name="Entrada 4 4 3" xfId="2849" xr:uid="{D5990BA0-EC8B-4DE3-8028-FE21541E1258}"/>
    <cellStyle name="Entrada 4 4 3 2" xfId="5486" xr:uid="{1F84B159-431B-4DD6-9B9C-4C05820CBDE2}"/>
    <cellStyle name="Entrada 4 4 3 2 2" xfId="15819" xr:uid="{E2699337-1305-436C-9348-A76701F56082}"/>
    <cellStyle name="Entrada 4 4 3 2 2 2" xfId="30927" xr:uid="{AD7574A8-092B-477F-96AA-3B864379030A}"/>
    <cellStyle name="Entrada 4 4 3 2 3" xfId="20594" xr:uid="{678AC79E-958A-4182-83EC-94E65A567645}"/>
    <cellStyle name="Entrada 4 4 3 3" xfId="15850" xr:uid="{4A1D1EF2-A14E-4954-9613-6ADA6A991DAF}"/>
    <cellStyle name="Entrada 4 4 3 3 2" xfId="30958" xr:uid="{698D4FAE-0A0C-4C68-8DFD-F25C20AF7EB0}"/>
    <cellStyle name="Entrada 4 4 3 4" xfId="17957" xr:uid="{02C37670-4B78-43FD-8F44-20A0603CCEF0}"/>
    <cellStyle name="Entrada 4 4 4" xfId="3152" xr:uid="{3E6AE382-800F-4F3D-AD30-41101F17CD21}"/>
    <cellStyle name="Entrada 4 4 4 2" xfId="5789" xr:uid="{849F5B2A-6A33-4B8E-A4CF-7DBC0946B0D6}"/>
    <cellStyle name="Entrada 4 4 4 2 2" xfId="12100" xr:uid="{6B5A3968-130C-43A7-95E5-1A17E986F3F7}"/>
    <cellStyle name="Entrada 4 4 4 2 2 2" xfId="27208" xr:uid="{9534C1B9-A901-46DE-AEE5-A3D93E5A54FF}"/>
    <cellStyle name="Entrada 4 4 4 2 3" xfId="15522" xr:uid="{064E5581-E183-45E7-8302-6B2878A8D5F5}"/>
    <cellStyle name="Entrada 4 4 4 2 3 2" xfId="30630" xr:uid="{BEF8AAC3-86B5-453E-BDF9-5EF5E391D003}"/>
    <cellStyle name="Entrada 4 4 4 2 4" xfId="20897" xr:uid="{D5001AB9-B4FB-47D5-A5EA-474030E17F91}"/>
    <cellStyle name="Entrada 4 4 4 3" xfId="9534" xr:uid="{B8DB5E8A-0BC0-4462-AEA4-0D06D8F0B8FF}"/>
    <cellStyle name="Entrada 4 4 4 3 2" xfId="24642" xr:uid="{81D599DF-5E79-483F-8F37-C91970078947}"/>
    <cellStyle name="Entrada 4 4 4 4" xfId="15320" xr:uid="{F0612B42-D59E-4F4E-A3A6-3AB970A1F306}"/>
    <cellStyle name="Entrada 4 4 4 4 2" xfId="30428" xr:uid="{AB1951C5-F980-48E6-98A6-10C479708FD3}"/>
    <cellStyle name="Entrada 4 4 4 5" xfId="18260" xr:uid="{4B424664-84C4-488A-BFE7-6A425415D02C}"/>
    <cellStyle name="Entrada 4 4 5" xfId="3478" xr:uid="{869F2CBF-1B4A-4B52-AC0F-CAE27632D028}"/>
    <cellStyle name="Entrada 4 4 5 2" xfId="6115" xr:uid="{9ED8C82D-E2EE-4487-85EA-B466DCDAD1F8}"/>
    <cellStyle name="Entrada 4 4 5 2 2" xfId="12426" xr:uid="{31FA4FB6-F3FF-4326-88C6-82015E5E7C65}"/>
    <cellStyle name="Entrada 4 4 5 2 2 2" xfId="27534" xr:uid="{A63D2675-E0F7-4878-BFD7-7E20D100A935}"/>
    <cellStyle name="Entrada 4 4 5 2 3" xfId="13513" xr:uid="{563CFD42-0C62-4C28-B1B7-56B623D17DFA}"/>
    <cellStyle name="Entrada 4 4 5 2 3 2" xfId="28621" xr:uid="{3BE9E4EE-04A3-4898-97B8-62FEA4A73AE3}"/>
    <cellStyle name="Entrada 4 4 5 2 4" xfId="21223" xr:uid="{D41DBA8B-8241-4853-8254-B9DA4F18F56D}"/>
    <cellStyle name="Entrada 4 4 5 3" xfId="9860" xr:uid="{AE18DDBD-B867-42B9-B435-41BA410D9B7B}"/>
    <cellStyle name="Entrada 4 4 5 3 2" xfId="24968" xr:uid="{2520690E-85B4-4DC0-BF8E-1FCE6066A2C9}"/>
    <cellStyle name="Entrada 4 4 5 4" xfId="16557" xr:uid="{EEEAFCBB-8847-440C-A9AC-64E3C5334DCB}"/>
    <cellStyle name="Entrada 4 4 5 4 2" xfId="31665" xr:uid="{ABD2009D-E502-4A41-B3CB-4D4B8B6F4E4C}"/>
    <cellStyle name="Entrada 4 4 5 5" xfId="18586" xr:uid="{AFA0C586-B696-41BD-87CB-439029C7EE66}"/>
    <cellStyle name="Entrada 4 4 6" xfId="3784" xr:uid="{A3CC4287-EA03-4D26-AABA-338CD3CD3925}"/>
    <cellStyle name="Entrada 4 4 6 2" xfId="6421" xr:uid="{D863FDF0-2937-4320-ADAD-1BDB2B241714}"/>
    <cellStyle name="Entrada 4 4 6 2 2" xfId="12732" xr:uid="{B3B113D5-343D-4F0E-A844-62687840E115}"/>
    <cellStyle name="Entrada 4 4 6 2 2 2" xfId="27840" xr:uid="{1EE303CC-B661-4F7E-AD97-E85E4BDBF96F}"/>
    <cellStyle name="Entrada 4 4 6 2 3" xfId="13356" xr:uid="{2D6F3504-D8FA-437D-8AD6-03B0A6796EE3}"/>
    <cellStyle name="Entrada 4 4 6 2 3 2" xfId="28464" xr:uid="{2806B6F8-ACCE-471F-BC61-5107586893A5}"/>
    <cellStyle name="Entrada 4 4 6 2 4" xfId="21529" xr:uid="{72C915AC-91BE-4BA6-B9BE-C331937953E8}"/>
    <cellStyle name="Entrada 4 4 6 3" xfId="10166" xr:uid="{D481BA6C-5BF3-49B3-9736-3B83C154893B}"/>
    <cellStyle name="Entrada 4 4 6 3 2" xfId="25274" xr:uid="{DFD5440C-46F0-4ACA-9CC4-0C94BFDC9D0E}"/>
    <cellStyle name="Entrada 4 4 6 4" xfId="8273" xr:uid="{256327BB-E74B-4E3E-BFE8-90EFB1B874CB}"/>
    <cellStyle name="Entrada 4 4 6 4 2" xfId="23381" xr:uid="{6A8109EC-92D1-4289-AC84-FCB52F894377}"/>
    <cellStyle name="Entrada 4 4 6 5" xfId="18892" xr:uid="{8BA2CE0B-D016-41E9-9101-9E99379EF8B9}"/>
    <cellStyle name="Entrada 4 4 7" xfId="4161" xr:uid="{104129E1-3DD5-4444-BBEB-373249A267F8}"/>
    <cellStyle name="Entrada 4 4 7 2" xfId="6798" xr:uid="{82CBF977-8780-4354-BB93-AE2ECF9F6364}"/>
    <cellStyle name="Entrada 4 4 7 2 2" xfId="13109" xr:uid="{F64D0086-9692-478E-99C5-223436CEBE75}"/>
    <cellStyle name="Entrada 4 4 7 2 2 2" xfId="28217" xr:uid="{78BE5CA8-28DE-4644-997F-86CF4B88B361}"/>
    <cellStyle name="Entrada 4 4 7 2 3" xfId="16783" xr:uid="{FA1F9790-FB9B-4AFB-862B-83020D0B65BA}"/>
    <cellStyle name="Entrada 4 4 7 2 3 2" xfId="31891" xr:uid="{695C7E02-17B8-428E-A538-4E566BAB9A8D}"/>
    <cellStyle name="Entrada 4 4 7 2 4" xfId="21906" xr:uid="{B2376769-3FDF-49B6-91CF-3EEC38A80D17}"/>
    <cellStyle name="Entrada 4 4 7 3" xfId="10543" xr:uid="{4303D8E3-74CF-44FF-9C92-1193F612F16F}"/>
    <cellStyle name="Entrada 4 4 7 3 2" xfId="25651" xr:uid="{043A7B10-EFC3-4471-B8D6-6D1FB269F435}"/>
    <cellStyle name="Entrada 4 4 7 4" xfId="15187" xr:uid="{0FDCB115-187D-43F2-AB89-506EC04A956E}"/>
    <cellStyle name="Entrada 4 4 7 4 2" xfId="30295" xr:uid="{CABBBC06-ABA1-49B1-AEBE-D23334A880D2}"/>
    <cellStyle name="Entrada 4 4 7 5" xfId="19269" xr:uid="{622DD555-9481-484F-852E-3CBACC1C9784}"/>
    <cellStyle name="Entrada 4 4 8" xfId="4726" xr:uid="{056CDF3E-D30F-47A3-8907-687F7A99E45C}"/>
    <cellStyle name="Entrada 4 4 8 2" xfId="11108" xr:uid="{E373216C-0766-4FF4-93AF-505507A1236C}"/>
    <cellStyle name="Entrada 4 4 8 2 2" xfId="26216" xr:uid="{AEE46852-6A11-4F14-B2AC-84BD3BC3CE9F}"/>
    <cellStyle name="Entrada 4 4 8 3" xfId="7378" xr:uid="{4FB600F3-7802-4753-93E9-6DCDCEBE3CD0}"/>
    <cellStyle name="Entrada 4 4 8 3 2" xfId="22486" xr:uid="{5F3D9351-90FB-4999-BDC1-4A6962B813F2}"/>
    <cellStyle name="Entrada 4 4 8 4" xfId="19834" xr:uid="{32EEDB89-7DFF-469F-9CAD-94B5838FD93B}"/>
    <cellStyle name="Entrada 4 4 9" xfId="8587" xr:uid="{57EE8923-7208-49BB-A1CA-BCD8CA15A0E8}"/>
    <cellStyle name="Entrada 4 4 9 2" xfId="23695" xr:uid="{5DF85345-A006-4829-9A3D-0AF0E1914E65}"/>
    <cellStyle name="Entrada 4 5" xfId="2032" xr:uid="{1BCF6755-2278-4B52-B434-645E7F9B6391}"/>
    <cellStyle name="Entrada 4 5 10" xfId="13967" xr:uid="{B31C3384-2AB3-4612-99C7-B18A88E0A32F}"/>
    <cellStyle name="Entrada 4 5 10 2" xfId="29075" xr:uid="{DFE0B550-F1DD-4306-972F-A50E74045860}"/>
    <cellStyle name="Entrada 4 5 11" xfId="17257" xr:uid="{71624AA8-CD62-4F18-9744-4B19B96328BD}"/>
    <cellStyle name="Entrada 4 5 2" xfId="2792" xr:uid="{30EC8192-9CDF-42C7-86D9-6AF28B9B4772}"/>
    <cellStyle name="Entrada 4 5 2 2" xfId="5429" xr:uid="{BC1B5F5B-7694-4A86-8764-790F1D5F168E}"/>
    <cellStyle name="Entrada 4 5 2 2 2" xfId="14382" xr:uid="{D1A66480-B0B5-4D90-8254-E4A8C7BB1781}"/>
    <cellStyle name="Entrada 4 5 2 2 2 2" xfId="29490" xr:uid="{D3FA69D9-5ECE-4CB9-82D8-433F43959CF2}"/>
    <cellStyle name="Entrada 4 5 2 2 3" xfId="20537" xr:uid="{9126D3C9-F2EF-489A-8EC4-D9640C389693}"/>
    <cellStyle name="Entrada 4 5 2 3" xfId="14273" xr:uid="{A09674CC-2849-43F7-915D-23E56A729AB0}"/>
    <cellStyle name="Entrada 4 5 2 3 2" xfId="29381" xr:uid="{C74B2BCB-9C60-434B-84C6-86A18D2E3525}"/>
    <cellStyle name="Entrada 4 5 2 4" xfId="17900" xr:uid="{969F7AD6-84E1-4974-BDF9-9621818EF274}"/>
    <cellStyle name="Entrada 4 5 3" xfId="3095" xr:uid="{EA8DFE0C-A81B-4345-A416-8B2A12F59E6C}"/>
    <cellStyle name="Entrada 4 5 3 2" xfId="5732" xr:uid="{DB61BEA0-E526-48EC-A373-78EEC5821D99}"/>
    <cellStyle name="Entrada 4 5 3 2 2" xfId="12043" xr:uid="{8EA2F974-A051-4384-BD65-E7E9C05A1862}"/>
    <cellStyle name="Entrada 4 5 3 2 2 2" xfId="27151" xr:uid="{BF12C2B0-67E3-4814-AF86-60B0BECD0299}"/>
    <cellStyle name="Entrada 4 5 3 2 3" xfId="14826" xr:uid="{1A2AC264-0FE9-40CC-AF91-F944CD2D3E29}"/>
    <cellStyle name="Entrada 4 5 3 2 3 2" xfId="29934" xr:uid="{5BD3D48E-12D4-4155-90F2-2D36DBA13557}"/>
    <cellStyle name="Entrada 4 5 3 2 4" xfId="20840" xr:uid="{7E950D4C-187D-4159-9D33-58B79F4C0877}"/>
    <cellStyle name="Entrada 4 5 3 3" xfId="9477" xr:uid="{32E0A3D1-C1E4-40ED-8D4B-7386E2FA7A06}"/>
    <cellStyle name="Entrada 4 5 3 3 2" xfId="24585" xr:uid="{D54F2E05-3693-450E-A2E4-6D43BF6C6528}"/>
    <cellStyle name="Entrada 4 5 3 4" xfId="15482" xr:uid="{BBCE2F27-9027-4BE1-B473-787716A02F2A}"/>
    <cellStyle name="Entrada 4 5 3 4 2" xfId="30590" xr:uid="{2DA9A083-34C3-44D3-9F7D-7EF4B5211AA1}"/>
    <cellStyle name="Entrada 4 5 3 5" xfId="18203" xr:uid="{5057ED7E-590C-4A5B-AA87-C61116BC3F95}"/>
    <cellStyle name="Entrada 4 5 4" xfId="3421" xr:uid="{CF35D49D-C174-4F04-BA1B-6C9B2782C068}"/>
    <cellStyle name="Entrada 4 5 4 2" xfId="6058" xr:uid="{73EDA4A5-7169-4DF1-BE35-51EC6E564A77}"/>
    <cellStyle name="Entrada 4 5 4 2 2" xfId="12369" xr:uid="{29D5A967-8FA8-4236-BFDF-385F04274B68}"/>
    <cellStyle name="Entrada 4 5 4 2 2 2" xfId="27477" xr:uid="{2377EC9F-DBDE-4C40-B63C-4C43C3EE9735}"/>
    <cellStyle name="Entrada 4 5 4 2 3" xfId="15274" xr:uid="{AE064941-7ACE-477A-8B03-35B921CCBFC8}"/>
    <cellStyle name="Entrada 4 5 4 2 3 2" xfId="30382" xr:uid="{9240C54B-8039-458A-898E-74608C2485FD}"/>
    <cellStyle name="Entrada 4 5 4 2 4" xfId="21166" xr:uid="{36374901-2EF3-421D-9D49-54640447923D}"/>
    <cellStyle name="Entrada 4 5 4 3" xfId="9803" xr:uid="{2D899202-4002-41F7-ABAE-3F039B518D6A}"/>
    <cellStyle name="Entrada 4 5 4 3 2" xfId="24911" xr:uid="{D4C96F4F-F4E0-42AF-BF8A-751406ABD4C1}"/>
    <cellStyle name="Entrada 4 5 4 4" xfId="14095" xr:uid="{0D65D32C-AD43-40B8-94EC-3AD5A902726E}"/>
    <cellStyle name="Entrada 4 5 4 4 2" xfId="29203" xr:uid="{AC380E39-F29B-4F3F-9973-C37BF58B198D}"/>
    <cellStyle name="Entrada 4 5 4 5" xfId="18529" xr:uid="{74006A8F-0EFC-44CD-A53B-62AAC7DFF000}"/>
    <cellStyle name="Entrada 4 5 5" xfId="3727" xr:uid="{15365553-C9B4-408D-9536-FE34DD4E8188}"/>
    <cellStyle name="Entrada 4 5 5 2" xfId="6364" xr:uid="{742A0944-60E1-4581-806B-4A51B5D6FF39}"/>
    <cellStyle name="Entrada 4 5 5 2 2" xfId="12675" xr:uid="{CE842DE8-B7AE-4A6C-894B-AD5F0BB37B12}"/>
    <cellStyle name="Entrada 4 5 5 2 2 2" xfId="27783" xr:uid="{4F98FAE3-F355-4154-8D54-C666E1631D82}"/>
    <cellStyle name="Entrada 4 5 5 2 3" xfId="14984" xr:uid="{56949396-D00F-41F1-A1B0-7A86D561A72B}"/>
    <cellStyle name="Entrada 4 5 5 2 3 2" xfId="30092" xr:uid="{15F3A3FC-F3C7-42BD-A7D8-814CDDBF834B}"/>
    <cellStyle name="Entrada 4 5 5 2 4" xfId="21472" xr:uid="{799B7AF6-96DD-4069-9279-5FDE27CEA9B8}"/>
    <cellStyle name="Entrada 4 5 5 3" xfId="10109" xr:uid="{7D3E3B22-4B6A-4B4E-9B1B-B8016CA33DCC}"/>
    <cellStyle name="Entrada 4 5 5 3 2" xfId="25217" xr:uid="{C191A7F2-6F7F-485E-BC33-881FF2E7F7F1}"/>
    <cellStyle name="Entrada 4 5 5 4" xfId="15572" xr:uid="{CB782ADE-9176-4838-825C-7949076C5CB9}"/>
    <cellStyle name="Entrada 4 5 5 4 2" xfId="30680" xr:uid="{CBF01A75-AA8C-4B97-908D-8E5F134DA67C}"/>
    <cellStyle name="Entrada 4 5 5 5" xfId="18835" xr:uid="{71DE844B-757A-495E-9D5C-FCED3B876A6D}"/>
    <cellStyle name="Entrada 4 5 6" xfId="4104" xr:uid="{BFCB14E7-9984-4DD8-9DF5-713C44A13151}"/>
    <cellStyle name="Entrada 4 5 6 2" xfId="6741" xr:uid="{B7612613-D1AC-47D5-9456-19997E0AF0C8}"/>
    <cellStyle name="Entrada 4 5 6 2 2" xfId="13052" xr:uid="{998CD14C-8140-4055-A7EE-52DC11EF5220}"/>
    <cellStyle name="Entrada 4 5 6 2 2 2" xfId="28160" xr:uid="{88FFC7E5-7392-4E05-9F32-259373970549}"/>
    <cellStyle name="Entrada 4 5 6 2 3" xfId="16726" xr:uid="{E6D56EF8-D3A1-4401-B38D-A22AFADA24B9}"/>
    <cellStyle name="Entrada 4 5 6 2 3 2" xfId="31834" xr:uid="{F72679A6-2387-465E-B072-63B9E2AFBF76}"/>
    <cellStyle name="Entrada 4 5 6 2 4" xfId="21849" xr:uid="{D6AD93D7-40A4-48AF-858D-802F4517E1CA}"/>
    <cellStyle name="Entrada 4 5 6 3" xfId="10486" xr:uid="{7C38FBBA-C1C4-4CDD-96F5-4032E6A264E5}"/>
    <cellStyle name="Entrada 4 5 6 3 2" xfId="25594" xr:uid="{29F31D19-BBED-4B58-8A84-EE491948EFB6}"/>
    <cellStyle name="Entrada 4 5 6 4" xfId="13551" xr:uid="{B072C1EE-3E0D-4202-A8B0-746836774FFE}"/>
    <cellStyle name="Entrada 4 5 6 4 2" xfId="28659" xr:uid="{BBDAB76D-68D2-49FC-87C6-075B45B882A0}"/>
    <cellStyle name="Entrada 4 5 6 5" xfId="19212" xr:uid="{5FBB809E-E3D3-412D-BBF0-90C6FA1F02B1}"/>
    <cellStyle name="Entrada 4 5 7" xfId="4669" xr:uid="{BFC7F566-CD89-4C4B-BD03-72849B40575B}"/>
    <cellStyle name="Entrada 4 5 7 2" xfId="11051" xr:uid="{4E26C6E2-D282-4C92-AE1D-4B0A06F4F304}"/>
    <cellStyle name="Entrada 4 5 7 2 2" xfId="26159" xr:uid="{676F99E1-0A96-45A8-BC69-1D4CE630486C}"/>
    <cellStyle name="Entrada 4 5 7 3" xfId="16252" xr:uid="{6F8B8690-F569-4D31-AB82-4CFC383C3521}"/>
    <cellStyle name="Entrada 4 5 7 3 2" xfId="31360" xr:uid="{D0C9D47F-CBAF-4705-903C-6DAC462865B6}"/>
    <cellStyle name="Entrada 4 5 7 4" xfId="19777" xr:uid="{BF0F0E98-39C5-424F-9501-8053BC6812F5}"/>
    <cellStyle name="Entrada 4 5 8" xfId="8530" xr:uid="{3ACF2B7F-7FEA-4F76-B764-57A45E80C93D}"/>
    <cellStyle name="Entrada 4 5 8 2" xfId="23638" xr:uid="{08C4F1CA-E8AB-4F6A-9E20-7D62424352F2}"/>
    <cellStyle name="Entrada 4 5 9" xfId="16240" xr:uid="{BCD7E9B8-7434-4C32-B9C8-4C090DA48C55}"/>
    <cellStyle name="Entrada 4 5 9 2" xfId="31348" xr:uid="{F7376709-8245-40E5-992D-5D0636116139}"/>
    <cellStyle name="Entrada 5" xfId="1154" xr:uid="{00000000-0005-0000-0000-000084040000}"/>
    <cellStyle name="Entrada 5 2" xfId="1870" xr:uid="{B4F4CC2D-00C0-487F-94DB-9C770D285D6F}"/>
    <cellStyle name="Entrada 5 2 10" xfId="8371" xr:uid="{45FD01BB-C2E0-46A3-8340-AC75AEFD327C}"/>
    <cellStyle name="Entrada 5 2 10 2" xfId="23479" xr:uid="{1A5CB373-D533-4122-A37F-E537A9D8E005}"/>
    <cellStyle name="Entrada 5 2 11" xfId="11227" xr:uid="{58ACEB3B-6397-48FF-B831-322040546F0B}"/>
    <cellStyle name="Entrada 5 2 11 2" xfId="26335" xr:uid="{5E53C160-6763-4A94-A254-F136881893F4}"/>
    <cellStyle name="Entrada 5 2 12" xfId="7853" xr:uid="{ADDC2439-77F3-4EE1-A567-6917ED0CA8F0}"/>
    <cellStyle name="Entrada 5 2 12 2" xfId="22961" xr:uid="{1ED832FE-014D-4142-9F9E-2FCF962661FB}"/>
    <cellStyle name="Entrada 5 2 13" xfId="17095" xr:uid="{286366C3-7A25-425E-A92B-1823E7F61E95}"/>
    <cellStyle name="Entrada 5 2 2" xfId="2430" xr:uid="{5DA7FB13-346B-4BAC-A23A-AF8939D9DB22}"/>
    <cellStyle name="Entrada 5 2 2 2" xfId="5067" xr:uid="{634C507F-70EA-4790-9BC4-2661E9E38AFE}"/>
    <cellStyle name="Entrada 5 2 2 2 2" xfId="11431" xr:uid="{AE1CEAE6-12D1-45B2-AD99-538B8354CFA5}"/>
    <cellStyle name="Entrada 5 2 2 2 2 2" xfId="26539" xr:uid="{1D690E80-E955-4B76-A28D-B9A0869C421C}"/>
    <cellStyle name="Entrada 5 2 2 2 3" xfId="8113" xr:uid="{7554F2DE-E4F0-4F42-9C73-831B2D8511C5}"/>
    <cellStyle name="Entrada 5 2 2 2 3 2" xfId="23221" xr:uid="{7815AC17-3CAD-4F42-A172-6C1F6734F9D3}"/>
    <cellStyle name="Entrada 5 2 2 2 4" xfId="20175" xr:uid="{D5FB49DD-C516-494C-BFF5-B0494A3034ED}"/>
    <cellStyle name="Entrada 5 2 2 3" xfId="8897" xr:uid="{85F3B5A7-A7E5-44B4-9433-69764B5BE7F1}"/>
    <cellStyle name="Entrada 5 2 2 3 2" xfId="24005" xr:uid="{2B8E6765-FD03-45DC-B0E8-74BE11C964C1}"/>
    <cellStyle name="Entrada 5 2 3" xfId="2660" xr:uid="{F96EDC3C-29DA-413A-B4A5-43409E9F37C3}"/>
    <cellStyle name="Entrada 5 2 3 2" xfId="5297" xr:uid="{AE19E6E9-832E-45F5-B490-D9B84DC2F1D8}"/>
    <cellStyle name="Entrada 5 2 3 2 2" xfId="7297" xr:uid="{275B0FC9-DEDA-4CAE-9429-41345CA33032}"/>
    <cellStyle name="Entrada 5 2 3 2 2 2" xfId="22405" xr:uid="{90BFEBAC-38CD-4A81-9183-3D3A5C44CAD0}"/>
    <cellStyle name="Entrada 5 2 3 2 3" xfId="20405" xr:uid="{3A6E0EAC-C568-4AA7-83A6-3F8AE51C2181}"/>
    <cellStyle name="Entrada 5 2 3 3" xfId="14475" xr:uid="{1C3359BD-0B13-4621-AF39-99A72746E15B}"/>
    <cellStyle name="Entrada 5 2 3 3 2" xfId="29583" xr:uid="{8E70FF96-7AC1-40B3-93B6-04DB69A9DF3C}"/>
    <cellStyle name="Entrada 5 2 3 4" xfId="17768" xr:uid="{6433FA9D-56D9-4B2A-B047-7E245608FD71}"/>
    <cellStyle name="Entrada 5 2 4" xfId="2964" xr:uid="{70DEC9F1-AE4D-4551-9444-20894D37D12F}"/>
    <cellStyle name="Entrada 5 2 4 2" xfId="5601" xr:uid="{91D74D9F-4159-4757-BF4C-EF2E4D5C9002}"/>
    <cellStyle name="Entrada 5 2 4 2 2" xfId="11912" xr:uid="{F5E09FB2-998F-4510-A73E-1DE5329F8CEC}"/>
    <cellStyle name="Entrada 5 2 4 2 2 2" xfId="27020" xr:uid="{15DC7C61-0734-43A6-B9E9-EB75331EC5C8}"/>
    <cellStyle name="Entrada 5 2 4 2 3" xfId="14140" xr:uid="{9A3F4453-E0B4-4AC7-8A03-1F8FCA771AEC}"/>
    <cellStyle name="Entrada 5 2 4 2 3 2" xfId="29248" xr:uid="{B13E2775-DEED-4733-A277-212B71645DE5}"/>
    <cellStyle name="Entrada 5 2 4 2 4" xfId="20709" xr:uid="{C7C72685-5BC7-448D-A288-ED630051CED6}"/>
    <cellStyle name="Entrada 5 2 4 3" xfId="9346" xr:uid="{0614DD92-7BB1-4A5A-AB29-F8359C0C1188}"/>
    <cellStyle name="Entrada 5 2 4 3 2" xfId="24454" xr:uid="{D244E9CB-3539-415A-AC9D-0BFD6509C007}"/>
    <cellStyle name="Entrada 5 2 4 4" xfId="15626" xr:uid="{256D2E25-726F-461F-8915-1A3A908E4DF7}"/>
    <cellStyle name="Entrada 5 2 4 4 2" xfId="30734" xr:uid="{CBFF94BF-5434-454C-8018-9E29BA68ABE8}"/>
    <cellStyle name="Entrada 5 2 4 5" xfId="18072" xr:uid="{56CF1130-23EA-48C5-8D14-300F0E47C9D6}"/>
    <cellStyle name="Entrada 5 2 5" xfId="3290" xr:uid="{3F3D3405-6022-47D1-A6EC-7294EEA93716}"/>
    <cellStyle name="Entrada 5 2 5 2" xfId="5927" xr:uid="{2B62BEE9-1DBC-4A60-B489-98C5A48A5A3B}"/>
    <cellStyle name="Entrada 5 2 5 2 2" xfId="12238" xr:uid="{3348826D-591F-4EEF-96A7-E73B5148EB0C}"/>
    <cellStyle name="Entrada 5 2 5 2 2 2" xfId="27346" xr:uid="{A0EF4DAB-49A8-414A-BC0E-D60272DE68A6}"/>
    <cellStyle name="Entrada 5 2 5 2 3" xfId="15857" xr:uid="{AB6ADAB3-FDD7-41CE-96DD-0527C5D5A308}"/>
    <cellStyle name="Entrada 5 2 5 2 3 2" xfId="30965" xr:uid="{0F43D1D3-5D12-4F45-BE7D-D57F19DF425A}"/>
    <cellStyle name="Entrada 5 2 5 2 4" xfId="21035" xr:uid="{105FDB74-C285-4D3F-8BA1-55126576B5E8}"/>
    <cellStyle name="Entrada 5 2 5 3" xfId="9672" xr:uid="{056FD2A2-7AB3-48B5-A440-8D0130619629}"/>
    <cellStyle name="Entrada 5 2 5 3 2" xfId="24780" xr:uid="{618D950A-8D53-4029-ACEB-AAB594A40AE6}"/>
    <cellStyle name="Entrada 5 2 5 4" xfId="13855" xr:uid="{934B3FEF-085F-4377-853C-4472DCBB09B9}"/>
    <cellStyle name="Entrada 5 2 5 4 2" xfId="28963" xr:uid="{C7B776CB-EC93-4457-8038-33225DCAE314}"/>
    <cellStyle name="Entrada 5 2 5 5" xfId="18398" xr:uid="{D099C974-4A23-4AA1-95EA-708FBC24D16F}"/>
    <cellStyle name="Entrada 5 2 6" xfId="3596" xr:uid="{D35620E9-874D-4A26-AA4C-A5FF9A069DE4}"/>
    <cellStyle name="Entrada 5 2 6 2" xfId="6233" xr:uid="{D9F9E946-9FCA-467E-A563-D4B6FE50E2F9}"/>
    <cellStyle name="Entrada 5 2 6 2 2" xfId="12544" xr:uid="{DB2A222A-74DD-4AFC-83C6-702B882BDD65}"/>
    <cellStyle name="Entrada 5 2 6 2 2 2" xfId="27652" xr:uid="{BC862EE5-1221-4B2F-BC84-69DD3FF46E9C}"/>
    <cellStyle name="Entrada 5 2 6 2 3" xfId="7864" xr:uid="{ED807ABE-64D1-400F-9FB6-4596306AAE19}"/>
    <cellStyle name="Entrada 5 2 6 2 3 2" xfId="22972" xr:uid="{31FD73C8-7181-4D73-9E86-40BDD8D1CB44}"/>
    <cellStyle name="Entrada 5 2 6 2 4" xfId="21341" xr:uid="{508B3A94-B7F8-42D0-BE60-5AD1EF267930}"/>
    <cellStyle name="Entrada 5 2 6 3" xfId="9978" xr:uid="{AD583341-4380-411C-A41B-02747D581D4C}"/>
    <cellStyle name="Entrada 5 2 6 3 2" xfId="25086" xr:uid="{28F8F92D-60ED-4A02-B8EF-8E4F9DAAB7B4}"/>
    <cellStyle name="Entrada 5 2 6 4" xfId="13461" xr:uid="{B685B0B7-2073-4D51-8A1F-92DF54D95F4C}"/>
    <cellStyle name="Entrada 5 2 6 4 2" xfId="28569" xr:uid="{7AEE05E9-0480-4993-87C6-3BDF0A7FA8EC}"/>
    <cellStyle name="Entrada 5 2 6 5" xfId="18704" xr:uid="{EF153038-B7CA-4E7D-BCD0-D14C91040FE3}"/>
    <cellStyle name="Entrada 5 2 7" xfId="3942" xr:uid="{DDBDAC85-D122-4218-81D6-6DCE1A1DD1A9}"/>
    <cellStyle name="Entrada 5 2 7 2" xfId="6579" xr:uid="{2387B3EA-407B-4152-892D-95D72960EF45}"/>
    <cellStyle name="Entrada 5 2 7 2 2" xfId="12890" xr:uid="{9F398224-D60F-480F-BB58-90A71570E638}"/>
    <cellStyle name="Entrada 5 2 7 2 2 2" xfId="27998" xr:uid="{329605F9-C13E-4863-B1CD-E70E7D76A452}"/>
    <cellStyle name="Entrada 5 2 7 2 3" xfId="16595" xr:uid="{99C849BC-675E-490D-9165-97C94421D610}"/>
    <cellStyle name="Entrada 5 2 7 2 3 2" xfId="31703" xr:uid="{31DF7007-A141-4E31-A50C-4445ADF2CCF8}"/>
    <cellStyle name="Entrada 5 2 7 2 4" xfId="21687" xr:uid="{5B2432BF-6AC6-4B51-8EFC-E4102055A85A}"/>
    <cellStyle name="Entrada 5 2 7 3" xfId="10324" xr:uid="{06C37E39-F7B8-4366-9EA3-7D48375B8F18}"/>
    <cellStyle name="Entrada 5 2 7 3 2" xfId="25432" xr:uid="{79525AE1-A00E-463A-83D2-8D7472CAE094}"/>
    <cellStyle name="Entrada 5 2 7 4" xfId="13466" xr:uid="{FC40B537-0D40-4670-A70B-19C5EC0D0373}"/>
    <cellStyle name="Entrada 5 2 7 4 2" xfId="28574" xr:uid="{F50E42B1-ACEC-4D2A-B859-1FEBF5857BCD}"/>
    <cellStyle name="Entrada 5 2 7 5" xfId="19050" xr:uid="{A020CE27-546B-4B24-B9E5-F06968DDC246}"/>
    <cellStyle name="Entrada 5 2 8" xfId="4289" xr:uid="{017B2828-66FC-4DFA-B3AA-675071ED9CE7}"/>
    <cellStyle name="Entrada 5 2 8 2" xfId="6926" xr:uid="{9DD25739-EE1D-4443-A37E-01590171FCE5}"/>
    <cellStyle name="Entrada 5 2 8 2 2" xfId="13237" xr:uid="{1C4FE61F-F6A7-425F-A93A-1BC1EE4EB718}"/>
    <cellStyle name="Entrada 5 2 8 2 2 2" xfId="28345" xr:uid="{51494180-179E-4962-9BA2-8E4930363E7E}"/>
    <cellStyle name="Entrada 5 2 8 2 3" xfId="16901" xr:uid="{91A9E138-CAD5-40C9-87CF-0723D20739BD}"/>
    <cellStyle name="Entrada 5 2 8 2 3 2" xfId="32009" xr:uid="{B9486A53-25BA-4161-B7AC-625EB3161DFA}"/>
    <cellStyle name="Entrada 5 2 8 2 4" xfId="22034" xr:uid="{F0291B73-F4AE-4790-87E0-B10A9FB1DE5E}"/>
    <cellStyle name="Entrada 5 2 8 3" xfId="10671" xr:uid="{318DA3FE-CF5C-448B-8501-EBD746BD3A01}"/>
    <cellStyle name="Entrada 5 2 8 3 2" xfId="25779" xr:uid="{C1169014-C147-4870-A98E-7C7A09C8B175}"/>
    <cellStyle name="Entrada 5 2 8 4" xfId="7807" xr:uid="{BA69CB1E-1597-4387-B07D-800E995E24B9}"/>
    <cellStyle name="Entrada 5 2 8 4 2" xfId="22915" xr:uid="{19599308-51E4-492D-9849-2530D0DB41ED}"/>
    <cellStyle name="Entrada 5 2 8 5" xfId="19397" xr:uid="{785EF067-3E0E-4575-BD3F-D5649AF994A2}"/>
    <cellStyle name="Entrada 5 2 9" xfId="4507" xr:uid="{EDD0592F-6FE3-415B-992D-31A529AE4E73}"/>
    <cellStyle name="Entrada 5 2 9 2" xfId="10889" xr:uid="{AD6728B5-AA1C-446F-A555-FBA907F78D1E}"/>
    <cellStyle name="Entrada 5 2 9 2 2" xfId="25997" xr:uid="{107CAD9B-EF2F-493B-9994-C2E317E3DEB7}"/>
    <cellStyle name="Entrada 5 2 9 3" xfId="7417" xr:uid="{830EDB89-98AD-4DD9-B2DC-E652E92C7CE5}"/>
    <cellStyle name="Entrada 5 2 9 3 2" xfId="22525" xr:uid="{9AE415C2-8AD3-4BC7-A50A-B15225C41E40}"/>
    <cellStyle name="Entrada 5 2 9 4" xfId="19615" xr:uid="{93D787A3-5FC6-478D-AD92-DE50E0E26080}"/>
    <cellStyle name="Entrada 5 3" xfId="1853" xr:uid="{E3CE766A-2F20-41C6-8B5C-104F4830D309}"/>
    <cellStyle name="Entrada 5 3 10" xfId="15592" xr:uid="{64416A28-067A-4A20-8F15-5D4F5AC02450}"/>
    <cellStyle name="Entrada 5 3 10 2" xfId="30700" xr:uid="{BF4D7C0B-80E6-4FAE-B18E-4ACAA0388C88}"/>
    <cellStyle name="Entrada 5 3 11" xfId="14515" xr:uid="{6C6B198F-0241-4631-B114-695B5398E91E}"/>
    <cellStyle name="Entrada 5 3 11 2" xfId="29623" xr:uid="{1BB2067C-0F29-493F-8552-0B48BF6B9E06}"/>
    <cellStyle name="Entrada 5 3 12" xfId="17078" xr:uid="{A62430AA-B3E2-42CE-A547-07453A314B81}"/>
    <cellStyle name="Entrada 5 3 2" xfId="2413" xr:uid="{459F1F9B-5872-4F58-BCED-4ED2A527BFDD}"/>
    <cellStyle name="Entrada 5 3 2 2" xfId="5050" xr:uid="{0D169D12-08D5-4EC8-AC87-D8EA2564DBB0}"/>
    <cellStyle name="Entrada 5 3 2 2 2" xfId="11414" xr:uid="{9ABDA128-77EB-471F-9779-8FCDF341942B}"/>
    <cellStyle name="Entrada 5 3 2 2 2 2" xfId="26522" xr:uid="{76E52A00-F614-4AD7-AB75-69D00260DAEB}"/>
    <cellStyle name="Entrada 5 3 2 2 3" xfId="15154" xr:uid="{2EF8C529-2412-44D2-BEFF-93365DA08B9F}"/>
    <cellStyle name="Entrada 5 3 2 2 3 2" xfId="30262" xr:uid="{6C0CE76A-4422-4425-9B73-CCCAADE43E49}"/>
    <cellStyle name="Entrada 5 3 2 2 4" xfId="20158" xr:uid="{14A411F2-5BEE-461F-9EC4-E6AF0F84A6D3}"/>
    <cellStyle name="Entrada 5 3 2 3" xfId="8880" xr:uid="{7124D916-255A-4163-A0CB-756C9126DD6F}"/>
    <cellStyle name="Entrada 5 3 2 3 2" xfId="23988" xr:uid="{8BC5951C-F168-428F-BA66-C0532345B1A3}"/>
    <cellStyle name="Entrada 5 3 2 4" xfId="15627" xr:uid="{B1D9D322-3E48-4539-8D2F-E9B6F3D3D7AE}"/>
    <cellStyle name="Entrada 5 3 2 4 2" xfId="30735" xr:uid="{58F932C9-3932-4648-AC4C-2D118FC61C50}"/>
    <cellStyle name="Entrada 5 3 2 5" xfId="15494" xr:uid="{F6F45CE1-C689-4193-ACBE-3CE92C936BBB}"/>
    <cellStyle name="Entrada 5 3 2 5 2" xfId="30602" xr:uid="{DC5326C0-1B95-43FA-96E0-8F2A8047F223}"/>
    <cellStyle name="Entrada 5 3 2 6" xfId="17604" xr:uid="{3387B9E5-14CC-4D4D-B4DE-DF3F673C0662}"/>
    <cellStyle name="Entrada 5 3 3" xfId="2207" xr:uid="{81885228-A06F-4162-BD07-1A2360C4D24E}"/>
    <cellStyle name="Entrada 5 3 3 2" xfId="4844" xr:uid="{DBDCF717-601D-45A0-B3A9-FD42C28DBB54}"/>
    <cellStyle name="Entrada 5 3 3 2 2" xfId="14177" xr:uid="{07EAA14C-E3F6-4578-9C76-005CBBC17CFE}"/>
    <cellStyle name="Entrada 5 3 3 2 2 2" xfId="29285" xr:uid="{813490A5-464C-45A1-A0D8-6A29CECF4948}"/>
    <cellStyle name="Entrada 5 3 3 2 3" xfId="19952" xr:uid="{17BE6B4A-4AE4-48D6-95A8-B73475BB1B63}"/>
    <cellStyle name="Entrada 5 3 3 3" xfId="15236" xr:uid="{C325E88E-5ACC-4901-88FA-6E90A6CA7D71}"/>
    <cellStyle name="Entrada 5 3 3 3 2" xfId="30344" xr:uid="{DC1D9ADE-6802-43E3-86F0-2F07F22FF750}"/>
    <cellStyle name="Entrada 5 3 3 4" xfId="17432" xr:uid="{AD98C28E-34B5-43BA-A6E9-6EB93D4B67EC}"/>
    <cellStyle name="Entrada 5 3 4" xfId="2947" xr:uid="{90D5E31F-3BAE-44A2-92BA-00A457EA1613}"/>
    <cellStyle name="Entrada 5 3 4 2" xfId="5584" xr:uid="{EB33A7B8-9294-41DB-ABD8-4E85B22CB6E8}"/>
    <cellStyle name="Entrada 5 3 4 2 2" xfId="11895" xr:uid="{6402A122-00B5-4B0F-BFAE-F93D4BB2F0A1}"/>
    <cellStyle name="Entrada 5 3 4 2 2 2" xfId="27003" xr:uid="{6644636C-3C02-43C8-91E3-C375FBE8F4C5}"/>
    <cellStyle name="Entrada 5 3 4 2 3" xfId="13545" xr:uid="{C2D7F7E0-6285-4EF3-AF06-7E7BA50FF105}"/>
    <cellStyle name="Entrada 5 3 4 2 3 2" xfId="28653" xr:uid="{5ED5B4D1-2944-49C4-B9A5-1ADE6865C733}"/>
    <cellStyle name="Entrada 5 3 4 2 4" xfId="20692" xr:uid="{A58E555A-1460-4650-9934-033D5B148AC9}"/>
    <cellStyle name="Entrada 5 3 4 3" xfId="9329" xr:uid="{9587F7FE-E186-4F7B-ACC1-51DBC3451FA2}"/>
    <cellStyle name="Entrada 5 3 4 3 2" xfId="24437" xr:uid="{222BB99D-CA84-4337-B75F-D6B7FB8F8EA6}"/>
    <cellStyle name="Entrada 5 3 4 4" xfId="13896" xr:uid="{273A0B1B-083F-410F-92E6-64B317F6F065}"/>
    <cellStyle name="Entrada 5 3 4 4 2" xfId="29004" xr:uid="{9770F1DB-CD26-44ED-930D-1DD54570ECBC}"/>
    <cellStyle name="Entrada 5 3 4 5" xfId="18055" xr:uid="{246EAAD2-51BF-4A95-92B6-E32C4CE4AEA1}"/>
    <cellStyle name="Entrada 5 3 5" xfId="3273" xr:uid="{AC4AD215-5274-4BBF-BD77-03D83E130172}"/>
    <cellStyle name="Entrada 5 3 5 2" xfId="5910" xr:uid="{A4A64300-9EAD-474A-9981-789E7115F499}"/>
    <cellStyle name="Entrada 5 3 5 2 2" xfId="12221" xr:uid="{98C61748-B2EB-4A15-A4B4-E267BAC87197}"/>
    <cellStyle name="Entrada 5 3 5 2 2 2" xfId="27329" xr:uid="{BD75359A-3CDF-4D29-A9C5-3D182E7B92BC}"/>
    <cellStyle name="Entrada 5 3 5 2 3" xfId="16568" xr:uid="{55D29EAE-0D99-4E0F-9A2A-84E570059C52}"/>
    <cellStyle name="Entrada 5 3 5 2 3 2" xfId="31676" xr:uid="{D81A651D-9176-44BF-9F14-1C4517DE7C4E}"/>
    <cellStyle name="Entrada 5 3 5 2 4" xfId="21018" xr:uid="{05F32483-19EB-4B3E-9805-826D50993A79}"/>
    <cellStyle name="Entrada 5 3 5 3" xfId="9655" xr:uid="{91871864-F3CF-4EC8-A9C9-1FB0F5E83334}"/>
    <cellStyle name="Entrada 5 3 5 3 2" xfId="24763" xr:uid="{7E6025AD-D6C3-447C-B71F-A0A47EC0F209}"/>
    <cellStyle name="Entrada 5 3 5 4" xfId="15213" xr:uid="{7790B331-AA22-4F11-B8E0-06F4E992FF35}"/>
    <cellStyle name="Entrada 5 3 5 4 2" xfId="30321" xr:uid="{1DEEE0A0-DF21-488D-8E6B-369BA1309A9F}"/>
    <cellStyle name="Entrada 5 3 5 5" xfId="18381" xr:uid="{C5C83DE2-DA51-4A0F-AB6B-B592B48E03CD}"/>
    <cellStyle name="Entrada 5 3 6" xfId="3579" xr:uid="{AE20C310-30C0-4CE7-82AA-7C45BC8F596D}"/>
    <cellStyle name="Entrada 5 3 6 2" xfId="6216" xr:uid="{42E111A8-08D6-4646-991B-501AAE5E6F67}"/>
    <cellStyle name="Entrada 5 3 6 2 2" xfId="12527" xr:uid="{CEF37278-DF76-4992-A60B-6E5E269EE301}"/>
    <cellStyle name="Entrada 5 3 6 2 2 2" xfId="27635" xr:uid="{6AD88353-4D21-4469-8921-681A71E52EF9}"/>
    <cellStyle name="Entrada 5 3 6 2 3" xfId="11765" xr:uid="{D6BD2712-A8E9-4E61-8669-F0D2DFE510A0}"/>
    <cellStyle name="Entrada 5 3 6 2 3 2" xfId="26873" xr:uid="{95DC5AD8-1DC5-4BFC-BEF9-F69543797D13}"/>
    <cellStyle name="Entrada 5 3 6 2 4" xfId="21324" xr:uid="{D35A08F3-685A-49E4-9667-52C9C70570A6}"/>
    <cellStyle name="Entrada 5 3 6 3" xfId="9961" xr:uid="{F02F89B6-843A-492D-BF3A-AB464164D323}"/>
    <cellStyle name="Entrada 5 3 6 3 2" xfId="25069" xr:uid="{819EAE38-8F55-41D9-A9C7-04FD3531CA6F}"/>
    <cellStyle name="Entrada 5 3 6 4" xfId="11755" xr:uid="{2AE71E65-D231-460C-A2D1-44B9C6EBAFA7}"/>
    <cellStyle name="Entrada 5 3 6 4 2" xfId="26863" xr:uid="{D41859F4-85D5-4E52-B359-F3B9BB255170}"/>
    <cellStyle name="Entrada 5 3 6 5" xfId="18687" xr:uid="{4D4B7C3D-DDC9-4B2E-9F28-C81516AFEF78}"/>
    <cellStyle name="Entrada 5 3 7" xfId="3925" xr:uid="{16FB8BB6-AEEA-4377-BDA4-FC6D5A767886}"/>
    <cellStyle name="Entrada 5 3 7 2" xfId="6562" xr:uid="{F540485D-CAE7-407E-9092-FD00F19E8784}"/>
    <cellStyle name="Entrada 5 3 7 2 2" xfId="12873" xr:uid="{E5C766A6-DC20-4046-9427-1ED647354A60}"/>
    <cellStyle name="Entrada 5 3 7 2 2 2" xfId="27981" xr:uid="{BB6AFF38-0C51-4A97-9068-97867615A86E}"/>
    <cellStyle name="Entrada 5 3 7 2 3" xfId="16578" xr:uid="{883424F5-A04C-4818-8E70-38460C3582F7}"/>
    <cellStyle name="Entrada 5 3 7 2 3 2" xfId="31686" xr:uid="{21F64D06-36FC-417C-B4D3-1CADC2B7237E}"/>
    <cellStyle name="Entrada 5 3 7 2 4" xfId="21670" xr:uid="{98B918A2-6FB2-4145-863E-639E4B965152}"/>
    <cellStyle name="Entrada 5 3 7 3" xfId="10307" xr:uid="{F315499A-4C30-4C26-8F51-F0DB96CB1479}"/>
    <cellStyle name="Entrada 5 3 7 3 2" xfId="25415" xr:uid="{0C23F43D-7409-4D5B-B0D5-A47D6B0149A0}"/>
    <cellStyle name="Entrada 5 3 7 4" xfId="16131" xr:uid="{1D7FCEC4-FA7D-4440-A65C-49691F689E10}"/>
    <cellStyle name="Entrada 5 3 7 4 2" xfId="31239" xr:uid="{0D94D3D1-567F-4ABB-B6BD-15A8066D1BA7}"/>
    <cellStyle name="Entrada 5 3 7 5" xfId="19033" xr:uid="{8841B791-98B5-49F4-8AC8-B251BB8E275F}"/>
    <cellStyle name="Entrada 5 3 8" xfId="4490" xr:uid="{1CDDD0B5-3FD4-4B07-A5E6-E97324CC3D4F}"/>
    <cellStyle name="Entrada 5 3 8 2" xfId="10872" xr:uid="{34E436C2-9418-4855-B01E-16E5D0187C0E}"/>
    <cellStyle name="Entrada 5 3 8 2 2" xfId="25980" xr:uid="{0AB732F5-AAF9-4EE4-9D35-5450AC04DCF1}"/>
    <cellStyle name="Entrada 5 3 8 3" xfId="15940" xr:uid="{8CC1DBB4-9575-47C0-8825-C571AACD1D70}"/>
    <cellStyle name="Entrada 5 3 8 3 2" xfId="31048" xr:uid="{89B83E9B-E68C-47B3-A4CC-1A0ABC2ECBD8}"/>
    <cellStyle name="Entrada 5 3 8 4" xfId="19598" xr:uid="{2F0AC4A0-2F22-4AE8-B7F9-5428AC478C0F}"/>
    <cellStyle name="Entrada 5 3 9" xfId="8354" xr:uid="{44CD15C3-87DA-4EDD-BD66-6ADEACEBC1D7}"/>
    <cellStyle name="Entrada 5 3 9 2" xfId="23462" xr:uid="{3B0049B4-A179-49D7-98ED-AA3C911912F4}"/>
    <cellStyle name="Entrada 5 4" xfId="2090" xr:uid="{25128C77-D2A8-4BC5-A87F-D0D871CC3A45}"/>
    <cellStyle name="Entrada 5 4 10" xfId="13960" xr:uid="{6AE5D002-8D3A-4216-86FC-1E8597D5B580}"/>
    <cellStyle name="Entrada 5 4 10 2" xfId="29068" xr:uid="{D9672847-B981-4E2E-A92A-7457AD8B820C}"/>
    <cellStyle name="Entrada 5 4 11" xfId="14692" xr:uid="{D7726625-7D5B-4483-A874-F815C6F43FD6}"/>
    <cellStyle name="Entrada 5 4 11 2" xfId="29800" xr:uid="{A3219358-5821-4CE6-B82C-A62CDEA1D6E2}"/>
    <cellStyle name="Entrada 5 4 12" xfId="17315" xr:uid="{6EA3C8A0-5E2D-47BD-AC8E-3B7C602A8CDE}"/>
    <cellStyle name="Entrada 5 4 2" xfId="2580" xr:uid="{2174A63D-5F8D-4252-8839-7EBBC1CE5D5E}"/>
    <cellStyle name="Entrada 5 4 2 2" xfId="5217" xr:uid="{C3E91681-A8D0-472B-924C-570F33900C01}"/>
    <cellStyle name="Entrada 5 4 2 2 2" xfId="11581" xr:uid="{99C735F4-2D8C-43AA-8A7E-4CB38096F362}"/>
    <cellStyle name="Entrada 5 4 2 2 2 2" xfId="26689" xr:uid="{43A25CF3-FF69-409D-A64E-DB1AFD38AAC7}"/>
    <cellStyle name="Entrada 5 4 2 2 3" xfId="7200" xr:uid="{A3E04A0C-F508-4E0F-8D9E-BC5E03F7F4EF}"/>
    <cellStyle name="Entrada 5 4 2 2 3 2" xfId="22308" xr:uid="{C3C0AF3D-D9CE-4BF5-894B-DCCC7C0B0D39}"/>
    <cellStyle name="Entrada 5 4 2 2 4" xfId="20325" xr:uid="{A5B0B9E9-12B4-4D2F-A7E5-A1BBD155CC89}"/>
    <cellStyle name="Entrada 5 4 2 3" xfId="9047" xr:uid="{9AF8109B-7972-468C-BFF0-5B9A12DF2DF9}"/>
    <cellStyle name="Entrada 5 4 2 3 2" xfId="24155" xr:uid="{9B5B7B01-C4A1-427F-ADE3-F55E0130A031}"/>
    <cellStyle name="Entrada 5 4 2 4" xfId="9205" xr:uid="{E6A80057-81C2-4CF1-B49C-764C16C82398}"/>
    <cellStyle name="Entrada 5 4 2 4 2" xfId="24313" xr:uid="{F1691BC2-7A31-4839-8004-68E9BE26324B}"/>
    <cellStyle name="Entrada 5 4 2 5" xfId="15665" xr:uid="{94E9599B-1E51-4FF3-8A40-6A397985AA9F}"/>
    <cellStyle name="Entrada 5 4 2 5 2" xfId="30773" xr:uid="{7DF6BA10-BE19-4416-BA4F-C7D1484967E0}"/>
    <cellStyle name="Entrada 5 4 2 6" xfId="17688" xr:uid="{58CFF1F6-E979-43F4-9CE9-EB25996F48DE}"/>
    <cellStyle name="Entrada 5 4 3" xfId="2850" xr:uid="{39F2F0BB-E0B6-470E-A5E9-C1A647A20077}"/>
    <cellStyle name="Entrada 5 4 3 2" xfId="5487" xr:uid="{A9A3A70C-D50E-41E6-9BA9-DC25AC04CDFC}"/>
    <cellStyle name="Entrada 5 4 3 2 2" xfId="16489" xr:uid="{B24F1585-B809-4D0F-ABDE-DAA1FC01E1B5}"/>
    <cellStyle name="Entrada 5 4 3 2 2 2" xfId="31597" xr:uid="{88E11D7B-1C08-4597-B0C3-BC1E093A9F3D}"/>
    <cellStyle name="Entrada 5 4 3 2 3" xfId="20595" xr:uid="{12FBA163-2AED-4F09-8381-22D6F055EC3A}"/>
    <cellStyle name="Entrada 5 4 3 3" xfId="7637" xr:uid="{09FE58CF-8E90-4B66-952D-A48829EBB366}"/>
    <cellStyle name="Entrada 5 4 3 3 2" xfId="22745" xr:uid="{A6D82646-8906-42D7-ACA4-B7C692EB5706}"/>
    <cellStyle name="Entrada 5 4 3 4" xfId="17958" xr:uid="{00B64757-9BBF-4A5B-8B53-267C53BBD209}"/>
    <cellStyle name="Entrada 5 4 4" xfId="3153" xr:uid="{6215F6A8-8B69-44B2-A30A-0B55CF6DBE78}"/>
    <cellStyle name="Entrada 5 4 4 2" xfId="5790" xr:uid="{BBF35827-BAB0-4D26-824E-53AAF9E38AE0}"/>
    <cellStyle name="Entrada 5 4 4 2 2" xfId="12101" xr:uid="{36827E41-3F63-46BA-BAC2-C00CB9A04E4B}"/>
    <cellStyle name="Entrada 5 4 4 2 2 2" xfId="27209" xr:uid="{589407CA-C9DF-4950-87C0-A2FDB5270AB0}"/>
    <cellStyle name="Entrada 5 4 4 2 3" xfId="14769" xr:uid="{90332B96-29B6-41FD-B7DE-22DB2985B868}"/>
    <cellStyle name="Entrada 5 4 4 2 3 2" xfId="29877" xr:uid="{86CC7A44-5539-4C22-BF16-959DDFB1F081}"/>
    <cellStyle name="Entrada 5 4 4 2 4" xfId="20898" xr:uid="{01414350-F8E0-4931-A69A-4A0F86E4847E}"/>
    <cellStyle name="Entrada 5 4 4 3" xfId="9535" xr:uid="{007B6991-A195-4340-AF06-7443FB461710}"/>
    <cellStyle name="Entrada 5 4 4 3 2" xfId="24643" xr:uid="{90AD8960-DBA0-4582-9505-FE7B2EE2B879}"/>
    <cellStyle name="Entrada 5 4 4 4" xfId="13741" xr:uid="{F8EC826B-5BE6-46BE-AF55-C3C9A1BF68DF}"/>
    <cellStyle name="Entrada 5 4 4 4 2" xfId="28849" xr:uid="{9E0C4CE5-028D-4D1E-89B5-59657ABEE2DB}"/>
    <cellStyle name="Entrada 5 4 4 5" xfId="18261" xr:uid="{A4EB8F79-B08E-4476-B68E-60963AC3033A}"/>
    <cellStyle name="Entrada 5 4 5" xfId="3479" xr:uid="{EB90C7E1-C2B7-47D6-A264-0DDEF50A2BE0}"/>
    <cellStyle name="Entrada 5 4 5 2" xfId="6116" xr:uid="{F3022776-9772-4D85-AFD2-AD35CA6990BA}"/>
    <cellStyle name="Entrada 5 4 5 2 2" xfId="12427" xr:uid="{27C4598F-C64E-4878-A939-4A1C3FC81E1C}"/>
    <cellStyle name="Entrada 5 4 5 2 2 2" xfId="27535" xr:uid="{608B7185-FF45-4D50-BFEE-1803BFE001AE}"/>
    <cellStyle name="Entrada 5 4 5 2 3" xfId="13546" xr:uid="{AD88FE3E-DAC9-4C69-AA57-4F112A64EACF}"/>
    <cellStyle name="Entrada 5 4 5 2 3 2" xfId="28654" xr:uid="{61550221-1FB5-4585-B42D-78736B26CFAA}"/>
    <cellStyle name="Entrada 5 4 5 2 4" xfId="21224" xr:uid="{A606AFD7-AAEE-4142-85B2-8C905513230B}"/>
    <cellStyle name="Entrada 5 4 5 3" xfId="9861" xr:uid="{546617D2-C0B7-48BF-9AE4-213715945640}"/>
    <cellStyle name="Entrada 5 4 5 3 2" xfId="24969" xr:uid="{5130ED83-4767-4850-AC13-083063DC63F5}"/>
    <cellStyle name="Entrada 5 4 5 4" xfId="15737" xr:uid="{30EEB503-66BA-4341-88F0-6F43FC3EEBA3}"/>
    <cellStyle name="Entrada 5 4 5 4 2" xfId="30845" xr:uid="{201A0ABF-9CC1-4D22-8784-5FDCF7D55681}"/>
    <cellStyle name="Entrada 5 4 5 5" xfId="18587" xr:uid="{3E6083B2-258F-4AA0-A2A5-5969178E8B81}"/>
    <cellStyle name="Entrada 5 4 6" xfId="3785" xr:uid="{9777137C-247C-4CC0-B85E-9F27F51B817C}"/>
    <cellStyle name="Entrada 5 4 6 2" xfId="6422" xr:uid="{DF7FBED1-575F-4B47-AD17-4CF5B445B355}"/>
    <cellStyle name="Entrada 5 4 6 2 2" xfId="12733" xr:uid="{793C756E-579D-4A88-96D2-D226F71CF399}"/>
    <cellStyle name="Entrada 5 4 6 2 2 2" xfId="27841" xr:uid="{FD567E08-A139-466E-81BB-CC57843F5F25}"/>
    <cellStyle name="Entrada 5 4 6 2 3" xfId="14044" xr:uid="{0E4E989B-E5C3-4CA7-AD87-6C841BE482BA}"/>
    <cellStyle name="Entrada 5 4 6 2 3 2" xfId="29152" xr:uid="{ECBE61D4-3A06-4939-ACCD-D8B329861878}"/>
    <cellStyle name="Entrada 5 4 6 2 4" xfId="21530" xr:uid="{A2F026C6-D2DA-4688-B496-B5DBD76E39E5}"/>
    <cellStyle name="Entrada 5 4 6 3" xfId="10167" xr:uid="{C2FC9540-5DC4-4D65-8A51-365145F6058B}"/>
    <cellStyle name="Entrada 5 4 6 3 2" xfId="25275" xr:uid="{3614071E-5A73-4FCF-B4FC-37B6202166A0}"/>
    <cellStyle name="Entrada 5 4 6 4" xfId="15718" xr:uid="{F36928EA-3B81-42EB-AE44-A05E189408E9}"/>
    <cellStyle name="Entrada 5 4 6 4 2" xfId="30826" xr:uid="{F6FCDFE5-2DA4-4051-AF37-BD66D97242A3}"/>
    <cellStyle name="Entrada 5 4 6 5" xfId="18893" xr:uid="{6218EA81-CE7F-4954-9712-9718B7D797F0}"/>
    <cellStyle name="Entrada 5 4 7" xfId="4162" xr:uid="{55D9EEED-1326-4E04-9284-4BCE986609E2}"/>
    <cellStyle name="Entrada 5 4 7 2" xfId="6799" xr:uid="{FE1F5C1E-EE16-4764-BE8C-1E5F44A2ED09}"/>
    <cellStyle name="Entrada 5 4 7 2 2" xfId="13110" xr:uid="{84738934-DD50-4987-9017-3203EFD09C18}"/>
    <cellStyle name="Entrada 5 4 7 2 2 2" xfId="28218" xr:uid="{6C36E58D-2CCB-405B-8584-8C0860437CB7}"/>
    <cellStyle name="Entrada 5 4 7 2 3" xfId="16784" xr:uid="{4152C26F-F792-4AFE-A37D-A320A6E2300B}"/>
    <cellStyle name="Entrada 5 4 7 2 3 2" xfId="31892" xr:uid="{60F1155F-DE03-475D-B35F-A99D8D4B2BB9}"/>
    <cellStyle name="Entrada 5 4 7 2 4" xfId="21907" xr:uid="{4ADAC2B2-3958-4DDE-9F39-C55D0B8492F5}"/>
    <cellStyle name="Entrada 5 4 7 3" xfId="10544" xr:uid="{432549F9-B4F8-474E-A8E7-607765DC9D64}"/>
    <cellStyle name="Entrada 5 4 7 3 2" xfId="25652" xr:uid="{DF15DF02-DDD0-4C32-9B30-F25097E39AB6}"/>
    <cellStyle name="Entrada 5 4 7 4" xfId="13585" xr:uid="{FFCCE9BB-6C16-401D-86AA-D9764DB40C2D}"/>
    <cellStyle name="Entrada 5 4 7 4 2" xfId="28693" xr:uid="{E0BB210C-BFDA-4773-BD9A-9E8F2AFC45B5}"/>
    <cellStyle name="Entrada 5 4 7 5" xfId="19270" xr:uid="{4A4C20F3-EA7A-437E-9BE2-5922BF86A5B8}"/>
    <cellStyle name="Entrada 5 4 8" xfId="4727" xr:uid="{8C89E650-1EFB-40EA-B9BC-AF229642FEE5}"/>
    <cellStyle name="Entrada 5 4 8 2" xfId="11109" xr:uid="{8820CBE8-66F9-42EF-8459-8BD6E4F55E75}"/>
    <cellStyle name="Entrada 5 4 8 2 2" xfId="26217" xr:uid="{11EAEDFE-2178-4EEB-8B6C-9D49908C98E6}"/>
    <cellStyle name="Entrada 5 4 8 3" xfId="8083" xr:uid="{E707659A-9F89-4E17-9EA1-154297FFEC63}"/>
    <cellStyle name="Entrada 5 4 8 3 2" xfId="23191" xr:uid="{C59A9C9C-E13C-43C4-A604-856F68F797C2}"/>
    <cellStyle name="Entrada 5 4 8 4" xfId="19835" xr:uid="{298B26CB-4C4E-4192-894E-98144B1CF103}"/>
    <cellStyle name="Entrada 5 4 9" xfId="8588" xr:uid="{BBE978F4-A338-4531-9689-2894FAAB85EF}"/>
    <cellStyle name="Entrada 5 4 9 2" xfId="23696" xr:uid="{00C8C39B-BDEC-4FCD-AB88-4F736FA219CF}"/>
    <cellStyle name="Entrada 5 5" xfId="2031" xr:uid="{9539623D-F928-4FD3-9566-08874D791FD7}"/>
    <cellStyle name="Entrada 5 5 10" xfId="16232" xr:uid="{2CD03069-C1E1-4E2F-8DEC-67F17E927205}"/>
    <cellStyle name="Entrada 5 5 10 2" xfId="31340" xr:uid="{C7AE826B-C67F-46CE-96D1-FA518387F990}"/>
    <cellStyle name="Entrada 5 5 11" xfId="17256" xr:uid="{E0F02394-3692-454E-B184-76D0B531CE2E}"/>
    <cellStyle name="Entrada 5 5 2" xfId="2791" xr:uid="{A33E6320-2472-459C-85FB-4645D37D9FC3}"/>
    <cellStyle name="Entrada 5 5 2 2" xfId="5428" xr:uid="{90CED311-7CE7-4A3E-9295-599CF48C4A97}"/>
    <cellStyle name="Entrada 5 5 2 2 2" xfId="16277" xr:uid="{B7718DC0-B9EA-4611-9F30-62A9BBC647A4}"/>
    <cellStyle name="Entrada 5 5 2 2 2 2" xfId="31385" xr:uid="{B338A51A-EF4E-4E61-8680-27FEF0873F8B}"/>
    <cellStyle name="Entrada 5 5 2 2 3" xfId="20536" xr:uid="{DBC0838C-C215-4F67-A1B6-A9ED4E78342C}"/>
    <cellStyle name="Entrada 5 5 2 3" xfId="13875" xr:uid="{A2931B02-0523-4482-8784-280FCDA2F480}"/>
    <cellStyle name="Entrada 5 5 2 3 2" xfId="28983" xr:uid="{33D593FB-3052-4DCB-9603-391F524DD379}"/>
    <cellStyle name="Entrada 5 5 2 4" xfId="17899" xr:uid="{2ADCB98E-0457-4E95-BC71-F5D27ED6E0BC}"/>
    <cellStyle name="Entrada 5 5 3" xfId="3094" xr:uid="{A217DCA4-FF0A-4194-8278-A2D450E57120}"/>
    <cellStyle name="Entrada 5 5 3 2" xfId="5731" xr:uid="{62A3933A-ADE0-4AFE-A4B6-FF20C631A8E6}"/>
    <cellStyle name="Entrada 5 5 3 2 2" xfId="12042" xr:uid="{59123239-C215-4AB8-AD8E-4B7292BEA949}"/>
    <cellStyle name="Entrada 5 5 3 2 2 2" xfId="27150" xr:uid="{196695B1-42A1-44BE-87A2-1802525E9E1B}"/>
    <cellStyle name="Entrada 5 5 3 2 3" xfId="7447" xr:uid="{788FD4D7-50BB-4E98-A231-99B393794E9A}"/>
    <cellStyle name="Entrada 5 5 3 2 3 2" xfId="22555" xr:uid="{87B84228-D3FC-411D-B2FF-09099DD8CA69}"/>
    <cellStyle name="Entrada 5 5 3 2 4" xfId="20839" xr:uid="{353A6CA8-9A3E-4969-BDDB-834C99917C73}"/>
    <cellStyle name="Entrada 5 5 3 3" xfId="9476" xr:uid="{3DB95364-F304-4DF5-89D0-070C6767C8B7}"/>
    <cellStyle name="Entrada 5 5 3 3 2" xfId="24584" xr:uid="{CEDCC3E1-B78B-4600-B52E-538802BB795E}"/>
    <cellStyle name="Entrada 5 5 3 4" xfId="15349" xr:uid="{CB1A2D73-4DDC-4E64-99FB-506023E76D2B}"/>
    <cellStyle name="Entrada 5 5 3 4 2" xfId="30457" xr:uid="{CE2B57F8-9EC1-4667-9BDB-FAA6DE18CACB}"/>
    <cellStyle name="Entrada 5 5 3 5" xfId="18202" xr:uid="{72C83FA4-074A-4C2C-8D3A-44BB87AF5696}"/>
    <cellStyle name="Entrada 5 5 4" xfId="3420" xr:uid="{2EA0DE68-A664-497B-8568-E2F06653C3B0}"/>
    <cellStyle name="Entrada 5 5 4 2" xfId="6057" xr:uid="{B87203CF-2C06-44DD-B270-CF4605AA6A1B}"/>
    <cellStyle name="Entrada 5 5 4 2 2" xfId="12368" xr:uid="{7BD61B99-15C2-4383-9A3F-5AB10E2C5251}"/>
    <cellStyle name="Entrada 5 5 4 2 2 2" xfId="27476" xr:uid="{4FC84ED2-5651-40C0-92ED-1ABEC69EE627}"/>
    <cellStyle name="Entrada 5 5 4 2 3" xfId="7179" xr:uid="{D1B84DA2-54AC-416C-9B25-7C2F92FBE5F6}"/>
    <cellStyle name="Entrada 5 5 4 2 3 2" xfId="22287" xr:uid="{D0B5937A-DCD9-4F65-BF60-C2C08CF791E6}"/>
    <cellStyle name="Entrada 5 5 4 2 4" xfId="21165" xr:uid="{D912ABB6-F0AF-4272-A0B0-9B72DDDB0F41}"/>
    <cellStyle name="Entrada 5 5 4 3" xfId="9802" xr:uid="{858EDE5D-6315-4A25-8E96-C32A7EDCCC85}"/>
    <cellStyle name="Entrada 5 5 4 3 2" xfId="24910" xr:uid="{46833039-290F-4640-A0B4-7984C45D39B4}"/>
    <cellStyle name="Entrada 5 5 4 4" xfId="14072" xr:uid="{F213E8A0-540C-4102-BA6A-76DBB9F69867}"/>
    <cellStyle name="Entrada 5 5 4 4 2" xfId="29180" xr:uid="{7FC3CE16-5E3E-49D6-8DE1-3EF01CF8035C}"/>
    <cellStyle name="Entrada 5 5 4 5" xfId="18528" xr:uid="{C7720864-04EA-4923-81F1-457CB1855DE5}"/>
    <cellStyle name="Entrada 5 5 5" xfId="3726" xr:uid="{45393801-EC6A-472D-8362-643C1C946E08}"/>
    <cellStyle name="Entrada 5 5 5 2" xfId="6363" xr:uid="{4689A8A6-5064-4EC8-B883-0BA9B6EA7C38}"/>
    <cellStyle name="Entrada 5 5 5 2 2" xfId="12674" xr:uid="{8BEA5637-6E61-47B0-B49C-EDAC296991FE}"/>
    <cellStyle name="Entrada 5 5 5 2 2 2" xfId="27782" xr:uid="{E0F6F57D-34E1-45A0-9809-7B7B01BBA0D7}"/>
    <cellStyle name="Entrada 5 5 5 2 3" xfId="15625" xr:uid="{ADCDF18D-C132-4BDF-B4D6-A49B031B9FDD}"/>
    <cellStyle name="Entrada 5 5 5 2 3 2" xfId="30733" xr:uid="{375640CC-B6D1-4CF7-B370-9BFB1828DD8A}"/>
    <cellStyle name="Entrada 5 5 5 2 4" xfId="21471" xr:uid="{CE0F650C-0357-4819-82D8-64C109243880}"/>
    <cellStyle name="Entrada 5 5 5 3" xfId="10108" xr:uid="{1A8873EC-099A-41EC-956D-FCF8926DE153}"/>
    <cellStyle name="Entrada 5 5 5 3 2" xfId="25216" xr:uid="{5E383ED9-27D5-44AC-875A-BF24F0C22D5A}"/>
    <cellStyle name="Entrada 5 5 5 4" xfId="15523" xr:uid="{891DE264-C38B-49BF-88DC-67661F3C7166}"/>
    <cellStyle name="Entrada 5 5 5 4 2" xfId="30631" xr:uid="{20547B0A-D5FF-463A-8CEE-AF244D8C7B9D}"/>
    <cellStyle name="Entrada 5 5 5 5" xfId="18834" xr:uid="{0BC95646-0253-4AF0-9323-BB43EF023E8B}"/>
    <cellStyle name="Entrada 5 5 6" xfId="4103" xr:uid="{6AAAA6BC-4189-4679-B29F-D40203ADDBFA}"/>
    <cellStyle name="Entrada 5 5 6 2" xfId="6740" xr:uid="{AC9EA62B-ACCB-4801-9092-8F213EEFBC58}"/>
    <cellStyle name="Entrada 5 5 6 2 2" xfId="13051" xr:uid="{FAB6F1AB-5150-4B5C-9E3C-34A293EA2B62}"/>
    <cellStyle name="Entrada 5 5 6 2 2 2" xfId="28159" xr:uid="{0F4A2AF2-36F9-4547-953F-C46CFF4D81A5}"/>
    <cellStyle name="Entrada 5 5 6 2 3" xfId="16725" xr:uid="{C25E05A6-B125-487A-8C74-C204E47C909E}"/>
    <cellStyle name="Entrada 5 5 6 2 3 2" xfId="31833" xr:uid="{E4CE12AC-3D8A-45E9-8A26-E712CDEC0122}"/>
    <cellStyle name="Entrada 5 5 6 2 4" xfId="21848" xr:uid="{3E5EDF84-1B23-44CE-AC50-E1C9AEF1D16A}"/>
    <cellStyle name="Entrada 5 5 6 3" xfId="10485" xr:uid="{3345AA21-D77C-4EE0-A447-FB3AB1A573B1}"/>
    <cellStyle name="Entrada 5 5 6 3 2" xfId="25593" xr:uid="{FB843818-071C-4D91-865C-EBA6346FB872}"/>
    <cellStyle name="Entrada 5 5 6 4" xfId="7401" xr:uid="{3D4D4531-083C-47B5-8F4B-C77A77A5317F}"/>
    <cellStyle name="Entrada 5 5 6 4 2" xfId="22509" xr:uid="{1A8D223C-93F1-4702-A0F2-E45A707065BB}"/>
    <cellStyle name="Entrada 5 5 6 5" xfId="19211" xr:uid="{3A58AAF3-CC7D-4FAC-AE78-0832C81A4EE4}"/>
    <cellStyle name="Entrada 5 5 7" xfId="4668" xr:uid="{9D6E85DD-2DC5-4FE3-A7C6-0E17E4953A0E}"/>
    <cellStyle name="Entrada 5 5 7 2" xfId="11050" xr:uid="{CF621407-D9AA-4D71-AC3A-0D8F7DD463C0}"/>
    <cellStyle name="Entrada 5 5 7 2 2" xfId="26158" xr:uid="{3F552358-9C57-424E-96FC-572E43719FD0}"/>
    <cellStyle name="Entrada 5 5 7 3" xfId="8082" xr:uid="{C944A25C-9748-47AA-8C5D-F4BA3C652B43}"/>
    <cellStyle name="Entrada 5 5 7 3 2" xfId="23190" xr:uid="{4CCF727A-37E0-44A9-88C9-7043C8462C6B}"/>
    <cellStyle name="Entrada 5 5 7 4" xfId="19776" xr:uid="{74F83165-CE3A-4F10-A06C-9131F7896B23}"/>
    <cellStyle name="Entrada 5 5 8" xfId="8529" xr:uid="{8F6EE178-3418-415B-B22C-7DA5045D8D6B}"/>
    <cellStyle name="Entrada 5 5 8 2" xfId="23637" xr:uid="{FFB79596-81DA-438D-A73E-C2853B2F7516}"/>
    <cellStyle name="Entrada 5 5 9" xfId="15756" xr:uid="{88A490CC-8C21-4B77-8FBA-A363E43C3011}"/>
    <cellStyle name="Entrada 5 5 9 2" xfId="30864" xr:uid="{663F9C37-E9E8-4FD2-9303-D6249E5B7DED}"/>
    <cellStyle name="Entrada 6" xfId="1155" xr:uid="{00000000-0005-0000-0000-000085040000}"/>
    <cellStyle name="Entrada 6 2" xfId="1871" xr:uid="{461402DC-B5E2-4795-BF34-C2533A27B0EC}"/>
    <cellStyle name="Entrada 6 2 10" xfId="8372" xr:uid="{B8267406-AB25-4F6D-A380-EEF307BCE30B}"/>
    <cellStyle name="Entrada 6 2 10 2" xfId="23480" xr:uid="{20D16312-47BF-4A80-8687-2E16F13B2686}"/>
    <cellStyle name="Entrada 6 2 11" xfId="7899" xr:uid="{6C0E0393-AEB3-4946-BA12-25E666BBC843}"/>
    <cellStyle name="Entrada 6 2 11 2" xfId="23007" xr:uid="{490098D5-C4FF-4123-BA82-21A82E2EFF7E}"/>
    <cellStyle name="Entrada 6 2 12" xfId="16558" xr:uid="{9C078091-BFE8-402C-9F9F-0FFA65E6FAC9}"/>
    <cellStyle name="Entrada 6 2 12 2" xfId="31666" xr:uid="{CE5ECF85-7954-4607-B162-9C9DC4FE1FA9}"/>
    <cellStyle name="Entrada 6 2 13" xfId="17096" xr:uid="{143E84FD-FB20-46A4-9FF6-0A5E5D0BEBBD}"/>
    <cellStyle name="Entrada 6 2 2" xfId="2431" xr:uid="{CC5DC458-AEDA-40C5-8ABA-274BA7F0EA0B}"/>
    <cellStyle name="Entrada 6 2 2 2" xfId="5068" xr:uid="{9EA44845-2EBB-40F2-9A52-15CD76D5EB79}"/>
    <cellStyle name="Entrada 6 2 2 2 2" xfId="11432" xr:uid="{8F96E53B-D686-4FAE-B1E8-AD0124044BCC}"/>
    <cellStyle name="Entrada 6 2 2 2 2 2" xfId="26540" xr:uid="{0A8BBA57-8476-49F7-A8F5-2C91B903AD88}"/>
    <cellStyle name="Entrada 6 2 2 2 3" xfId="15931" xr:uid="{4AE0AED8-C5B0-4E07-9225-8FBF9B38DC16}"/>
    <cellStyle name="Entrada 6 2 2 2 3 2" xfId="31039" xr:uid="{7EEC9983-924D-48B3-BC34-80CB615877F4}"/>
    <cellStyle name="Entrada 6 2 2 2 4" xfId="20176" xr:uid="{41D3A402-B668-4FF8-A0BA-5CBC97E4275C}"/>
    <cellStyle name="Entrada 6 2 2 3" xfId="8898" xr:uid="{90C3DB76-BDF9-4A09-8E6D-E94DEE8945E6}"/>
    <cellStyle name="Entrada 6 2 2 3 2" xfId="24006" xr:uid="{358ACBC8-A326-4C78-BDF6-F7A042F2DBF6}"/>
    <cellStyle name="Entrada 6 2 3" xfId="2661" xr:uid="{991C830C-CFDB-4716-A7D2-2E2E6388A04D}"/>
    <cellStyle name="Entrada 6 2 3 2" xfId="5298" xr:uid="{1D47F406-A7B7-4168-95A2-4BA3A6042EC7}"/>
    <cellStyle name="Entrada 6 2 3 2 2" xfId="15656" xr:uid="{C2CD9C62-399C-45C9-BFFA-F649EF0F9443}"/>
    <cellStyle name="Entrada 6 2 3 2 2 2" xfId="30764" xr:uid="{6DE3AF26-A003-460D-A994-C789E934E812}"/>
    <cellStyle name="Entrada 6 2 3 2 3" xfId="20406" xr:uid="{8BA70D19-EFC6-41EC-BA85-2790373F9D70}"/>
    <cellStyle name="Entrada 6 2 3 3" xfId="14429" xr:uid="{A4DC7736-7D60-4808-AEA3-0114BCCB0505}"/>
    <cellStyle name="Entrada 6 2 3 3 2" xfId="29537" xr:uid="{BE476C67-4666-4877-B869-EA17E955A3DC}"/>
    <cellStyle name="Entrada 6 2 3 4" xfId="17769" xr:uid="{F710E927-8614-479F-BB69-4E7022951C4B}"/>
    <cellStyle name="Entrada 6 2 4" xfId="2965" xr:uid="{ED92AA69-64FB-48E1-AF38-83D518C7C5CF}"/>
    <cellStyle name="Entrada 6 2 4 2" xfId="5602" xr:uid="{5F225245-26E6-4B09-841F-0EFA175B8698}"/>
    <cellStyle name="Entrada 6 2 4 2 2" xfId="11913" xr:uid="{CC394CDA-0477-4C31-B210-4B9D4C44EE64}"/>
    <cellStyle name="Entrada 6 2 4 2 2 2" xfId="27021" xr:uid="{2DB3F2BA-F0CB-43E7-90BB-4E4A0760EF57}"/>
    <cellStyle name="Entrada 6 2 4 2 3" xfId="14454" xr:uid="{DCA4645B-6F95-4421-B8AE-74CC6CF804FD}"/>
    <cellStyle name="Entrada 6 2 4 2 3 2" xfId="29562" xr:uid="{B955E363-1FCE-4AB0-B343-561026EFB7D7}"/>
    <cellStyle name="Entrada 6 2 4 2 4" xfId="20710" xr:uid="{18FF2833-A895-424B-ADB0-A10670106A75}"/>
    <cellStyle name="Entrada 6 2 4 3" xfId="9347" xr:uid="{188A3844-3636-4B80-8E87-5554C3043629}"/>
    <cellStyle name="Entrada 6 2 4 3 2" xfId="24455" xr:uid="{98097634-88B2-44FC-B929-42CDE02CA967}"/>
    <cellStyle name="Entrada 6 2 4 4" xfId="8735" xr:uid="{889B1405-FEB4-4E51-807E-9301E96C012F}"/>
    <cellStyle name="Entrada 6 2 4 4 2" xfId="23843" xr:uid="{83E43112-17A5-4589-88BD-C742B9FBFCEB}"/>
    <cellStyle name="Entrada 6 2 4 5" xfId="18073" xr:uid="{532B82BA-2079-4ABF-B19F-48747688AF25}"/>
    <cellStyle name="Entrada 6 2 5" xfId="3291" xr:uid="{78BDA906-4BAC-4A82-A204-BF20D284874A}"/>
    <cellStyle name="Entrada 6 2 5 2" xfId="5928" xr:uid="{5D7D6E2B-41FB-4D66-9572-1B2A1F5281FC}"/>
    <cellStyle name="Entrada 6 2 5 2 2" xfId="12239" xr:uid="{4E8F05A5-A8FC-4DB6-B7BD-FD73BCCCB2C3}"/>
    <cellStyle name="Entrada 6 2 5 2 2 2" xfId="27347" xr:uid="{81EE73FA-78FD-4720-A9FB-FEB8BF41B58A}"/>
    <cellStyle name="Entrada 6 2 5 2 3" xfId="14269" xr:uid="{BBF695FF-DBD0-4512-B7FC-5A8F0BC4BC4E}"/>
    <cellStyle name="Entrada 6 2 5 2 3 2" xfId="29377" xr:uid="{77E8341A-DB62-4BF9-96E7-55A734F303F9}"/>
    <cellStyle name="Entrada 6 2 5 2 4" xfId="21036" xr:uid="{2C327249-1DB1-4C6B-B048-6FCB890FCA5D}"/>
    <cellStyle name="Entrada 6 2 5 3" xfId="9673" xr:uid="{3BD49C5A-62BE-4033-96D6-BCF2CCFCDD58}"/>
    <cellStyle name="Entrada 6 2 5 3 2" xfId="24781" xr:uid="{B774C49B-0697-4084-A23A-842BAB930664}"/>
    <cellStyle name="Entrada 6 2 5 4" xfId="14221" xr:uid="{2816BC5C-F544-45EA-9817-DACE92C40D48}"/>
    <cellStyle name="Entrada 6 2 5 4 2" xfId="29329" xr:uid="{30D69D5D-13C5-4B1C-9B85-5FD7D932AD27}"/>
    <cellStyle name="Entrada 6 2 5 5" xfId="18399" xr:uid="{A6213DEA-644E-403E-A909-2CBD744EFF5E}"/>
    <cellStyle name="Entrada 6 2 6" xfId="3597" xr:uid="{038369AD-B55B-420C-BD90-A493EED51820}"/>
    <cellStyle name="Entrada 6 2 6 2" xfId="6234" xr:uid="{2DEEB825-D561-4C2C-9131-ADC791DC4CE2}"/>
    <cellStyle name="Entrada 6 2 6 2 2" xfId="12545" xr:uid="{AAD75AF7-49F8-4E53-94D2-C3D555EB8B17}"/>
    <cellStyle name="Entrada 6 2 6 2 2 2" xfId="27653" xr:uid="{F21543E6-3439-4EB9-80BF-92122EC80E9E}"/>
    <cellStyle name="Entrada 6 2 6 2 3" xfId="13725" xr:uid="{CF5066B8-2AD3-4C01-AC0A-E54E9B94FF7D}"/>
    <cellStyle name="Entrada 6 2 6 2 3 2" xfId="28833" xr:uid="{538ED43A-CF4E-4755-904D-DF2983502050}"/>
    <cellStyle name="Entrada 6 2 6 2 4" xfId="21342" xr:uid="{996CC422-DF4E-4BB2-ACB6-8C070506CEA0}"/>
    <cellStyle name="Entrada 6 2 6 3" xfId="9979" xr:uid="{6D18FB4F-664C-4BA5-91F2-1D98E080E8AD}"/>
    <cellStyle name="Entrada 6 2 6 3 2" xfId="25087" xr:uid="{6322C35A-BBF9-42FD-8DE3-C8BCD64A6667}"/>
    <cellStyle name="Entrada 6 2 6 4" xfId="7271" xr:uid="{8BCF3CA7-661D-43B7-A553-297E421E1CDC}"/>
    <cellStyle name="Entrada 6 2 6 4 2" xfId="22379" xr:uid="{2F7DD250-F448-4F76-A45E-526AFFB9C2A3}"/>
    <cellStyle name="Entrada 6 2 6 5" xfId="18705" xr:uid="{5D116A02-CF1C-4522-A866-40479C84E515}"/>
    <cellStyle name="Entrada 6 2 7" xfId="3943" xr:uid="{4FF9C230-C8E7-4C2A-BAC0-B61E32DF397B}"/>
    <cellStyle name="Entrada 6 2 7 2" xfId="6580" xr:uid="{D9EB8DCD-B0E6-4380-81AC-FE02EF9A3218}"/>
    <cellStyle name="Entrada 6 2 7 2 2" xfId="12891" xr:uid="{8A20385E-8BE5-4346-A092-A9487EDC0949}"/>
    <cellStyle name="Entrada 6 2 7 2 2 2" xfId="27999" xr:uid="{CE066624-E230-4ACD-8469-4EFCE8B0A933}"/>
    <cellStyle name="Entrada 6 2 7 2 3" xfId="16596" xr:uid="{7016304A-E94C-4091-A12C-A86BC99EB690}"/>
    <cellStyle name="Entrada 6 2 7 2 3 2" xfId="31704" xr:uid="{4971F954-16D8-4521-9D5C-5A09406DEE67}"/>
    <cellStyle name="Entrada 6 2 7 2 4" xfId="21688" xr:uid="{DFD2AD72-FB5A-4CE5-AA8B-0C33420A331E}"/>
    <cellStyle name="Entrada 6 2 7 3" xfId="10325" xr:uid="{858F7A99-AF9B-402F-9A14-10203103E9D4}"/>
    <cellStyle name="Entrada 6 2 7 3 2" xfId="25433" xr:uid="{AD44FEFE-F366-40F6-A06D-45CA03A8832F}"/>
    <cellStyle name="Entrada 6 2 7 4" xfId="14803" xr:uid="{4B78AC1B-021F-49E3-97A9-F33FD5D7CCE7}"/>
    <cellStyle name="Entrada 6 2 7 4 2" xfId="29911" xr:uid="{478B250F-A9D4-4536-B603-F947C0BAB07D}"/>
    <cellStyle name="Entrada 6 2 7 5" xfId="19051" xr:uid="{48E0AACA-9870-4360-8422-39C2CC925C15}"/>
    <cellStyle name="Entrada 6 2 8" xfId="4290" xr:uid="{B4F76DB8-9D58-4C93-A597-BB9BB34492BF}"/>
    <cellStyle name="Entrada 6 2 8 2" xfId="6927" xr:uid="{65219C7C-E695-42AF-89E5-BD4A617B1CD5}"/>
    <cellStyle name="Entrada 6 2 8 2 2" xfId="13238" xr:uid="{92988ACD-285D-4B34-9B2E-9047433BFC17}"/>
    <cellStyle name="Entrada 6 2 8 2 2 2" xfId="28346" xr:uid="{F2CBEEFD-4F4B-4353-B64B-298F9E28F865}"/>
    <cellStyle name="Entrada 6 2 8 2 3" xfId="16902" xr:uid="{073EBEB3-817C-4AF7-A81B-2AC430B9CBF1}"/>
    <cellStyle name="Entrada 6 2 8 2 3 2" xfId="32010" xr:uid="{0522E8B6-A3C7-42F5-95A7-BF5436FCCFA0}"/>
    <cellStyle name="Entrada 6 2 8 2 4" xfId="22035" xr:uid="{41E05F47-6A2F-4A36-9659-F4F4DD6BE439}"/>
    <cellStyle name="Entrada 6 2 8 3" xfId="10672" xr:uid="{7BD6EAFD-BDE5-4B48-A13B-8E8B74B1C6B3}"/>
    <cellStyle name="Entrada 6 2 8 3 2" xfId="25780" xr:uid="{F385C95B-3114-43BB-B091-17195C5083A4}"/>
    <cellStyle name="Entrada 6 2 8 4" xfId="7759" xr:uid="{C0D75C55-AFDD-48B2-B25E-9B93A4F3D459}"/>
    <cellStyle name="Entrada 6 2 8 4 2" xfId="22867" xr:uid="{3404D711-368D-41A1-892B-5CD7E957EC45}"/>
    <cellStyle name="Entrada 6 2 8 5" xfId="19398" xr:uid="{71F810B0-37E2-48D9-A5B1-E0C67608C47D}"/>
    <cellStyle name="Entrada 6 2 9" xfId="4508" xr:uid="{29E96525-A16B-449A-85A7-7BACCF3DB748}"/>
    <cellStyle name="Entrada 6 2 9 2" xfId="10890" xr:uid="{0BD6BE4B-1D71-4418-9799-FA36E7CEAE99}"/>
    <cellStyle name="Entrada 6 2 9 2 2" xfId="25998" xr:uid="{4A9F2AC1-3FD3-4809-A5CF-9D1422766D51}"/>
    <cellStyle name="Entrada 6 2 9 3" xfId="15690" xr:uid="{774D2FA2-2464-4B6C-B37E-490780221730}"/>
    <cellStyle name="Entrada 6 2 9 3 2" xfId="30798" xr:uid="{258C1A67-6B86-43D4-8AE5-97EA995B6E21}"/>
    <cellStyle name="Entrada 6 2 9 4" xfId="19616" xr:uid="{F0E87900-7AE8-4F20-B855-46F632AB840B}"/>
    <cellStyle name="Entrada 6 3" xfId="1854" xr:uid="{87FAE260-4485-45DE-8A51-FE5114DE9C6B}"/>
    <cellStyle name="Entrada 6 3 10" xfId="14380" xr:uid="{8C8476F9-105B-4BD2-8674-7218BA23DF94}"/>
    <cellStyle name="Entrada 6 3 10 2" xfId="29488" xr:uid="{F622F310-250B-4BDF-86BF-54B19B0A09C7}"/>
    <cellStyle name="Entrada 6 3 11" xfId="13431" xr:uid="{33110DCE-3782-4884-B53E-FD35172C6BC4}"/>
    <cellStyle name="Entrada 6 3 11 2" xfId="28539" xr:uid="{A5B74C88-396D-4A8C-9DE9-0F6726AA710C}"/>
    <cellStyle name="Entrada 6 3 12" xfId="17079" xr:uid="{72DB0F3B-B968-4EEC-99D4-14CC509E6AB5}"/>
    <cellStyle name="Entrada 6 3 2" xfId="2414" xr:uid="{8D51D745-BE8E-4AAA-8AFE-AEA57291376B}"/>
    <cellStyle name="Entrada 6 3 2 2" xfId="5051" xr:uid="{C836195B-BAA2-45C5-8729-DFAEDB1FA90C}"/>
    <cellStyle name="Entrada 6 3 2 2 2" xfId="11415" xr:uid="{66873E50-8136-46CE-AE2D-3E8351974ACE}"/>
    <cellStyle name="Entrada 6 3 2 2 2 2" xfId="26523" xr:uid="{54D0A578-EABE-424C-8E8C-722CB214A577}"/>
    <cellStyle name="Entrada 6 3 2 2 3" xfId="7253" xr:uid="{CD6E58EE-0D04-4F6D-9017-803CB2F15A63}"/>
    <cellStyle name="Entrada 6 3 2 2 3 2" xfId="22361" xr:uid="{C5B67482-5B09-489D-9EEE-119C5CD329E4}"/>
    <cellStyle name="Entrada 6 3 2 2 4" xfId="20159" xr:uid="{DAA0A393-EBED-4959-9442-5EF0B71B97EC}"/>
    <cellStyle name="Entrada 6 3 2 3" xfId="8881" xr:uid="{76FFE70C-3637-4426-AD2A-56BBF7770186}"/>
    <cellStyle name="Entrada 6 3 2 3 2" xfId="23989" xr:uid="{09343934-FDEC-474F-9093-4E1B3FCD4130}"/>
    <cellStyle name="Entrada 6 3 2 4" xfId="14215" xr:uid="{A5EC1529-D672-4D4A-9BFF-D1349967E8EF}"/>
    <cellStyle name="Entrada 6 3 2 4 2" xfId="29323" xr:uid="{B8B0524E-FFF4-4232-B1FB-567872812877}"/>
    <cellStyle name="Entrada 6 3 2 5" xfId="14931" xr:uid="{17FD74E2-1073-4A4A-9AF8-332B0277F83D}"/>
    <cellStyle name="Entrada 6 3 2 5 2" xfId="30039" xr:uid="{CC00766E-757D-4E20-A74A-45C6C395784E}"/>
    <cellStyle name="Entrada 6 3 2 6" xfId="17605" xr:uid="{B1F0149F-3D20-4254-8C6F-F1C248B3832F}"/>
    <cellStyle name="Entrada 6 3 3" xfId="2206" xr:uid="{45E9AD53-1E2C-45CD-8E0B-BCF6CA778219}"/>
    <cellStyle name="Entrada 6 3 3 2" xfId="4843" xr:uid="{B6B6B7F7-ADA5-4FD9-B8FF-6CEAE795B97E}"/>
    <cellStyle name="Entrada 6 3 3 2 2" xfId="16141" xr:uid="{DEE8B5BA-CF63-4347-A182-4404813A58D5}"/>
    <cellStyle name="Entrada 6 3 3 2 2 2" xfId="31249" xr:uid="{8BD21EC6-6A05-4CD7-B180-D9CDB126E16C}"/>
    <cellStyle name="Entrada 6 3 3 2 3" xfId="19951" xr:uid="{5FF3BD5F-0163-4C4F-A6D6-662AF3B58C21}"/>
    <cellStyle name="Entrada 6 3 3 3" xfId="14047" xr:uid="{40E71CEC-967C-4FF9-8D72-C2E6F09D8EDA}"/>
    <cellStyle name="Entrada 6 3 3 3 2" xfId="29155" xr:uid="{658664F4-3E45-4791-98FB-7BE432F907C4}"/>
    <cellStyle name="Entrada 6 3 3 4" xfId="17431" xr:uid="{1451AC4C-11CF-4A9C-95D2-C9D39AF5B6CD}"/>
    <cellStyle name="Entrada 6 3 4" xfId="2948" xr:uid="{C68262B2-842F-4CC7-BF29-59ABC26FD3FF}"/>
    <cellStyle name="Entrada 6 3 4 2" xfId="5585" xr:uid="{2B081244-75A7-45D4-B046-6AEAC485A0DA}"/>
    <cellStyle name="Entrada 6 3 4 2 2" xfId="11896" xr:uid="{9C05BA29-7F88-41F7-B3EE-EBCE99624681}"/>
    <cellStyle name="Entrada 6 3 4 2 2 2" xfId="27004" xr:uid="{2D5C09DB-CC05-477D-BCEF-B4441B261586}"/>
    <cellStyle name="Entrada 6 3 4 2 3" xfId="13568" xr:uid="{3888A113-6398-4143-94D0-F2249FB91CD8}"/>
    <cellStyle name="Entrada 6 3 4 2 3 2" xfId="28676" xr:uid="{EE8A88C9-C7CD-4A18-ADAB-8C0C89357430}"/>
    <cellStyle name="Entrada 6 3 4 2 4" xfId="20693" xr:uid="{6EB13816-38F7-409A-9516-E32CEC39895D}"/>
    <cellStyle name="Entrada 6 3 4 3" xfId="9330" xr:uid="{99997E13-8ECE-47CF-A277-CCB832DD0DD9}"/>
    <cellStyle name="Entrada 6 3 4 3 2" xfId="24438" xr:uid="{9894979C-5663-4D12-8F57-7E6591A03959}"/>
    <cellStyle name="Entrada 6 3 4 4" xfId="15683" xr:uid="{A5001462-D415-4822-939C-364D09195CA4}"/>
    <cellStyle name="Entrada 6 3 4 4 2" xfId="30791" xr:uid="{A96DE51C-CA73-4444-BA68-FCED86DFD357}"/>
    <cellStyle name="Entrada 6 3 4 5" xfId="18056" xr:uid="{8081C2FC-3CBC-48E7-A943-0D46F11D6806}"/>
    <cellStyle name="Entrada 6 3 5" xfId="3274" xr:uid="{4151C211-E87A-4C8A-9644-EA81975F07AC}"/>
    <cellStyle name="Entrada 6 3 5 2" xfId="5911" xr:uid="{E5F6F791-E9E5-49F2-9908-573717D2F072}"/>
    <cellStyle name="Entrada 6 3 5 2 2" xfId="12222" xr:uid="{83E96058-EF60-451B-A3C5-E0AF415A48A8}"/>
    <cellStyle name="Entrada 6 3 5 2 2 2" xfId="27330" xr:uid="{41740D10-EA10-4839-9990-5ADD24478624}"/>
    <cellStyle name="Entrada 6 3 5 2 3" xfId="14266" xr:uid="{B54C9C2F-100C-42BA-8B5E-9B32CA9D9281}"/>
    <cellStyle name="Entrada 6 3 5 2 3 2" xfId="29374" xr:uid="{7A2466EB-E37F-4FA8-812C-3E2C092A3EAA}"/>
    <cellStyle name="Entrada 6 3 5 2 4" xfId="21019" xr:uid="{1106ED17-743D-4507-8E7E-FF54DE455291}"/>
    <cellStyle name="Entrada 6 3 5 3" xfId="9656" xr:uid="{5C91D944-DE7C-4013-8C44-ACB62C9DBEFB}"/>
    <cellStyle name="Entrada 6 3 5 3 2" xfId="24764" xr:uid="{1DD883F0-2425-478E-83E8-1391DB6B2B19}"/>
    <cellStyle name="Entrada 6 3 5 4" xfId="14820" xr:uid="{3218E709-8FF2-4A6D-AA0C-7C7B3A64F1F8}"/>
    <cellStyle name="Entrada 6 3 5 4 2" xfId="29928" xr:uid="{BB8E6A6D-A8A6-480F-9A18-A9AC1B8D6C3B}"/>
    <cellStyle name="Entrada 6 3 5 5" xfId="18382" xr:uid="{D7D60C74-15EC-4183-B298-75F6E2CCB261}"/>
    <cellStyle name="Entrada 6 3 6" xfId="3580" xr:uid="{A9158683-ED33-4557-9F84-50A1B2028C4B}"/>
    <cellStyle name="Entrada 6 3 6 2" xfId="6217" xr:uid="{5175BE8A-56AE-4315-A68A-27ABD36BFC4F}"/>
    <cellStyle name="Entrada 6 3 6 2 2" xfId="12528" xr:uid="{8E84D5EE-EBAB-48F7-AC90-6AAA7D33CB6D}"/>
    <cellStyle name="Entrada 6 3 6 2 2 2" xfId="27636" xr:uid="{B9CF24B6-EA0D-4853-B908-502DF412871A}"/>
    <cellStyle name="Entrada 6 3 6 2 3" xfId="14933" xr:uid="{D449EAF8-FB53-4AA3-A0AD-7C48868A3CCF}"/>
    <cellStyle name="Entrada 6 3 6 2 3 2" xfId="30041" xr:uid="{8A86D94C-2831-4240-938B-51966EA452AC}"/>
    <cellStyle name="Entrada 6 3 6 2 4" xfId="21325" xr:uid="{B0393AF7-E86C-463A-885E-603709F23D8D}"/>
    <cellStyle name="Entrada 6 3 6 3" xfId="9962" xr:uid="{87C48743-AD31-41A3-ACDA-39C248CA91AB}"/>
    <cellStyle name="Entrada 6 3 6 3 2" xfId="25070" xr:uid="{E6CEEEE3-4D99-406C-8345-954216433876}"/>
    <cellStyle name="Entrada 6 3 6 4" xfId="14990" xr:uid="{F591195E-8348-40B8-8BF7-41A34DA9D266}"/>
    <cellStyle name="Entrada 6 3 6 4 2" xfId="30098" xr:uid="{A04CF36A-79AB-416E-AEBD-DA71F881BD74}"/>
    <cellStyle name="Entrada 6 3 6 5" xfId="18688" xr:uid="{35EBF53D-1E7B-4389-8A0C-D667BAF952BB}"/>
    <cellStyle name="Entrada 6 3 7" xfId="3926" xr:uid="{1ECCCD16-297B-4476-9E8B-7820DD24011E}"/>
    <cellStyle name="Entrada 6 3 7 2" xfId="6563" xr:uid="{F1F001CF-8470-45D0-9C0E-95BFA31B52FC}"/>
    <cellStyle name="Entrada 6 3 7 2 2" xfId="12874" xr:uid="{67E2F869-D251-4F4A-894C-725A2247B77B}"/>
    <cellStyle name="Entrada 6 3 7 2 2 2" xfId="27982" xr:uid="{9B8B07D8-67BA-40F0-B2C5-62460C6681E6}"/>
    <cellStyle name="Entrada 6 3 7 2 3" xfId="16579" xr:uid="{7EFFB4C2-6602-4109-9D5F-7C3DDCFE59D3}"/>
    <cellStyle name="Entrada 6 3 7 2 3 2" xfId="31687" xr:uid="{274101AE-BB08-48D5-AB38-D3FD05A0F990}"/>
    <cellStyle name="Entrada 6 3 7 2 4" xfId="21671" xr:uid="{28FD3D9E-3339-40DA-906D-31326968C1A9}"/>
    <cellStyle name="Entrada 6 3 7 3" xfId="10308" xr:uid="{8010068E-9770-479A-808C-390FF041113A}"/>
    <cellStyle name="Entrada 6 3 7 3 2" xfId="25416" xr:uid="{2E5F9A0E-4C43-4B8A-9773-D0502BD1A22E}"/>
    <cellStyle name="Entrada 6 3 7 4" xfId="8237" xr:uid="{FC077421-D030-41D5-9581-9E9E25FCC5CD}"/>
    <cellStyle name="Entrada 6 3 7 4 2" xfId="23345" xr:uid="{A0E07F97-7402-41A0-8C2B-E727EB80F252}"/>
    <cellStyle name="Entrada 6 3 7 5" xfId="19034" xr:uid="{D4330170-40A1-43A5-8784-73A9BFCD0316}"/>
    <cellStyle name="Entrada 6 3 8" xfId="4491" xr:uid="{AE103A37-BDB8-4486-BA0E-58E56A0A69AF}"/>
    <cellStyle name="Entrada 6 3 8 2" xfId="10873" xr:uid="{7565869F-36AC-4F51-9D7B-A93D265B611B}"/>
    <cellStyle name="Entrada 6 3 8 2 2" xfId="25981" xr:uid="{A93AA774-F01F-4189-89E7-843DBB107195}"/>
    <cellStyle name="Entrada 6 3 8 3" xfId="11776" xr:uid="{A98FDCF9-6D04-4EA5-88DF-7867D4F7954E}"/>
    <cellStyle name="Entrada 6 3 8 3 2" xfId="26884" xr:uid="{096AEEDE-5EA2-47FB-A5FC-CDFD9BC64ACF}"/>
    <cellStyle name="Entrada 6 3 8 4" xfId="19599" xr:uid="{18C07D1E-3926-447E-B6D8-74171C7CC414}"/>
    <cellStyle name="Entrada 6 3 9" xfId="8355" xr:uid="{AC2CF412-A173-42E3-9678-EE70FFDA8774}"/>
    <cellStyle name="Entrada 6 3 9 2" xfId="23463" xr:uid="{CE6DCFDD-6308-4B0F-BA01-8022D2C24E08}"/>
    <cellStyle name="Entrada 6 4" xfId="2091" xr:uid="{80507D83-AB0F-4430-A020-78847FC85967}"/>
    <cellStyle name="Entrada 6 4 10" xfId="8146" xr:uid="{0EF8C1C5-B1AE-429E-92E1-7DB7739BBB25}"/>
    <cellStyle name="Entrada 6 4 10 2" xfId="23254" xr:uid="{AA8188F6-2A0B-4C96-A875-D5464080EC5E}"/>
    <cellStyle name="Entrada 6 4 11" xfId="16454" xr:uid="{83E31836-7B2C-482A-9276-902014EE748B}"/>
    <cellStyle name="Entrada 6 4 11 2" xfId="31562" xr:uid="{7D75C07F-C13C-4C8C-AC5C-551AAD319367}"/>
    <cellStyle name="Entrada 6 4 12" xfId="17316" xr:uid="{272FD566-760B-4663-BFD8-58E27876E087}"/>
    <cellStyle name="Entrada 6 4 2" xfId="2581" xr:uid="{8ACC3DEA-C329-4E8A-8C34-4B6C2AA522B7}"/>
    <cellStyle name="Entrada 6 4 2 2" xfId="5218" xr:uid="{8F8EDCF0-346A-4C13-A0ED-F122A1CCBF88}"/>
    <cellStyle name="Entrada 6 4 2 2 2" xfId="11582" xr:uid="{0AA31EFF-150A-45BC-BF4D-68539264A6A7}"/>
    <cellStyle name="Entrada 6 4 2 2 2 2" xfId="26690" xr:uid="{4B35FE6D-620C-49C5-950E-1D27EC735D4B}"/>
    <cellStyle name="Entrada 6 4 2 2 3" xfId="16024" xr:uid="{5D91E8BF-28C3-4DF6-9DBA-3E2C916B9517}"/>
    <cellStyle name="Entrada 6 4 2 2 3 2" xfId="31132" xr:uid="{08B59624-47BF-40BC-B421-E2BE36293954}"/>
    <cellStyle name="Entrada 6 4 2 2 4" xfId="20326" xr:uid="{F3B30BED-7CD9-4E8B-B9CD-7CE09605C1C4}"/>
    <cellStyle name="Entrada 6 4 2 3" xfId="9048" xr:uid="{F4816D9C-3FED-4331-BA11-E4F4E6756B3C}"/>
    <cellStyle name="Entrada 6 4 2 3 2" xfId="24156" xr:uid="{432A76B1-B229-440D-BE27-7CF51C1E15F1}"/>
    <cellStyle name="Entrada 6 4 2 4" xfId="8010" xr:uid="{8BACCECC-C166-45FC-9A83-73FB7C947BFA}"/>
    <cellStyle name="Entrada 6 4 2 4 2" xfId="23118" xr:uid="{EDEAF47A-B44D-4787-B412-9719A7AE6C72}"/>
    <cellStyle name="Entrada 6 4 2 5" xfId="16363" xr:uid="{0EC4815F-3E71-43D5-A9B2-487D6A151F94}"/>
    <cellStyle name="Entrada 6 4 2 5 2" xfId="31471" xr:uid="{81A75211-C87E-4844-8541-0BE98FBA021F}"/>
    <cellStyle name="Entrada 6 4 2 6" xfId="17689" xr:uid="{75DDA71B-2781-46B2-A7FE-D4ABB2BF2BF8}"/>
    <cellStyle name="Entrada 6 4 3" xfId="2851" xr:uid="{E625E900-1B36-4FE1-8AA6-BAF82CAD20DD}"/>
    <cellStyle name="Entrada 6 4 3 2" xfId="5488" xr:uid="{0051A8CA-25BB-4A4E-BFF3-D3A237610403}"/>
    <cellStyle name="Entrada 6 4 3 2 2" xfId="13459" xr:uid="{F7D945B3-E0BB-477C-8895-DAECBD2ED3E7}"/>
    <cellStyle name="Entrada 6 4 3 2 2 2" xfId="28567" xr:uid="{19807F96-EB65-4841-9147-953C0480B615}"/>
    <cellStyle name="Entrada 6 4 3 2 3" xfId="20596" xr:uid="{F73A23E5-A67F-4CEF-8363-5F159C2775A1}"/>
    <cellStyle name="Entrada 6 4 3 3" xfId="14000" xr:uid="{FCEA78A6-3AEC-412E-8D83-C936EA8D2903}"/>
    <cellStyle name="Entrada 6 4 3 3 2" xfId="29108" xr:uid="{3F915037-B695-42B2-9695-AC0AAD4F310A}"/>
    <cellStyle name="Entrada 6 4 3 4" xfId="17959" xr:uid="{BF5E10B4-5C43-4971-AC41-9D0747900538}"/>
    <cellStyle name="Entrada 6 4 4" xfId="3154" xr:uid="{87468C7B-826E-49EB-82C8-B4C33FE01E8D}"/>
    <cellStyle name="Entrada 6 4 4 2" xfId="5791" xr:uid="{E849E120-83BB-455B-8516-B0F2944469E5}"/>
    <cellStyle name="Entrada 6 4 4 2 2" xfId="12102" xr:uid="{852CDBBB-5EEE-417E-A48E-A472C0346C03}"/>
    <cellStyle name="Entrada 6 4 4 2 2 2" xfId="27210" xr:uid="{FA421559-952C-4163-B5ED-CFC2CF770D00}"/>
    <cellStyle name="Entrada 6 4 4 2 3" xfId="11229" xr:uid="{EEB4A09B-3E74-4F02-A277-17518D0B9185}"/>
    <cellStyle name="Entrada 6 4 4 2 3 2" xfId="26337" xr:uid="{4D8AC837-6874-45A6-AA45-32D9432F884C}"/>
    <cellStyle name="Entrada 6 4 4 2 4" xfId="20899" xr:uid="{DF456B55-B16B-4058-AB3A-B47B96D66192}"/>
    <cellStyle name="Entrada 6 4 4 3" xfId="9536" xr:uid="{5D70DCE1-A19C-46D1-BD96-CBC2B862A629}"/>
    <cellStyle name="Entrada 6 4 4 3 2" xfId="24644" xr:uid="{FD8B1F69-15AF-43E9-A909-63138FC75A4D}"/>
    <cellStyle name="Entrada 6 4 4 4" xfId="16551" xr:uid="{61CF3F2A-8959-4F93-9A42-B7A2E7404599}"/>
    <cellStyle name="Entrada 6 4 4 4 2" xfId="31659" xr:uid="{E93070EE-3CB1-489B-8051-6E51930C332A}"/>
    <cellStyle name="Entrada 6 4 4 5" xfId="18262" xr:uid="{F4206AE5-5C8F-42E8-9B59-F761F387E2DC}"/>
    <cellStyle name="Entrada 6 4 5" xfId="3480" xr:uid="{3BB999E8-D3BB-483D-824E-E44A54BCB386}"/>
    <cellStyle name="Entrada 6 4 5 2" xfId="6117" xr:uid="{3AEEE233-BB63-4DF0-A30A-2B02389D37E3}"/>
    <cellStyle name="Entrada 6 4 5 2 2" xfId="12428" xr:uid="{15FB916F-E178-4E0E-AE2C-5AECA16AC080}"/>
    <cellStyle name="Entrada 6 4 5 2 2 2" xfId="27536" xr:uid="{487CB6DD-204E-49CF-993F-43A7B0D62328}"/>
    <cellStyle name="Entrada 6 4 5 2 3" xfId="15988" xr:uid="{576D5B8C-6ACF-4BBD-915E-5CB2E0222A99}"/>
    <cellStyle name="Entrada 6 4 5 2 3 2" xfId="31096" xr:uid="{DEA1BE38-AA3D-4E74-AA27-8FF1E22A8ABA}"/>
    <cellStyle name="Entrada 6 4 5 2 4" xfId="21225" xr:uid="{E442C0CE-1CC4-4ED6-B216-A901A6776B14}"/>
    <cellStyle name="Entrada 6 4 5 3" xfId="9862" xr:uid="{6B577A9A-6ECA-4ED5-A7A7-52F743EE9F54}"/>
    <cellStyle name="Entrada 6 4 5 3 2" xfId="24970" xr:uid="{5ED05C6F-F1EA-47CF-A50F-11EAFEC50D52}"/>
    <cellStyle name="Entrada 6 4 5 4" xfId="15461" xr:uid="{1A70E273-26FA-4F0B-BF9C-5AA83B1210C9}"/>
    <cellStyle name="Entrada 6 4 5 4 2" xfId="30569" xr:uid="{32ECA8FC-9EFC-47A1-AA4E-F43FCE10D4DC}"/>
    <cellStyle name="Entrada 6 4 5 5" xfId="18588" xr:uid="{C604DCB7-9511-49C1-BEC3-FF28E01CE3E5}"/>
    <cellStyle name="Entrada 6 4 6" xfId="3786" xr:uid="{F2F4D395-0B3E-4A5F-A001-2221E920EFCB}"/>
    <cellStyle name="Entrada 6 4 6 2" xfId="6423" xr:uid="{5FFB9CB8-A15A-4141-96C1-9324B11B196F}"/>
    <cellStyle name="Entrada 6 4 6 2 2" xfId="12734" xr:uid="{EAE60B37-6351-4BDA-9EC8-00C58A220A6B}"/>
    <cellStyle name="Entrada 6 4 6 2 2 2" xfId="27842" xr:uid="{B1EEB1E8-50C9-41D5-AD6C-858C0DF40CB0}"/>
    <cellStyle name="Entrada 6 4 6 2 3" xfId="15787" xr:uid="{A8ACDFC2-8EF6-4F6D-AB3B-71E417F03B74}"/>
    <cellStyle name="Entrada 6 4 6 2 3 2" xfId="30895" xr:uid="{9CD00F7D-B020-4D07-8B66-02DACDE61AD3}"/>
    <cellStyle name="Entrada 6 4 6 2 4" xfId="21531" xr:uid="{97AB7B1F-F9D6-4685-BB3C-4562425AB9E4}"/>
    <cellStyle name="Entrada 6 4 6 3" xfId="10168" xr:uid="{D4C31FC1-02D8-4B10-84C6-7DFCE7000E9F}"/>
    <cellStyle name="Entrada 6 4 6 3 2" xfId="25276" xr:uid="{24F89231-BB46-4D1D-8A3C-B838BC356F27}"/>
    <cellStyle name="Entrada 6 4 6 4" xfId="14397" xr:uid="{99BF3009-5A4B-4543-80FB-0CE0B9E8457B}"/>
    <cellStyle name="Entrada 6 4 6 4 2" xfId="29505" xr:uid="{49E7CD81-F3A5-4B5A-BB44-408A993A570B}"/>
    <cellStyle name="Entrada 6 4 6 5" xfId="18894" xr:uid="{AA71AA35-2775-40EA-8B5F-D91688229824}"/>
    <cellStyle name="Entrada 6 4 7" xfId="4163" xr:uid="{1AC57868-7EAE-4440-A1B6-26260464056A}"/>
    <cellStyle name="Entrada 6 4 7 2" xfId="6800" xr:uid="{AFC8D5CC-2AEC-42AF-99B8-5ECDB6DC44C0}"/>
    <cellStyle name="Entrada 6 4 7 2 2" xfId="13111" xr:uid="{CEAAF8D3-9A59-430C-AE17-8C155715636F}"/>
    <cellStyle name="Entrada 6 4 7 2 2 2" xfId="28219" xr:uid="{93C62B51-C069-4233-A253-5E3644BB6910}"/>
    <cellStyle name="Entrada 6 4 7 2 3" xfId="16785" xr:uid="{B4D3079D-92C4-41AD-8C73-B1A13CCC73B2}"/>
    <cellStyle name="Entrada 6 4 7 2 3 2" xfId="31893" xr:uid="{1257FF8C-0CB0-4E75-8753-0A9C4D62E7ED}"/>
    <cellStyle name="Entrada 6 4 7 2 4" xfId="21908" xr:uid="{55EEB8C9-01ED-4D51-B6FB-5E538F0EF55F}"/>
    <cellStyle name="Entrada 6 4 7 3" xfId="10545" xr:uid="{02DC017F-2AD9-42C3-A861-86EA2A427116}"/>
    <cellStyle name="Entrada 6 4 7 3 2" xfId="25653" xr:uid="{D6290E88-BA9D-4C3D-A7D8-EF65D30053FF}"/>
    <cellStyle name="Entrada 6 4 7 4" xfId="7163" xr:uid="{F4AEB988-193D-4C32-8932-4BDA46678315}"/>
    <cellStyle name="Entrada 6 4 7 4 2" xfId="22271" xr:uid="{6B44861A-2316-4079-8909-7958596908C6}"/>
    <cellStyle name="Entrada 6 4 7 5" xfId="19271" xr:uid="{BAE17A5D-F3A1-4687-A863-E1BBA1592FC5}"/>
    <cellStyle name="Entrada 6 4 8" xfId="4728" xr:uid="{E7C30F34-81DE-4554-ACFE-A4063C490167}"/>
    <cellStyle name="Entrada 6 4 8 2" xfId="11110" xr:uid="{484406C3-2E3B-48E1-92BF-0CACE061F643}"/>
    <cellStyle name="Entrada 6 4 8 2 2" xfId="26218" xr:uid="{4261FEAE-4DC6-4119-BCC2-82870DA6FF3F}"/>
    <cellStyle name="Entrada 6 4 8 3" xfId="14458" xr:uid="{91147123-5EC3-4711-91AB-BD332A1F41C1}"/>
    <cellStyle name="Entrada 6 4 8 3 2" xfId="29566" xr:uid="{5B7261AF-E7B6-4FF6-8001-A11EE649B8C8}"/>
    <cellStyle name="Entrada 6 4 8 4" xfId="19836" xr:uid="{31BD001B-B1B3-4260-A49A-3999E531F01A}"/>
    <cellStyle name="Entrada 6 4 9" xfId="8589" xr:uid="{DA9DBAD0-67D9-41CD-9255-0F1A1B7A5576}"/>
    <cellStyle name="Entrada 6 4 9 2" xfId="23697" xr:uid="{3A1285A6-16B4-4DDC-A3A7-D67F294B43DD}"/>
    <cellStyle name="Entrada 6 5" xfId="2030" xr:uid="{BC363AB0-3579-4D0F-BA19-438AFD361B86}"/>
    <cellStyle name="Entrada 6 5 10" xfId="13444" xr:uid="{EA252343-9459-4DD4-83C3-B702509FA797}"/>
    <cellStyle name="Entrada 6 5 10 2" xfId="28552" xr:uid="{D762C39E-A434-46E1-9E24-B8AFEB55DD0E}"/>
    <cellStyle name="Entrada 6 5 11" xfId="17255" xr:uid="{EBC8C96C-B21C-4B5D-9CCE-A680C76D8859}"/>
    <cellStyle name="Entrada 6 5 2" xfId="2790" xr:uid="{CAE4471E-02E3-43CC-A5DB-5D5EE5B50398}"/>
    <cellStyle name="Entrada 6 5 2 2" xfId="5427" xr:uid="{307BD574-F2A8-4F7A-85AA-D749202AAC97}"/>
    <cellStyle name="Entrada 6 5 2 2 2" xfId="13613" xr:uid="{0E96CE31-4031-40D1-BA94-027D36CBAFAD}"/>
    <cellStyle name="Entrada 6 5 2 2 2 2" xfId="28721" xr:uid="{48ABDEEE-7D67-4099-AE57-4859F504E8C9}"/>
    <cellStyle name="Entrada 6 5 2 2 3" xfId="20535" xr:uid="{2026CE4B-96FC-488B-B02E-A0D8A8B27B5E}"/>
    <cellStyle name="Entrada 6 5 2 3" xfId="7950" xr:uid="{19353E89-5BAA-4205-BED2-651A25EAFB29}"/>
    <cellStyle name="Entrada 6 5 2 3 2" xfId="23058" xr:uid="{89058AAE-0587-46C7-ABFA-0DD2E0BFA545}"/>
    <cellStyle name="Entrada 6 5 2 4" xfId="17898" xr:uid="{303D01ED-C07E-4F9A-976F-E0771F32301D}"/>
    <cellStyle name="Entrada 6 5 3" xfId="3093" xr:uid="{5473FA2B-0C1C-4AE8-8F41-E272C1044469}"/>
    <cellStyle name="Entrada 6 5 3 2" xfId="5730" xr:uid="{2E1F3F26-3EED-47B1-8406-6E827113DA7E}"/>
    <cellStyle name="Entrada 6 5 3 2 2" xfId="12041" xr:uid="{F8CAA9FE-EDCC-4E65-8107-0DBC6CA821C0}"/>
    <cellStyle name="Entrada 6 5 3 2 2 2" xfId="27149" xr:uid="{DFD90B15-1096-4D47-AA2A-43A5D0345A08}"/>
    <cellStyle name="Entrada 6 5 3 2 3" xfId="7347" xr:uid="{559BAA3B-08DF-4E58-B87C-B2402A5CD82C}"/>
    <cellStyle name="Entrada 6 5 3 2 3 2" xfId="22455" xr:uid="{B8245402-D8F4-4C17-BD17-18E55765C195}"/>
    <cellStyle name="Entrada 6 5 3 2 4" xfId="20838" xr:uid="{EDD72119-07C1-4890-8CED-5E5A8083E8B6}"/>
    <cellStyle name="Entrada 6 5 3 3" xfId="9475" xr:uid="{4BE22810-97B4-42DF-968A-EDC35B769E0E}"/>
    <cellStyle name="Entrada 6 5 3 3 2" xfId="24583" xr:uid="{EE7641E3-E887-4348-93DD-9667B1898E52}"/>
    <cellStyle name="Entrada 6 5 3 4" xfId="15484" xr:uid="{C92FEAC7-2818-4DB0-8E4F-289A9988B876}"/>
    <cellStyle name="Entrada 6 5 3 4 2" xfId="30592" xr:uid="{6F14F571-064A-4F18-B7FF-24025DF59DE1}"/>
    <cellStyle name="Entrada 6 5 3 5" xfId="18201" xr:uid="{C0E84431-EE16-4E09-830D-CAED317DF177}"/>
    <cellStyle name="Entrada 6 5 4" xfId="3419" xr:uid="{856B1CB7-E7AB-49C6-831D-A4740978C373}"/>
    <cellStyle name="Entrada 6 5 4 2" xfId="6056" xr:uid="{4F4926B9-9F73-453B-B877-CCAB0FEF226C}"/>
    <cellStyle name="Entrada 6 5 4 2 2" xfId="12367" xr:uid="{75D3C8C8-F859-465E-A468-3110D8FEBC77}"/>
    <cellStyle name="Entrada 6 5 4 2 2 2" xfId="27475" xr:uid="{5ED8B67F-7570-466A-9648-926F71DDF714}"/>
    <cellStyle name="Entrada 6 5 4 2 3" xfId="14476" xr:uid="{E5C453A9-04FE-434A-B2D0-C244A821E747}"/>
    <cellStyle name="Entrada 6 5 4 2 3 2" xfId="29584" xr:uid="{FB415E94-AFA1-492A-ACAC-48381400AD85}"/>
    <cellStyle name="Entrada 6 5 4 2 4" xfId="21164" xr:uid="{4F2B35CC-4ABE-4339-9F18-87A232B2988D}"/>
    <cellStyle name="Entrada 6 5 4 3" xfId="9801" xr:uid="{A8B50647-95D6-4134-AB0B-83DCACA7F4A4}"/>
    <cellStyle name="Entrada 6 5 4 3 2" xfId="24909" xr:uid="{BDB4855F-D24D-474D-BC23-7C7D646C8E4E}"/>
    <cellStyle name="Entrada 6 5 4 4" xfId="14470" xr:uid="{57D85F1C-BFAD-4E0F-B377-CF89A05B178F}"/>
    <cellStyle name="Entrada 6 5 4 4 2" xfId="29578" xr:uid="{8E05506E-151F-46F9-AA4E-D85FAD09CB19}"/>
    <cellStyle name="Entrada 6 5 4 5" xfId="18527" xr:uid="{96931897-5152-460D-988C-625669F22121}"/>
    <cellStyle name="Entrada 6 5 5" xfId="3725" xr:uid="{D562E461-5298-4694-B236-164F3A7F662B}"/>
    <cellStyle name="Entrada 6 5 5 2" xfId="6362" xr:uid="{34028FFF-C842-461E-8780-A8A51E324537}"/>
    <cellStyle name="Entrada 6 5 5 2 2" xfId="12673" xr:uid="{A881967E-873D-4A53-862C-147E1A6D266B}"/>
    <cellStyle name="Entrada 6 5 5 2 2 2" xfId="27781" xr:uid="{A33F68AB-7DA5-407B-8D33-3E9ED8DFE8BA}"/>
    <cellStyle name="Entrada 6 5 5 2 3" xfId="11241" xr:uid="{71C71C85-30E4-424C-8677-528E82261554}"/>
    <cellStyle name="Entrada 6 5 5 2 3 2" xfId="26349" xr:uid="{7CF34CAD-2999-435E-9650-B7D22B1D76A8}"/>
    <cellStyle name="Entrada 6 5 5 2 4" xfId="21470" xr:uid="{C22CFCF8-065D-49A6-B2F5-B679960C706C}"/>
    <cellStyle name="Entrada 6 5 5 3" xfId="10107" xr:uid="{D2848CBC-3DD4-44A7-BAEF-46627F701413}"/>
    <cellStyle name="Entrada 6 5 5 3 2" xfId="25215" xr:uid="{7C14B668-81B2-4A2A-A8F9-4C43F501E400}"/>
    <cellStyle name="Entrada 6 5 5 4" xfId="15282" xr:uid="{A4034788-5D25-435A-95D2-00E5FD8CA537}"/>
    <cellStyle name="Entrada 6 5 5 4 2" xfId="30390" xr:uid="{A365C724-05FB-4352-8150-F701098C70D4}"/>
    <cellStyle name="Entrada 6 5 5 5" xfId="18833" xr:uid="{0E54897C-D93C-4DFF-9968-AF2E018E5E1C}"/>
    <cellStyle name="Entrada 6 5 6" xfId="4102" xr:uid="{46CA4DCB-DF10-41B5-A6BC-6E778F8C5C32}"/>
    <cellStyle name="Entrada 6 5 6 2" xfId="6739" xr:uid="{A51B39C1-873A-459D-AD30-8841F14E8F1B}"/>
    <cellStyle name="Entrada 6 5 6 2 2" xfId="13050" xr:uid="{4BF88B00-7999-4C99-AC1D-D256EF15B18F}"/>
    <cellStyle name="Entrada 6 5 6 2 2 2" xfId="28158" xr:uid="{250EAD2C-FF52-4B57-B74D-CB7661D540AD}"/>
    <cellStyle name="Entrada 6 5 6 2 3" xfId="16724" xr:uid="{39377C26-7537-4F55-9915-0CE02611F850}"/>
    <cellStyle name="Entrada 6 5 6 2 3 2" xfId="31832" xr:uid="{97E430A2-5DED-4073-84E5-92955EA1DF6E}"/>
    <cellStyle name="Entrada 6 5 6 2 4" xfId="21847" xr:uid="{81F92232-5281-4906-B171-D15315A4C0F8}"/>
    <cellStyle name="Entrada 6 5 6 3" xfId="10484" xr:uid="{16FE159D-51B8-4E88-A562-E0AB651B1E9F}"/>
    <cellStyle name="Entrada 6 5 6 3 2" xfId="25592" xr:uid="{BF521476-F662-4971-97BD-E12A92A7E7C6}"/>
    <cellStyle name="Entrada 6 5 6 4" xfId="16438" xr:uid="{B5556664-693B-46B1-B218-312F4F0AFA19}"/>
    <cellStyle name="Entrada 6 5 6 4 2" xfId="31546" xr:uid="{C5C2E79E-677E-4AD4-804D-55AF520433DC}"/>
    <cellStyle name="Entrada 6 5 6 5" xfId="19210" xr:uid="{C259754F-3B3E-4CF2-977F-61428BB120EB}"/>
    <cellStyle name="Entrada 6 5 7" xfId="4667" xr:uid="{025179EB-40CF-461A-9A78-60E3E9DE7B1F}"/>
    <cellStyle name="Entrada 6 5 7 2" xfId="11049" xr:uid="{57555DEC-C68A-47D2-BF25-4DBA1E4E75C6}"/>
    <cellStyle name="Entrada 6 5 7 2 2" xfId="26157" xr:uid="{FCC37C1B-37F4-45E2-AEDF-9E2631469CD2}"/>
    <cellStyle name="Entrada 6 5 7 3" xfId="13397" xr:uid="{E3EF8D53-3B3F-4F47-9C30-21DBAFD630E0}"/>
    <cellStyle name="Entrada 6 5 7 3 2" xfId="28505" xr:uid="{8BD70A62-5996-4091-843A-9460ACDE84E4}"/>
    <cellStyle name="Entrada 6 5 7 4" xfId="19775" xr:uid="{AAA44AFB-8151-4E8C-A324-205398277B5C}"/>
    <cellStyle name="Entrada 6 5 8" xfId="8528" xr:uid="{3E2AF796-A539-496E-8D26-D343820D57BF}"/>
    <cellStyle name="Entrada 6 5 8 2" xfId="23636" xr:uid="{B9009D06-9E3A-413D-9959-F81BCC2BA963}"/>
    <cellStyle name="Entrada 6 5 9" xfId="15497" xr:uid="{6D7B1954-9788-4CD6-B9FA-F014E0D0CED1}"/>
    <cellStyle name="Entrada 6 5 9 2" xfId="30605" xr:uid="{550A12BE-75BC-4531-A89A-5EDD984C2CA2}"/>
    <cellStyle name="Entrada 7" xfId="1156" xr:uid="{00000000-0005-0000-0000-000086040000}"/>
    <cellStyle name="Entrada 7 2" xfId="1872" xr:uid="{E162A9FA-5AEB-46AE-A719-5572C05600B4}"/>
    <cellStyle name="Entrada 7 2 10" xfId="8373" xr:uid="{DE249A6A-CF34-45FD-AB7E-7E3D5D0B4FA8}"/>
    <cellStyle name="Entrada 7 2 10 2" xfId="23481" xr:uid="{22205E68-62D4-4F1F-BF15-9D042381108A}"/>
    <cellStyle name="Entrada 7 2 11" xfId="13981" xr:uid="{78632439-104C-4228-A547-7A089149265C}"/>
    <cellStyle name="Entrada 7 2 11 2" xfId="29089" xr:uid="{D4A8BD5B-5AC4-4D4B-91C2-6D464903E816}"/>
    <cellStyle name="Entrada 7 2 12" xfId="8188" xr:uid="{CC4906EC-DDA3-4DC2-8E83-B70A8587CFE2}"/>
    <cellStyle name="Entrada 7 2 12 2" xfId="23296" xr:uid="{53D0603B-09AE-4081-84EF-E8EBDD96C798}"/>
    <cellStyle name="Entrada 7 2 13" xfId="17097" xr:uid="{6292E3AE-536F-4961-8FD1-5FDE4E8EBB6C}"/>
    <cellStyle name="Entrada 7 2 2" xfId="2432" xr:uid="{185B1272-96B8-4379-8F4E-0EB5C0D42DC0}"/>
    <cellStyle name="Entrada 7 2 2 2" xfId="5069" xr:uid="{509AFA51-D58A-4448-903A-B133539B5003}"/>
    <cellStyle name="Entrada 7 2 2 2 2" xfId="11433" xr:uid="{05A2D340-2370-4DA5-B20C-6C0A114C7C76}"/>
    <cellStyle name="Entrada 7 2 2 2 2 2" xfId="26541" xr:uid="{E9D9E136-41E0-4B0A-9B21-058DF4A2904B}"/>
    <cellStyle name="Entrada 7 2 2 2 3" xfId="13900" xr:uid="{2D07A3D3-B684-47B6-AF0F-1DD33D2949DD}"/>
    <cellStyle name="Entrada 7 2 2 2 3 2" xfId="29008" xr:uid="{522CD9E5-F846-41C0-A1B1-53234F364D7C}"/>
    <cellStyle name="Entrada 7 2 2 2 4" xfId="20177" xr:uid="{6F81D4C3-09A3-4069-B349-C87BE1F38B87}"/>
    <cellStyle name="Entrada 7 2 2 3" xfId="8899" xr:uid="{666F8FAB-4407-45C5-8E33-8F3371323592}"/>
    <cellStyle name="Entrada 7 2 2 3 2" xfId="24007" xr:uid="{27C7C30B-C78F-4405-B918-8584401F7E85}"/>
    <cellStyle name="Entrada 7 2 3" xfId="2662" xr:uid="{99238C85-FF2A-474E-8CE9-7C771077D339}"/>
    <cellStyle name="Entrada 7 2 3 2" xfId="5299" xr:uid="{9CD7C932-FFA7-4721-B16D-EFAD8EE46429}"/>
    <cellStyle name="Entrada 7 2 3 2 2" xfId="13502" xr:uid="{57BC33F1-BD84-4438-B3C9-49BF0F913FC7}"/>
    <cellStyle name="Entrada 7 2 3 2 2 2" xfId="28610" xr:uid="{91EA6248-86D7-495D-9B19-ECEED2A75BA2}"/>
    <cellStyle name="Entrada 7 2 3 2 3" xfId="20407" xr:uid="{A3D0F13C-BB51-4322-A9A2-5FFD14D5500A}"/>
    <cellStyle name="Entrada 7 2 3 3" xfId="14581" xr:uid="{84635FBE-BD05-4C52-9466-06AB3C1B6ABC}"/>
    <cellStyle name="Entrada 7 2 3 3 2" xfId="29689" xr:uid="{7A550446-7923-4A45-BF46-2C3F5E9AA1E5}"/>
    <cellStyle name="Entrada 7 2 3 4" xfId="17770" xr:uid="{27422CBE-C4FA-4604-A86E-650E04E82530}"/>
    <cellStyle name="Entrada 7 2 4" xfId="2966" xr:uid="{9A1A2E68-FDD4-4180-9F1D-318058DC7ABB}"/>
    <cellStyle name="Entrada 7 2 4 2" xfId="5603" xr:uid="{B17FB0EB-CC6D-4477-ABBC-EA0D9DBD114C}"/>
    <cellStyle name="Entrada 7 2 4 2 2" xfId="11914" xr:uid="{C010B79F-1D89-4E7D-9CBA-3BC4694E55DF}"/>
    <cellStyle name="Entrada 7 2 4 2 2 2" xfId="27022" xr:uid="{16D36C1F-60A6-48F2-9836-EEC4A855DCB9}"/>
    <cellStyle name="Entrada 7 2 4 2 3" xfId="14245" xr:uid="{640F3031-7030-4969-96EB-46CD6534FCB4}"/>
    <cellStyle name="Entrada 7 2 4 2 3 2" xfId="29353" xr:uid="{621B1371-EBB6-472A-B53F-F8DC0C6508BB}"/>
    <cellStyle name="Entrada 7 2 4 2 4" xfId="20711" xr:uid="{08D1CEDC-8ABC-4BB8-B4CE-AD4F853DE713}"/>
    <cellStyle name="Entrada 7 2 4 3" xfId="9348" xr:uid="{5250071F-355A-4B93-91F0-3D3275A94857}"/>
    <cellStyle name="Entrada 7 2 4 3 2" xfId="24456" xr:uid="{EC8273AB-C42C-462F-BF2E-9A2E74F81049}"/>
    <cellStyle name="Entrada 7 2 4 4" xfId="13987" xr:uid="{8FD7523D-A4C8-4B2C-9B97-61A10AFFA4F0}"/>
    <cellStyle name="Entrada 7 2 4 4 2" xfId="29095" xr:uid="{88D9A745-F822-4830-AD5C-F8E88A605524}"/>
    <cellStyle name="Entrada 7 2 4 5" xfId="18074" xr:uid="{49047F4C-CF9A-4AD9-AA4B-455D1FA9A954}"/>
    <cellStyle name="Entrada 7 2 5" xfId="3292" xr:uid="{1434B90F-D282-46C7-BA04-9A15EF316D99}"/>
    <cellStyle name="Entrada 7 2 5 2" xfId="5929" xr:uid="{44FA0A32-15D9-4AE3-9117-4E5FA5E9DAD5}"/>
    <cellStyle name="Entrada 7 2 5 2 2" xfId="12240" xr:uid="{79732162-1B3D-4C57-B235-DD36CEDE2377}"/>
    <cellStyle name="Entrada 7 2 5 2 2 2" xfId="27348" xr:uid="{7E4CBD93-F258-4175-918F-04F9A9A180F2}"/>
    <cellStyle name="Entrada 7 2 5 2 3" xfId="15026" xr:uid="{BAB2563F-3017-4FBE-AC42-D06EC215CE4E}"/>
    <cellStyle name="Entrada 7 2 5 2 3 2" xfId="30134" xr:uid="{3B6D06E7-F2D6-44DB-97B5-8CA4448F1321}"/>
    <cellStyle name="Entrada 7 2 5 2 4" xfId="21037" xr:uid="{492DE7B0-C8FF-48F5-8784-172843AAE50A}"/>
    <cellStyle name="Entrada 7 2 5 3" xfId="9674" xr:uid="{BBBFD0AC-F8F9-411C-89D1-53BF08BC784A}"/>
    <cellStyle name="Entrada 7 2 5 3 2" xfId="24782" xr:uid="{2A01D3DD-285D-4745-B680-547C72DB0598}"/>
    <cellStyle name="Entrada 7 2 5 4" xfId="16189" xr:uid="{A19B71C6-3E1F-4DFC-B500-2C3FE73B4AF2}"/>
    <cellStyle name="Entrada 7 2 5 4 2" xfId="31297" xr:uid="{DB9372B7-6B9A-4049-99E0-1AE037D40DF3}"/>
    <cellStyle name="Entrada 7 2 5 5" xfId="18400" xr:uid="{DC551B62-79A6-4358-BB77-6EB286739448}"/>
    <cellStyle name="Entrada 7 2 6" xfId="3598" xr:uid="{03B96667-B2CD-4690-A736-49B2FE1CAB02}"/>
    <cellStyle name="Entrada 7 2 6 2" xfId="6235" xr:uid="{32012A5C-51C3-47F5-8B85-374B3C78207E}"/>
    <cellStyle name="Entrada 7 2 6 2 2" xfId="12546" xr:uid="{4477B1B3-A3FC-479E-8C3B-71DCAA09A09E}"/>
    <cellStyle name="Entrada 7 2 6 2 2 2" xfId="27654" xr:uid="{0398E6E4-65F5-4EB6-856E-FAD496940CAA}"/>
    <cellStyle name="Entrada 7 2 6 2 3" xfId="14328" xr:uid="{E818EFB1-1B7D-4A46-A491-D9F72D4059C9}"/>
    <cellStyle name="Entrada 7 2 6 2 3 2" xfId="29436" xr:uid="{E3F8A06D-7497-4CB6-A166-F2313B0E4F9D}"/>
    <cellStyle name="Entrada 7 2 6 2 4" xfId="21343" xr:uid="{31457555-553E-41A3-B48E-FDA94F737FEE}"/>
    <cellStyle name="Entrada 7 2 6 3" xfId="9980" xr:uid="{CD61167D-684C-4016-A7AB-ECDC0310D128}"/>
    <cellStyle name="Entrada 7 2 6 3 2" xfId="25088" xr:uid="{99A06A3E-12FF-4D47-AEDA-3531D239F4FF}"/>
    <cellStyle name="Entrada 7 2 6 4" xfId="7994" xr:uid="{E9231107-08FF-40A9-9C45-4DF8F8F26E3D}"/>
    <cellStyle name="Entrada 7 2 6 4 2" xfId="23102" xr:uid="{97382E29-647C-4B07-9B09-534881BC2C2E}"/>
    <cellStyle name="Entrada 7 2 6 5" xfId="18706" xr:uid="{CD28D33D-CB8E-450E-9CE8-456799E86C52}"/>
    <cellStyle name="Entrada 7 2 7" xfId="3944" xr:uid="{A1AA6103-9F7D-477C-81C5-E386609C90ED}"/>
    <cellStyle name="Entrada 7 2 7 2" xfId="6581" xr:uid="{8D3AC820-DCD3-41E3-BA80-110271164DD0}"/>
    <cellStyle name="Entrada 7 2 7 2 2" xfId="12892" xr:uid="{206831FA-4930-403F-876B-1D2853667DB5}"/>
    <cellStyle name="Entrada 7 2 7 2 2 2" xfId="28000" xr:uid="{2105EDF0-1FD1-4B46-8399-7AA183E92F16}"/>
    <cellStyle name="Entrada 7 2 7 2 3" xfId="16597" xr:uid="{F0C12810-32CC-4A95-B7EB-F0C3523E0C9F}"/>
    <cellStyle name="Entrada 7 2 7 2 3 2" xfId="31705" xr:uid="{7F9F475F-0893-43AB-A437-1628B8B9FD05}"/>
    <cellStyle name="Entrada 7 2 7 2 4" xfId="21689" xr:uid="{2237138E-F773-41E1-9EC5-02EED91AEDE6}"/>
    <cellStyle name="Entrada 7 2 7 3" xfId="10326" xr:uid="{7E372BBB-61AB-4C32-9CAC-A915C5B7607F}"/>
    <cellStyle name="Entrada 7 2 7 3 2" xfId="25434" xr:uid="{00E2829E-8C63-4728-9980-D0B1E9802196}"/>
    <cellStyle name="Entrada 7 2 7 4" xfId="15099" xr:uid="{F76D84EE-3B1E-4AC2-98B0-D7C9AB887919}"/>
    <cellStyle name="Entrada 7 2 7 4 2" xfId="30207" xr:uid="{C434CBB4-742B-4919-B004-423A24C4CAF9}"/>
    <cellStyle name="Entrada 7 2 7 5" xfId="19052" xr:uid="{1FF3182E-950B-4C57-80C4-342715604205}"/>
    <cellStyle name="Entrada 7 2 8" xfId="4291" xr:uid="{9D2F166D-47FB-4DEB-9381-23B40D870154}"/>
    <cellStyle name="Entrada 7 2 8 2" xfId="6928" xr:uid="{0D8761D2-D70C-4B2F-BC95-3B02FAFD3633}"/>
    <cellStyle name="Entrada 7 2 8 2 2" xfId="13239" xr:uid="{291F9F54-06A6-4144-8F6A-1EB287A16693}"/>
    <cellStyle name="Entrada 7 2 8 2 2 2" xfId="28347" xr:uid="{DD6D9413-5F69-4C7F-A408-D83FAB03FB37}"/>
    <cellStyle name="Entrada 7 2 8 2 3" xfId="16903" xr:uid="{A80A2590-218E-441B-B739-42633ACB9AE7}"/>
    <cellStyle name="Entrada 7 2 8 2 3 2" xfId="32011" xr:uid="{1CC42553-D479-40B2-9809-2A315791659F}"/>
    <cellStyle name="Entrada 7 2 8 2 4" xfId="22036" xr:uid="{951E75C5-A281-4331-9405-957D052E2A5B}"/>
    <cellStyle name="Entrada 7 2 8 3" xfId="10673" xr:uid="{F0646B27-CCBB-41D8-9AFF-BF172C77580D}"/>
    <cellStyle name="Entrada 7 2 8 3 2" xfId="25781" xr:uid="{FF89BB38-37F3-4ED5-99EC-392B99B56219}"/>
    <cellStyle name="Entrada 7 2 8 4" xfId="14914" xr:uid="{EB3F4493-C394-486F-9078-2F7F9385B867}"/>
    <cellStyle name="Entrada 7 2 8 4 2" xfId="30022" xr:uid="{3089E83C-05A8-420C-9C5F-51B8AFF96E79}"/>
    <cellStyle name="Entrada 7 2 8 5" xfId="19399" xr:uid="{65B82F48-0626-4EBD-92F5-D68B0D2A4AD9}"/>
    <cellStyle name="Entrada 7 2 9" xfId="4509" xr:uid="{427A9E1D-1F67-426A-A58A-81B30BF36577}"/>
    <cellStyle name="Entrada 7 2 9 2" xfId="10891" xr:uid="{D389A2AC-587D-47AD-9BAC-5EBCDAD8DE06}"/>
    <cellStyle name="Entrada 7 2 9 2 2" xfId="25999" xr:uid="{6DE3C4D0-C10C-4AA3-9D21-6B118143D62A}"/>
    <cellStyle name="Entrada 7 2 9 3" xfId="16430" xr:uid="{515C2E5C-ECC8-4E62-8C9A-D8D4102041C9}"/>
    <cellStyle name="Entrada 7 2 9 3 2" xfId="31538" xr:uid="{0B9338FB-F08B-4AFA-AEAA-6F10F96B0F64}"/>
    <cellStyle name="Entrada 7 2 9 4" xfId="19617" xr:uid="{3B48437F-555E-4A63-B98B-A6A786F7CFEE}"/>
    <cellStyle name="Entrada 7 3" xfId="1855" xr:uid="{C1665ABA-D3BB-4CAA-BC7B-C3A16C486045}"/>
    <cellStyle name="Entrada 7 3 10" xfId="15354" xr:uid="{AF826F01-D763-4550-9DED-6A0C50CA85B3}"/>
    <cellStyle name="Entrada 7 3 10 2" xfId="30462" xr:uid="{4C1B2F1D-2501-4A1F-98E1-2A4F7B9F77CF}"/>
    <cellStyle name="Entrada 7 3 11" xfId="14311" xr:uid="{91B8D7D2-5155-442A-A383-1EEA0AEEAAB6}"/>
    <cellStyle name="Entrada 7 3 11 2" xfId="29419" xr:uid="{7B1CD66A-34C5-43F4-B08B-B1A958F12EF7}"/>
    <cellStyle name="Entrada 7 3 12" xfId="17080" xr:uid="{526A19CA-858E-44F0-955B-C7F9DF7367E1}"/>
    <cellStyle name="Entrada 7 3 2" xfId="2415" xr:uid="{2AF63604-5700-4060-A85D-3088C3BDDA17}"/>
    <cellStyle name="Entrada 7 3 2 2" xfId="5052" xr:uid="{C76276F9-D8C1-40F7-87D2-B94DCA48B29C}"/>
    <cellStyle name="Entrada 7 3 2 2 2" xfId="11416" xr:uid="{AFFAC3AC-2C74-46BB-BC33-2943C51807B2}"/>
    <cellStyle name="Entrada 7 3 2 2 2 2" xfId="26524" xr:uid="{DF5DA4C1-FA5D-4CE5-8640-B6B5940C5959}"/>
    <cellStyle name="Entrada 7 3 2 2 3" xfId="16006" xr:uid="{74502B6C-9536-4801-A387-F78A815EA026}"/>
    <cellStyle name="Entrada 7 3 2 2 3 2" xfId="31114" xr:uid="{DC05CEC3-A762-4B4E-BB0B-14CE317AFF7B}"/>
    <cellStyle name="Entrada 7 3 2 2 4" xfId="20160" xr:uid="{320CBDCE-D2B6-454D-B452-8ED01EFFC40D}"/>
    <cellStyle name="Entrada 7 3 2 3" xfId="8882" xr:uid="{DA6DC324-A2F1-4888-950C-E6939D661145}"/>
    <cellStyle name="Entrada 7 3 2 3 2" xfId="23990" xr:uid="{AB6E54CA-69C4-4696-87BA-411047EAE129}"/>
    <cellStyle name="Entrada 7 3 2 4" xfId="15895" xr:uid="{B00CDF1A-E752-41D9-83EB-61021F11FCB7}"/>
    <cellStyle name="Entrada 7 3 2 4 2" xfId="31003" xr:uid="{7D197826-BF02-46BB-9926-ABF7D159BB43}"/>
    <cellStyle name="Entrada 7 3 2 5" xfId="7375" xr:uid="{561FE720-ACF9-422B-BB36-44873B7804E3}"/>
    <cellStyle name="Entrada 7 3 2 5 2" xfId="22483" xr:uid="{8CAB5D70-537C-4311-B2AC-C59B5118A64F}"/>
    <cellStyle name="Entrada 7 3 2 6" xfId="17606" xr:uid="{768D0692-5446-4B37-88AD-8EF93F0A9A37}"/>
    <cellStyle name="Entrada 7 3 3" xfId="2205" xr:uid="{378A5282-5CC0-4077-B7B0-0C8692DB57CB}"/>
    <cellStyle name="Entrada 7 3 3 2" xfId="4842" xr:uid="{878A6A27-4134-43FD-9CBD-7CDE70257681}"/>
    <cellStyle name="Entrada 7 3 3 2 2" xfId="13842" xr:uid="{415E2A71-7A7A-4A76-851F-6CE131F6CB64}"/>
    <cellStyle name="Entrada 7 3 3 2 2 2" xfId="28950" xr:uid="{834CACB5-80A4-434F-ACA0-52145A6FE000}"/>
    <cellStyle name="Entrada 7 3 3 2 3" xfId="19950" xr:uid="{17BBBE30-D7FE-430F-976D-25DDE21A7641}"/>
    <cellStyle name="Entrada 7 3 3 3" xfId="16009" xr:uid="{260EFC7B-F9C7-4CA7-8C5A-4407301B2934}"/>
    <cellStyle name="Entrada 7 3 3 3 2" xfId="31117" xr:uid="{86636D8A-1D40-4EC6-A04B-6A15729D8734}"/>
    <cellStyle name="Entrada 7 3 3 4" xfId="17430" xr:uid="{05968A56-4289-4DE5-8DFF-DA030AA99168}"/>
    <cellStyle name="Entrada 7 3 4" xfId="2949" xr:uid="{3E791F1E-5A51-4C83-9C30-06196D8BB600}"/>
    <cellStyle name="Entrada 7 3 4 2" xfId="5586" xr:uid="{8724107F-7D31-4729-BCBC-8E2F5D8CB654}"/>
    <cellStyle name="Entrada 7 3 4 2 2" xfId="11897" xr:uid="{90E2B922-CC0B-4CB9-AB8B-040AADB678A1}"/>
    <cellStyle name="Entrada 7 3 4 2 2 2" xfId="27005" xr:uid="{1FA22679-10EE-4DE3-92BB-1A464CAA6EEC}"/>
    <cellStyle name="Entrada 7 3 4 2 3" xfId="14216" xr:uid="{94E7BB2E-3BAE-4944-AE78-F3BF00430E1D}"/>
    <cellStyle name="Entrada 7 3 4 2 3 2" xfId="29324" xr:uid="{BA47A7B6-24E3-4E19-8361-27EDE8AC7A0C}"/>
    <cellStyle name="Entrada 7 3 4 2 4" xfId="20694" xr:uid="{DCB5E9E3-246C-4236-9823-095B5FD42CD4}"/>
    <cellStyle name="Entrada 7 3 4 3" xfId="9331" xr:uid="{1B8265D5-2762-475B-AC3C-372165555D43}"/>
    <cellStyle name="Entrada 7 3 4 3 2" xfId="24439" xr:uid="{44A84DD1-FD33-459D-B1CA-70DBD3B5B40C}"/>
    <cellStyle name="Entrada 7 3 4 4" xfId="15493" xr:uid="{4D168DEB-5D5D-47B9-8CC4-A16D44D9AA7D}"/>
    <cellStyle name="Entrada 7 3 4 4 2" xfId="30601" xr:uid="{77104FDC-0E04-438B-AF71-A5B0014F6716}"/>
    <cellStyle name="Entrada 7 3 4 5" xfId="18057" xr:uid="{F5731E1B-007A-46D5-B8E8-9CA1535226F1}"/>
    <cellStyle name="Entrada 7 3 5" xfId="3275" xr:uid="{C3FA9D8A-3B28-48E3-800F-14616D5862CA}"/>
    <cellStyle name="Entrada 7 3 5 2" xfId="5912" xr:uid="{BD9BE79B-A281-43C7-81BE-486D6EDF2170}"/>
    <cellStyle name="Entrada 7 3 5 2 2" xfId="12223" xr:uid="{2882B57C-0501-494E-BD33-8BA2706C39A9}"/>
    <cellStyle name="Entrada 7 3 5 2 2 2" xfId="27331" xr:uid="{AEFB2F51-2DC6-416F-ABF4-194418EEEB0F}"/>
    <cellStyle name="Entrada 7 3 5 2 3" xfId="15514" xr:uid="{79D6FE5D-209E-41B3-9CDB-E4940FA11F86}"/>
    <cellStyle name="Entrada 7 3 5 2 3 2" xfId="30622" xr:uid="{17CC5EAD-816A-4C8C-AFE7-DBF8BFE793DC}"/>
    <cellStyle name="Entrada 7 3 5 2 4" xfId="21020" xr:uid="{0DF08EEF-C229-4AAA-9ECA-2751AA30EEBF}"/>
    <cellStyle name="Entrada 7 3 5 3" xfId="9657" xr:uid="{9CEF60F0-1080-405A-BEBA-F3880BE42CBF}"/>
    <cellStyle name="Entrada 7 3 5 3 2" xfId="24765" xr:uid="{B392FE6D-3464-460A-8AE9-A889C65FAC25}"/>
    <cellStyle name="Entrada 7 3 5 4" xfId="14282" xr:uid="{45B24FB0-F209-42CA-862B-D3F6F1B68CA0}"/>
    <cellStyle name="Entrada 7 3 5 4 2" xfId="29390" xr:uid="{EC0FFE79-3459-4A38-8CAD-16F3ECAB1397}"/>
    <cellStyle name="Entrada 7 3 5 5" xfId="18383" xr:uid="{DE2DBA5E-AEAD-406D-AC2F-10C02961856D}"/>
    <cellStyle name="Entrada 7 3 6" xfId="3581" xr:uid="{CE10B874-497F-48C6-8A10-F7E0B1A001B7}"/>
    <cellStyle name="Entrada 7 3 6 2" xfId="6218" xr:uid="{8DA49624-1156-4193-B282-00ED7164D1BA}"/>
    <cellStyle name="Entrada 7 3 6 2 2" xfId="12529" xr:uid="{67D7F51E-D26C-48D1-9C9E-E2954A3E7577}"/>
    <cellStyle name="Entrada 7 3 6 2 2 2" xfId="27637" xr:uid="{8F6BC565-3781-404A-B865-4C9345532A6F}"/>
    <cellStyle name="Entrada 7 3 6 2 3" xfId="15086" xr:uid="{FB3AF36F-9106-480E-8A7C-286B1E6A5670}"/>
    <cellStyle name="Entrada 7 3 6 2 3 2" xfId="30194" xr:uid="{577BA815-3ADF-4850-8B11-08F438E51144}"/>
    <cellStyle name="Entrada 7 3 6 2 4" xfId="21326" xr:uid="{B28F2BFD-DFA4-4C3A-9B9E-55FE78FEDE9C}"/>
    <cellStyle name="Entrada 7 3 6 3" xfId="9963" xr:uid="{E5844FD6-A40E-47DD-94F7-C98DBA2D2B9E}"/>
    <cellStyle name="Entrada 7 3 6 3 2" xfId="25071" xr:uid="{E9E8076B-BDF7-42FC-9BFB-F5AD967CEF46}"/>
    <cellStyle name="Entrada 7 3 6 4" xfId="14568" xr:uid="{7C59EF62-CA17-410A-AED6-8C9052753F05}"/>
    <cellStyle name="Entrada 7 3 6 4 2" xfId="29676" xr:uid="{B0161DF9-FEAF-4D89-BCC2-C3D904AD4E7F}"/>
    <cellStyle name="Entrada 7 3 6 5" xfId="18689" xr:uid="{90F43A63-151B-4362-8BA5-C1C4F98FA03C}"/>
    <cellStyle name="Entrada 7 3 7" xfId="3927" xr:uid="{20EBE902-93BC-4C3C-A7B8-C51BD862AD36}"/>
    <cellStyle name="Entrada 7 3 7 2" xfId="6564" xr:uid="{D347630D-D7E5-4746-A853-68835351A0B0}"/>
    <cellStyle name="Entrada 7 3 7 2 2" xfId="12875" xr:uid="{7A8C5A62-A454-4538-8EB0-551E851DC040}"/>
    <cellStyle name="Entrada 7 3 7 2 2 2" xfId="27983" xr:uid="{5BFABC04-641D-4E5D-AFBC-B3FBF782948A}"/>
    <cellStyle name="Entrada 7 3 7 2 3" xfId="16580" xr:uid="{C6E32663-63A5-426B-9595-93E1BD4E755A}"/>
    <cellStyle name="Entrada 7 3 7 2 3 2" xfId="31688" xr:uid="{4D419460-4683-4FE4-AB20-97A4CC2D4C0E}"/>
    <cellStyle name="Entrada 7 3 7 2 4" xfId="21672" xr:uid="{1FD3B156-159B-43FF-8B6B-E4FA13C6DCB6}"/>
    <cellStyle name="Entrada 7 3 7 3" xfId="10309" xr:uid="{3AF77FB7-1AC2-4FEE-980B-FCB6F0051FAA}"/>
    <cellStyle name="Entrada 7 3 7 3 2" xfId="25417" xr:uid="{1DDDED7C-6F40-428F-9EB6-72AC67E871BE}"/>
    <cellStyle name="Entrada 7 3 7 4" xfId="13990" xr:uid="{7BE8E33A-64E0-4CEB-87CC-C0A0CB53AC0E}"/>
    <cellStyle name="Entrada 7 3 7 4 2" xfId="29098" xr:uid="{EB160ABD-E0AA-4A51-B67D-63843ABE4D10}"/>
    <cellStyle name="Entrada 7 3 7 5" xfId="19035" xr:uid="{4509EC6C-94F3-4DD5-9516-85AEBE8AA4BE}"/>
    <cellStyle name="Entrada 7 3 8" xfId="4492" xr:uid="{D7F89B27-12D9-448D-9EF9-A28ED5D21D60}"/>
    <cellStyle name="Entrada 7 3 8 2" xfId="10874" xr:uid="{D21C9C9A-4A06-4966-810F-E829DDAD0E58}"/>
    <cellStyle name="Entrada 7 3 8 2 2" xfId="25982" xr:uid="{38EBFD6B-02B6-4C9B-B559-69E7EF95B676}"/>
    <cellStyle name="Entrada 7 3 8 3" xfId="14436" xr:uid="{6F5AB355-B7BD-4A3D-80D1-EC36A6C83F2A}"/>
    <cellStyle name="Entrada 7 3 8 3 2" xfId="29544" xr:uid="{65FE9122-1A90-4A8D-A6A0-D1000F7D286C}"/>
    <cellStyle name="Entrada 7 3 8 4" xfId="19600" xr:uid="{DC2F7EA8-13CD-4A29-A695-A2A0DB0A0850}"/>
    <cellStyle name="Entrada 7 3 9" xfId="8356" xr:uid="{AEBBC1F3-1A93-4A2B-B9F7-F3FA2E09A396}"/>
    <cellStyle name="Entrada 7 3 9 2" xfId="23464" xr:uid="{063EB94C-EC9E-4B1B-B816-6F7F2D7DD212}"/>
    <cellStyle name="Entrada 7 4" xfId="2092" xr:uid="{5305364E-53BB-4956-91C0-1EC3C60C0B0F}"/>
    <cellStyle name="Entrada 7 4 10" xfId="13583" xr:uid="{C8415C00-E103-4E3B-A732-F66EA384CCA0}"/>
    <cellStyle name="Entrada 7 4 10 2" xfId="28691" xr:uid="{01449E19-1DBE-4F77-9D16-B273F1E255D3}"/>
    <cellStyle name="Entrada 7 4 11" xfId="15221" xr:uid="{C29C4C77-FF5B-4574-9CD6-BA45E65591BE}"/>
    <cellStyle name="Entrada 7 4 11 2" xfId="30329" xr:uid="{32B3F591-3D44-4964-B191-6C2DE131A119}"/>
    <cellStyle name="Entrada 7 4 12" xfId="17317" xr:uid="{7A44C08A-9994-40F1-9E99-F7F83D07C9DA}"/>
    <cellStyle name="Entrada 7 4 2" xfId="2582" xr:uid="{503A51F6-B3A3-4CEB-8575-899946C4B0C1}"/>
    <cellStyle name="Entrada 7 4 2 2" xfId="5219" xr:uid="{56300609-8F12-471C-B4A5-BAF185221570}"/>
    <cellStyle name="Entrada 7 4 2 2 2" xfId="11583" xr:uid="{B240AD1A-22C1-461B-9C56-448328E3DA97}"/>
    <cellStyle name="Entrada 7 4 2 2 2 2" xfId="26691" xr:uid="{4D00E60C-DFF4-4360-A8F5-46247756CFFF}"/>
    <cellStyle name="Entrada 7 4 2 2 3" xfId="15908" xr:uid="{9D9A6585-D90B-446E-BC2C-13E84CD22120}"/>
    <cellStyle name="Entrada 7 4 2 2 3 2" xfId="31016" xr:uid="{9D04EC11-9997-4188-AC58-BF1BE322F695}"/>
    <cellStyle name="Entrada 7 4 2 2 4" xfId="20327" xr:uid="{36548BA1-01DD-461D-97D0-7D9BE27D43EB}"/>
    <cellStyle name="Entrada 7 4 2 3" xfId="9049" xr:uid="{878387F0-C908-451B-8AB1-F3DF995A703C}"/>
    <cellStyle name="Entrada 7 4 2 3 2" xfId="24157" xr:uid="{155AD243-048C-4EC6-AC34-8FB9854C983F}"/>
    <cellStyle name="Entrada 7 4 2 4" xfId="15001" xr:uid="{7B02D2E2-B5A2-4EE9-9D12-778048E9DC39}"/>
    <cellStyle name="Entrada 7 4 2 4 2" xfId="30109" xr:uid="{A02ACADF-022F-4A0E-B9B3-1A0FCBA38510}"/>
    <cellStyle name="Entrada 7 4 2 5" xfId="14587" xr:uid="{A4A41D47-F99A-408B-9F4E-5E91A0C62DC0}"/>
    <cellStyle name="Entrada 7 4 2 5 2" xfId="29695" xr:uid="{6CDE4CC9-63E8-4E6A-98EB-367C526F4882}"/>
    <cellStyle name="Entrada 7 4 2 6" xfId="17690" xr:uid="{CB5260D4-CEB0-43D3-A4AF-766BE3AABFCD}"/>
    <cellStyle name="Entrada 7 4 3" xfId="2852" xr:uid="{3AB027CF-709C-4686-B8D9-B960C4615723}"/>
    <cellStyle name="Entrada 7 4 3 2" xfId="5489" xr:uid="{D6CF15B7-0C6E-4DB8-AF80-F3CBB507509F}"/>
    <cellStyle name="Entrada 7 4 3 2 2" xfId="13617" xr:uid="{881814B3-13F7-4A38-962C-857551D19037}"/>
    <cellStyle name="Entrada 7 4 3 2 2 2" xfId="28725" xr:uid="{5C97BA5D-D6CF-41D8-B910-2D69565422F9}"/>
    <cellStyle name="Entrada 7 4 3 2 3" xfId="20597" xr:uid="{59D7769F-E603-45A1-A012-C02DAFAAFE57}"/>
    <cellStyle name="Entrada 7 4 3 3" xfId="14490" xr:uid="{67F0BA5F-2913-4B2B-A87B-866224823BA2}"/>
    <cellStyle name="Entrada 7 4 3 3 2" xfId="29598" xr:uid="{8337D96B-D91E-43DE-80D4-FC98234D7D18}"/>
    <cellStyle name="Entrada 7 4 3 4" xfId="17960" xr:uid="{D252F9C8-1EE4-4987-AABC-D72353D10A53}"/>
    <cellStyle name="Entrada 7 4 4" xfId="3155" xr:uid="{A0510D25-0306-4EF3-925E-1872ACD1D6FD}"/>
    <cellStyle name="Entrada 7 4 4 2" xfId="5792" xr:uid="{ABF9F601-C992-4746-8879-0583A06EECA6}"/>
    <cellStyle name="Entrada 7 4 4 2 2" xfId="12103" xr:uid="{98D859CA-A2EF-4B96-9D03-0675CF859092}"/>
    <cellStyle name="Entrada 7 4 4 2 2 2" xfId="27211" xr:uid="{E6768DBC-7FA6-407B-9BBA-117C08D85048}"/>
    <cellStyle name="Entrada 7 4 4 2 3" xfId="15584" xr:uid="{4252F8BE-32DA-46DA-B8BF-315222384485}"/>
    <cellStyle name="Entrada 7 4 4 2 3 2" xfId="30692" xr:uid="{B4CFA499-7D1F-4D42-B652-0DBF9381D24F}"/>
    <cellStyle name="Entrada 7 4 4 2 4" xfId="20900" xr:uid="{4C2074CC-26E4-4073-802F-C4C3271AC9B7}"/>
    <cellStyle name="Entrada 7 4 4 3" xfId="9537" xr:uid="{933E66EB-B9D3-4E26-A124-1E3AA81D6940}"/>
    <cellStyle name="Entrada 7 4 4 3 2" xfId="24645" xr:uid="{65E0F471-4F73-4DCF-8FF8-1D7B2BE79CA4}"/>
    <cellStyle name="Entrada 7 4 4 4" xfId="13974" xr:uid="{9269C3FB-F887-4B84-8938-C50AAF5F308A}"/>
    <cellStyle name="Entrada 7 4 4 4 2" xfId="29082" xr:uid="{577B89DD-5D26-42D5-A2FC-1DC90D89C451}"/>
    <cellStyle name="Entrada 7 4 4 5" xfId="18263" xr:uid="{DDB6FBDB-907E-40AC-88EA-7BE7454D1DD7}"/>
    <cellStyle name="Entrada 7 4 5" xfId="3481" xr:uid="{A7AC2B75-5EC9-4668-B300-C69427A9FB08}"/>
    <cellStyle name="Entrada 7 4 5 2" xfId="6118" xr:uid="{EC90AC1F-819C-4AA1-A865-C789CDC264CB}"/>
    <cellStyle name="Entrada 7 4 5 2 2" xfId="12429" xr:uid="{8504095C-9699-43AC-8678-EFD0BF18D3EA}"/>
    <cellStyle name="Entrada 7 4 5 2 2 2" xfId="27537" xr:uid="{A8BB662C-0626-4528-86E5-1518DD5E2C8B}"/>
    <cellStyle name="Entrada 7 4 5 2 3" xfId="15810" xr:uid="{797003E7-D8FE-4606-BE5C-DF4C3DCCD51D}"/>
    <cellStyle name="Entrada 7 4 5 2 3 2" xfId="30918" xr:uid="{4876BFF7-EE39-42C9-94F5-1193EAF9DBC3}"/>
    <cellStyle name="Entrada 7 4 5 2 4" xfId="21226" xr:uid="{1AB6DA84-D12F-44CD-B821-B46B80C86C62}"/>
    <cellStyle name="Entrada 7 4 5 3" xfId="9863" xr:uid="{480EB4FC-86FB-4FB2-986F-C0A3229712AC}"/>
    <cellStyle name="Entrada 7 4 5 3 2" xfId="24971" xr:uid="{191CE86B-2494-4CAA-BB87-5C8DA8BC6737}"/>
    <cellStyle name="Entrada 7 4 5 4" xfId="14808" xr:uid="{0D59B696-686B-4140-9F54-C1C6347D23ED}"/>
    <cellStyle name="Entrada 7 4 5 4 2" xfId="29916" xr:uid="{6D98199D-3510-4E8C-8284-A2698486C338}"/>
    <cellStyle name="Entrada 7 4 5 5" xfId="18589" xr:uid="{B1A9C06D-BA00-4B85-848B-FC1AF24D4185}"/>
    <cellStyle name="Entrada 7 4 6" xfId="3787" xr:uid="{50B513C7-6FD1-47F4-8026-489824942CAE}"/>
    <cellStyle name="Entrada 7 4 6 2" xfId="6424" xr:uid="{30BAFE79-278F-417D-9662-C9B81658637F}"/>
    <cellStyle name="Entrada 7 4 6 2 2" xfId="12735" xr:uid="{A8B9E2E8-9F79-455B-95DE-0F0D66E79CE9}"/>
    <cellStyle name="Entrada 7 4 6 2 2 2" xfId="27843" xr:uid="{FE2378CB-1A07-44EA-834B-F9E00ABC94DA}"/>
    <cellStyle name="Entrada 7 4 6 2 3" xfId="16216" xr:uid="{952EE650-8FD4-4D65-975C-94199E8B891C}"/>
    <cellStyle name="Entrada 7 4 6 2 3 2" xfId="31324" xr:uid="{CAF889B5-5892-4AF1-A7BE-57C916BE55E1}"/>
    <cellStyle name="Entrada 7 4 6 2 4" xfId="21532" xr:uid="{B8C3ABE7-BBB9-4E90-8CD6-33EF7CDE70C5}"/>
    <cellStyle name="Entrada 7 4 6 3" xfId="10169" xr:uid="{70982349-7D27-43D1-96D2-6918AC4C34B4}"/>
    <cellStyle name="Entrada 7 4 6 3 2" xfId="25277" xr:uid="{BC8FD55D-E1E4-4907-AD0F-3E81F8EE13E4}"/>
    <cellStyle name="Entrada 7 4 6 4" xfId="9133" xr:uid="{4297C8EB-4FAF-4593-A645-F85FA09DE7C1}"/>
    <cellStyle name="Entrada 7 4 6 4 2" xfId="24241" xr:uid="{44A20BC2-336C-497C-82D0-5BEEA320C30A}"/>
    <cellStyle name="Entrada 7 4 6 5" xfId="18895" xr:uid="{57E1294E-4768-48EF-B9AA-9A37C3E9A0FD}"/>
    <cellStyle name="Entrada 7 4 7" xfId="4164" xr:uid="{0DFABC72-DA7B-4E67-9F12-1873ABA4E89E}"/>
    <cellStyle name="Entrada 7 4 7 2" xfId="6801" xr:uid="{663B9859-D9BE-41A5-8DC5-23C0951BBE4D}"/>
    <cellStyle name="Entrada 7 4 7 2 2" xfId="13112" xr:uid="{2201043A-31B2-4101-863E-6BCD4D21C315}"/>
    <cellStyle name="Entrada 7 4 7 2 2 2" xfId="28220" xr:uid="{562F19F4-0392-4F38-9551-160D1BC65BDE}"/>
    <cellStyle name="Entrada 7 4 7 2 3" xfId="16786" xr:uid="{60AB7A60-194F-423E-9F15-DCD0AD2C4EA0}"/>
    <cellStyle name="Entrada 7 4 7 2 3 2" xfId="31894" xr:uid="{0A60DF56-3875-403D-9462-04E97616E7FC}"/>
    <cellStyle name="Entrada 7 4 7 2 4" xfId="21909" xr:uid="{A267DD2C-469F-409A-B85E-62939D87E3C5}"/>
    <cellStyle name="Entrada 7 4 7 3" xfId="10546" xr:uid="{F53F9C6B-86A3-4AA5-8DDE-1E22212C5DD5}"/>
    <cellStyle name="Entrada 7 4 7 3 2" xfId="25654" xr:uid="{2C425F07-1407-4110-949C-A87E984E3B55}"/>
    <cellStyle name="Entrada 7 4 7 4" xfId="7670" xr:uid="{06EE52BF-4B7D-4310-9398-C9BE2BEB9E5D}"/>
    <cellStyle name="Entrada 7 4 7 4 2" xfId="22778" xr:uid="{E707CA34-BA8F-455A-B593-E43B8B032164}"/>
    <cellStyle name="Entrada 7 4 7 5" xfId="19272" xr:uid="{A8B2C6FB-3FD2-4B48-838F-B7B07AF79BC6}"/>
    <cellStyle name="Entrada 7 4 8" xfId="4729" xr:uid="{DCFF8C6C-2F99-4496-81F5-465B6357165F}"/>
    <cellStyle name="Entrada 7 4 8 2" xfId="11111" xr:uid="{6C139191-17AD-472D-BD78-F3E24A2A105F}"/>
    <cellStyle name="Entrada 7 4 8 2 2" xfId="26219" xr:uid="{E4C3CD91-B58C-4482-B633-DAFFFC123BD0}"/>
    <cellStyle name="Entrada 7 4 8 3" xfId="7977" xr:uid="{3C7A2932-9376-49E0-B15B-29B4679B5F97}"/>
    <cellStyle name="Entrada 7 4 8 3 2" xfId="23085" xr:uid="{66EC0DB5-A767-4587-8F8F-9FD19FE190B4}"/>
    <cellStyle name="Entrada 7 4 8 4" xfId="19837" xr:uid="{6191BF7B-D436-4574-A51B-EC763500CC5C}"/>
    <cellStyle name="Entrada 7 4 9" xfId="8590" xr:uid="{9562E575-B7AE-4748-9F62-2B16CCAAEAD7}"/>
    <cellStyle name="Entrada 7 4 9 2" xfId="23698" xr:uid="{98297153-7B08-4179-BE84-CF5F30D44C9C}"/>
    <cellStyle name="Entrada 7 5" xfId="2029" xr:uid="{AF371DC9-EEBB-4EAE-A893-D65D0F7DB149}"/>
    <cellStyle name="Entrada 7 5 10" xfId="15432" xr:uid="{309834C4-F8FC-4C48-9855-6B1A087BC52E}"/>
    <cellStyle name="Entrada 7 5 10 2" xfId="30540" xr:uid="{461C15CE-1334-43C3-A742-A9BAC76FFBA4}"/>
    <cellStyle name="Entrada 7 5 11" xfId="17254" xr:uid="{E79B6146-E5F1-4D9B-8F68-75F242057DD6}"/>
    <cellStyle name="Entrada 7 5 2" xfId="2789" xr:uid="{33768ED3-6806-4193-8C0C-9C384618054F}"/>
    <cellStyle name="Entrada 7 5 2 2" xfId="5426" xr:uid="{73E19E6D-96AD-41D3-9F1E-8B36BE17E49B}"/>
    <cellStyle name="Entrada 7 5 2 2 2" xfId="16256" xr:uid="{4A07B6E8-5F4E-4734-9A68-7D9F52ECD0EE}"/>
    <cellStyle name="Entrada 7 5 2 2 2 2" xfId="31364" xr:uid="{F5EE5C8F-D45D-45AF-BBAE-D16EF48E33E2}"/>
    <cellStyle name="Entrada 7 5 2 2 3" xfId="20534" xr:uid="{189B675D-4324-42D6-A2E1-54C7BB4ABDAD}"/>
    <cellStyle name="Entrada 7 5 2 3" xfId="15352" xr:uid="{36BAEE46-358E-46AE-A37B-5C23C5ABB3E9}"/>
    <cellStyle name="Entrada 7 5 2 3 2" xfId="30460" xr:uid="{E95EFE6D-EBDD-455C-982D-C9DA9948A962}"/>
    <cellStyle name="Entrada 7 5 2 4" xfId="17897" xr:uid="{8A6DA398-6220-4A7D-B756-694C1DF37782}"/>
    <cellStyle name="Entrada 7 5 3" xfId="3092" xr:uid="{88B6D4EE-9447-49E8-8243-C0943BC8CA33}"/>
    <cellStyle name="Entrada 7 5 3 2" xfId="5729" xr:uid="{30D9E21A-6BFF-42DD-A7E6-510FC1BFF804}"/>
    <cellStyle name="Entrada 7 5 3 2 2" xfId="12040" xr:uid="{86320B3C-5D1C-4305-AC9C-3041544D3158}"/>
    <cellStyle name="Entrada 7 5 3 2 2 2" xfId="27148" xr:uid="{DE26A0CE-4DB7-4A40-91D8-2B7996D7BAC1}"/>
    <cellStyle name="Entrada 7 5 3 2 3" xfId="7180" xr:uid="{4E37E72B-8C2C-45D7-9322-06F1E3E9F8EA}"/>
    <cellStyle name="Entrada 7 5 3 2 3 2" xfId="22288" xr:uid="{B7F5D7F2-2C45-437F-B162-49680E92A62D}"/>
    <cellStyle name="Entrada 7 5 3 2 4" xfId="20837" xr:uid="{CBE7A4C4-3FDA-4194-BE91-8A459CB4CC77}"/>
    <cellStyle name="Entrada 7 5 3 3" xfId="9474" xr:uid="{CB35AA1E-BC6A-46E5-A5FC-9C12A267BFE4}"/>
    <cellStyle name="Entrada 7 5 3 3 2" xfId="24582" xr:uid="{20DD4B9A-B307-44E0-ACF2-8A0DFAF5EE6E}"/>
    <cellStyle name="Entrada 7 5 3 4" xfId="7278" xr:uid="{F4F5AD81-05F8-47E9-81D6-40745CE42FFA}"/>
    <cellStyle name="Entrada 7 5 3 4 2" xfId="22386" xr:uid="{93255FBB-0182-4A70-BB86-51579244F922}"/>
    <cellStyle name="Entrada 7 5 3 5" xfId="18200" xr:uid="{A1F7E680-DCA9-4324-AFF2-24D386698720}"/>
    <cellStyle name="Entrada 7 5 4" xfId="3418" xr:uid="{C195015E-3AA7-4DCD-9D9C-587B9282AEDA}"/>
    <cellStyle name="Entrada 7 5 4 2" xfId="6055" xr:uid="{467E808A-0D23-4CAD-BBBE-5734ECC95E4F}"/>
    <cellStyle name="Entrada 7 5 4 2 2" xfId="12366" xr:uid="{E89E6D05-D4DE-4EC4-8923-5BB85D034827}"/>
    <cellStyle name="Entrada 7 5 4 2 2 2" xfId="27474" xr:uid="{DE371AD8-379F-4A51-843D-960994B68FD4}"/>
    <cellStyle name="Entrada 7 5 4 2 3" xfId="8238" xr:uid="{7A02D86C-B20A-48AB-AE4A-AF0474CD9DC5}"/>
    <cellStyle name="Entrada 7 5 4 2 3 2" xfId="23346" xr:uid="{E758B62E-4EBA-4302-B4FA-7E9EA04B92AA}"/>
    <cellStyle name="Entrada 7 5 4 2 4" xfId="21163" xr:uid="{B819C1CE-EB08-4B17-9A6F-557D7A34F8D6}"/>
    <cellStyle name="Entrada 7 5 4 3" xfId="9800" xr:uid="{60D3EB3A-82E1-4AB2-9766-CF72938589C0}"/>
    <cellStyle name="Entrada 7 5 4 3 2" xfId="24908" xr:uid="{2A8D83A8-7254-473F-98AA-A37E97532471}"/>
    <cellStyle name="Entrada 7 5 4 4" xfId="14135" xr:uid="{3234D9AF-771B-4EC7-AB31-B541F88AF996}"/>
    <cellStyle name="Entrada 7 5 4 4 2" xfId="29243" xr:uid="{53901A73-CFC1-4B92-AAEA-A0349F6FDCE2}"/>
    <cellStyle name="Entrada 7 5 4 5" xfId="18526" xr:uid="{FFB00F13-C90B-41B9-9086-BD54BD26C7EB}"/>
    <cellStyle name="Entrada 7 5 5" xfId="3724" xr:uid="{E7E8E0DF-C43A-447C-A4EA-2FA50A58FA77}"/>
    <cellStyle name="Entrada 7 5 5 2" xfId="6361" xr:uid="{9094C49A-5440-4D93-AE80-8EE1BFD38A3A}"/>
    <cellStyle name="Entrada 7 5 5 2 2" xfId="12672" xr:uid="{91BA4754-8B25-4615-BFFF-D86825A2ACAD}"/>
    <cellStyle name="Entrada 7 5 5 2 2 2" xfId="27780" xr:uid="{FCF5DA46-8A26-4FDB-BC99-BC13ABA0BE86}"/>
    <cellStyle name="Entrada 7 5 5 2 3" xfId="15275" xr:uid="{7039AA17-1827-40B0-B4B8-ED3ABF6F5790}"/>
    <cellStyle name="Entrada 7 5 5 2 3 2" xfId="30383" xr:uid="{90DAC31B-B071-41B9-A1DE-08C3A9367D56}"/>
    <cellStyle name="Entrada 7 5 5 2 4" xfId="21469" xr:uid="{29D4DC2C-04A2-4850-9CD1-AEBF8F9B42E9}"/>
    <cellStyle name="Entrada 7 5 5 3" xfId="10106" xr:uid="{43BE7506-6596-427E-B717-7ACBECEB9CA7}"/>
    <cellStyle name="Entrada 7 5 5 3 2" xfId="25214" xr:uid="{7F2DFE3F-5A5B-4CA1-B708-77C66041B12F}"/>
    <cellStyle name="Entrada 7 5 5 4" xfId="7132" xr:uid="{33ED9710-1962-424D-950A-BF2A744CE3B4}"/>
    <cellStyle name="Entrada 7 5 5 4 2" xfId="22240" xr:uid="{53C50D39-F016-4CA9-83E1-EAD307ACE808}"/>
    <cellStyle name="Entrada 7 5 5 5" xfId="18832" xr:uid="{FC3C3C64-B856-4FF0-BECA-58309880CF4F}"/>
    <cellStyle name="Entrada 7 5 6" xfId="4101" xr:uid="{213F4F39-8B63-41BD-8979-4BBF5E053C5A}"/>
    <cellStyle name="Entrada 7 5 6 2" xfId="6738" xr:uid="{4D0A74E2-8FDD-4B03-85C9-8D0B732869A8}"/>
    <cellStyle name="Entrada 7 5 6 2 2" xfId="13049" xr:uid="{F168399A-70D6-4E25-8BC1-1EA4C9BC1C9F}"/>
    <cellStyle name="Entrada 7 5 6 2 2 2" xfId="28157" xr:uid="{2CC9D2A8-E821-4A32-AFE7-5FA5A22F5EBF}"/>
    <cellStyle name="Entrada 7 5 6 2 3" xfId="16723" xr:uid="{A92AC80F-2E55-453E-B2FF-BD415D724C95}"/>
    <cellStyle name="Entrada 7 5 6 2 3 2" xfId="31831" xr:uid="{A07C11E5-5A85-4D0A-AECF-6470519463E6}"/>
    <cellStyle name="Entrada 7 5 6 2 4" xfId="21846" xr:uid="{DB49E598-A5B7-4E4F-88B6-99F9D4EB2C8F}"/>
    <cellStyle name="Entrada 7 5 6 3" xfId="10483" xr:uid="{133AFD0A-4280-482A-82DB-DFD6C104B58D}"/>
    <cellStyle name="Entrada 7 5 6 3 2" xfId="25591" xr:uid="{8C5D9311-37AE-4D2A-8F6C-D53D80C2316C}"/>
    <cellStyle name="Entrada 7 5 6 4" xfId="15526" xr:uid="{90B900F7-24A4-4241-988B-D656EC84648C}"/>
    <cellStyle name="Entrada 7 5 6 4 2" xfId="30634" xr:uid="{8C0DFFFA-418F-4CF8-A2F2-5AE3D47DD8BC}"/>
    <cellStyle name="Entrada 7 5 6 5" xfId="19209" xr:uid="{5EB472E6-F74B-4C00-BDC0-181F073B8BAA}"/>
    <cellStyle name="Entrada 7 5 7" xfId="4666" xr:uid="{3D3BD934-3B52-42FC-BB10-B8C498682542}"/>
    <cellStyle name="Entrada 7 5 7 2" xfId="11048" xr:uid="{BF772401-56F2-4BF9-9A57-A5B0B6DFED33}"/>
    <cellStyle name="Entrada 7 5 7 2 2" xfId="26156" xr:uid="{F8C899F8-D17B-491B-9C95-D21C7F0165D5}"/>
    <cellStyle name="Entrada 7 5 7 3" xfId="15337" xr:uid="{9AC70316-6DD5-466D-BFEC-69ACD38C0F59}"/>
    <cellStyle name="Entrada 7 5 7 3 2" xfId="30445" xr:uid="{6B8D4795-D896-4888-9459-8F765823CBCC}"/>
    <cellStyle name="Entrada 7 5 7 4" xfId="19774" xr:uid="{695937A0-7072-4F96-AB3F-30FC7090D406}"/>
    <cellStyle name="Entrada 7 5 8" xfId="8527" xr:uid="{2715EEB5-C106-4258-8F7A-42A1535E9B14}"/>
    <cellStyle name="Entrada 7 5 8 2" xfId="23635" xr:uid="{4450B8AB-3649-4D61-9507-695642A3CCB3}"/>
    <cellStyle name="Entrada 7 5 9" xfId="13638" xr:uid="{BBBA4B1F-7F71-421A-A52F-9C3EAAF9CCC6}"/>
    <cellStyle name="Entrada 7 5 9 2" xfId="28746" xr:uid="{D5F7607B-0627-4F1E-9754-439E0574907D}"/>
    <cellStyle name="Entrada 8" xfId="1157" xr:uid="{00000000-0005-0000-0000-000087040000}"/>
    <cellStyle name="Entrada 8 2" xfId="1873" xr:uid="{5D654CC9-3541-4D13-B756-66E7527E73BF}"/>
    <cellStyle name="Entrada 8 2 10" xfId="8374" xr:uid="{206ECA69-AF5E-4ADE-AFD2-D7DBDB189879}"/>
    <cellStyle name="Entrada 8 2 10 2" xfId="23482" xr:uid="{E7660BC5-FE01-4066-8CF3-68308139C3AE}"/>
    <cellStyle name="Entrada 8 2 11" xfId="14928" xr:uid="{7F7B9EF1-1806-4B0A-BCF3-24A5CEBE5F78}"/>
    <cellStyle name="Entrada 8 2 11 2" xfId="30036" xr:uid="{288ED7F9-12A4-4D65-8C50-C6218512E506}"/>
    <cellStyle name="Entrada 8 2 12" xfId="15763" xr:uid="{178EFE6A-9927-43A3-A476-D7B021D7B5FC}"/>
    <cellStyle name="Entrada 8 2 12 2" xfId="30871" xr:uid="{EE47C189-4E53-4787-8556-5B5BACAC327C}"/>
    <cellStyle name="Entrada 8 2 13" xfId="17098" xr:uid="{4AED919E-3ADB-44BE-BFF3-5471F1F997E4}"/>
    <cellStyle name="Entrada 8 2 2" xfId="2433" xr:uid="{DE8651C1-150F-478F-9BF5-2447097AADD9}"/>
    <cellStyle name="Entrada 8 2 2 2" xfId="5070" xr:uid="{E9CED60E-D427-4246-B596-AAD5509FF5FC}"/>
    <cellStyle name="Entrada 8 2 2 2 2" xfId="11434" xr:uid="{3EEB4B3F-87CC-4DE8-960F-DE514A724D26}"/>
    <cellStyle name="Entrada 8 2 2 2 2 2" xfId="26542" xr:uid="{5E4D370B-0A48-4D6C-B4EF-0F74049C827C}"/>
    <cellStyle name="Entrada 8 2 2 2 3" xfId="11767" xr:uid="{03FE530A-8CF6-483B-BC7F-27B7EDE3783E}"/>
    <cellStyle name="Entrada 8 2 2 2 3 2" xfId="26875" xr:uid="{FB44D1C5-68FE-4DBE-9167-2816C27FF762}"/>
    <cellStyle name="Entrada 8 2 2 2 4" xfId="20178" xr:uid="{7AA12068-F470-4C10-8297-A3922EF4A25E}"/>
    <cellStyle name="Entrada 8 2 2 3" xfId="8900" xr:uid="{D7744347-E4E6-4FEC-A163-92888A566F01}"/>
    <cellStyle name="Entrada 8 2 2 3 2" xfId="24008" xr:uid="{41CD2095-8C1C-4880-AF36-854FD63D1A4E}"/>
    <cellStyle name="Entrada 8 2 3" xfId="2663" xr:uid="{7D1643A3-9A9B-48C7-B140-67428298906A}"/>
    <cellStyle name="Entrada 8 2 3 2" xfId="5300" xr:uid="{137D82BE-4AED-4D96-B746-BCD6BEFD1A1B}"/>
    <cellStyle name="Entrada 8 2 3 2 2" xfId="8062" xr:uid="{8779E205-E81C-4666-9790-B9EC1D93380B}"/>
    <cellStyle name="Entrada 8 2 3 2 2 2" xfId="23170" xr:uid="{280E724A-8453-4DA9-928E-B29ACD35289B}"/>
    <cellStyle name="Entrada 8 2 3 2 3" xfId="20408" xr:uid="{7E175BC6-940F-48CE-967A-28C79E55D54A}"/>
    <cellStyle name="Entrada 8 2 3 3" xfId="11797" xr:uid="{D040AC56-DFF3-4ABE-A70D-FF7AE684341D}"/>
    <cellStyle name="Entrada 8 2 3 3 2" xfId="26905" xr:uid="{2E2CFEAF-F5D0-4B8B-AC32-6799DD235899}"/>
    <cellStyle name="Entrada 8 2 3 4" xfId="17771" xr:uid="{B221C741-9773-4E80-8428-CEBD23CFD667}"/>
    <cellStyle name="Entrada 8 2 4" xfId="2967" xr:uid="{0BC6F242-7067-4D77-9E6A-EBB46300F641}"/>
    <cellStyle name="Entrada 8 2 4 2" xfId="5604" xr:uid="{5E15FE98-46BA-4C92-8812-A6ED840E8B1B}"/>
    <cellStyle name="Entrada 8 2 4 2 2" xfId="11915" xr:uid="{F25D2210-33E8-4DFC-BEDF-61BB13D45E22}"/>
    <cellStyle name="Entrada 8 2 4 2 2 2" xfId="27023" xr:uid="{46EBC3C7-B552-46BC-88D1-F54F8BE11C0E}"/>
    <cellStyle name="Entrada 8 2 4 2 3" xfId="13688" xr:uid="{9F309644-D51A-4852-BA03-49C8862D71AC}"/>
    <cellStyle name="Entrada 8 2 4 2 3 2" xfId="28796" xr:uid="{DD58C821-3E85-444A-AA1D-C71BD5CFC5B5}"/>
    <cellStyle name="Entrada 8 2 4 2 4" xfId="20712" xr:uid="{379EC44D-4EAA-4BA9-BC4D-793E02D4094B}"/>
    <cellStyle name="Entrada 8 2 4 3" xfId="9349" xr:uid="{BB8D733B-E550-4FDF-AE90-C242A54672AB}"/>
    <cellStyle name="Entrada 8 2 4 3 2" xfId="24457" xr:uid="{FD24C31D-6120-41B2-8EFB-D2A0EBB5A517}"/>
    <cellStyle name="Entrada 8 2 4 4" xfId="8165" xr:uid="{BD4EC892-CE64-40FC-A340-BF0C21F0530C}"/>
    <cellStyle name="Entrada 8 2 4 4 2" xfId="23273" xr:uid="{D92C0EA2-350E-4B9E-9559-98CB27685CE4}"/>
    <cellStyle name="Entrada 8 2 4 5" xfId="18075" xr:uid="{20F20A64-14A0-4C53-9B22-5B9BC6B54E19}"/>
    <cellStyle name="Entrada 8 2 5" xfId="3293" xr:uid="{341592B9-37AB-4769-AB6F-8C7D3BD5F073}"/>
    <cellStyle name="Entrada 8 2 5 2" xfId="5930" xr:uid="{47CE1A50-B7A3-4655-8A86-04034AAD6B80}"/>
    <cellStyle name="Entrada 8 2 5 2 2" xfId="12241" xr:uid="{E767895B-CDC8-4FC6-AE0D-EA3471C4646D}"/>
    <cellStyle name="Entrada 8 2 5 2 2 2" xfId="27349" xr:uid="{1556DDAC-5EFC-4797-8331-847C8F0F6815}"/>
    <cellStyle name="Entrada 8 2 5 2 3" xfId="14637" xr:uid="{11073665-BC63-4FAB-A460-B253036CC918}"/>
    <cellStyle name="Entrada 8 2 5 2 3 2" xfId="29745" xr:uid="{C30C949F-2F48-4185-B8B9-3285676FD1BE}"/>
    <cellStyle name="Entrada 8 2 5 2 4" xfId="21038" xr:uid="{EE8EA6CC-2DC6-48D3-AFDA-8B88C408A561}"/>
    <cellStyle name="Entrada 8 2 5 3" xfId="9675" xr:uid="{07B94388-6F06-4C5B-8B55-114F59EBB5C4}"/>
    <cellStyle name="Entrada 8 2 5 3 2" xfId="24783" xr:uid="{D4CE9FDB-5B1B-4748-8C10-46272CE3A940}"/>
    <cellStyle name="Entrada 8 2 5 4" xfId="14863" xr:uid="{D6EE560B-3C15-419F-A62D-3C6B0393860D}"/>
    <cellStyle name="Entrada 8 2 5 4 2" xfId="29971" xr:uid="{F25B4541-1E25-4AEF-8743-064804315F02}"/>
    <cellStyle name="Entrada 8 2 5 5" xfId="18401" xr:uid="{340A8DAB-187F-4C99-9CCE-855900550395}"/>
    <cellStyle name="Entrada 8 2 6" xfId="3599" xr:uid="{7D563A67-882B-4BE9-A332-2EACC028A359}"/>
    <cellStyle name="Entrada 8 2 6 2" xfId="6236" xr:uid="{E44D4C95-93D6-4370-BAED-752832A1E31A}"/>
    <cellStyle name="Entrada 8 2 6 2 2" xfId="12547" xr:uid="{39C1564A-916F-46B9-8C43-97F83E1F77E4}"/>
    <cellStyle name="Entrada 8 2 6 2 2 2" xfId="27655" xr:uid="{2BC2B66E-A7BD-484B-A435-52CC671FA626}"/>
    <cellStyle name="Entrada 8 2 6 2 3" xfId="16405" xr:uid="{9EADEE3B-B6C4-4727-9B4F-89AACACE103E}"/>
    <cellStyle name="Entrada 8 2 6 2 3 2" xfId="31513" xr:uid="{068EBAF0-4EF4-4ED0-A0F2-8BB5F9399732}"/>
    <cellStyle name="Entrada 8 2 6 2 4" xfId="21344" xr:uid="{C34FB597-D65D-4EA1-8224-78D57CF58455}"/>
    <cellStyle name="Entrada 8 2 6 3" xfId="9981" xr:uid="{3E0E0CD3-C50E-4D14-B8A9-040B8B21524C}"/>
    <cellStyle name="Entrada 8 2 6 3 2" xfId="25089" xr:uid="{12961495-63B4-4BE5-813E-03256C1C7C5F}"/>
    <cellStyle name="Entrada 8 2 6 4" xfId="15164" xr:uid="{8166A561-CAEB-4DC5-8257-43A5C169277F}"/>
    <cellStyle name="Entrada 8 2 6 4 2" xfId="30272" xr:uid="{3FCB0AAF-89ED-46D9-8784-44440640EC44}"/>
    <cellStyle name="Entrada 8 2 6 5" xfId="18707" xr:uid="{1E0CF969-51E8-4F3B-A1FF-AC8B7AE65D21}"/>
    <cellStyle name="Entrada 8 2 7" xfId="3945" xr:uid="{3F0E1C70-748D-4F96-AD03-DCB712A70FB3}"/>
    <cellStyle name="Entrada 8 2 7 2" xfId="6582" xr:uid="{F14D1C37-B9DF-4241-BC45-6765EDC6595B}"/>
    <cellStyle name="Entrada 8 2 7 2 2" xfId="12893" xr:uid="{7A756188-3DF8-4602-9594-B605C3FC87B0}"/>
    <cellStyle name="Entrada 8 2 7 2 2 2" xfId="28001" xr:uid="{69F39518-A66B-41E0-BA8A-B7BA0D8BEE6B}"/>
    <cellStyle name="Entrada 8 2 7 2 3" xfId="16598" xr:uid="{164F1141-B772-443E-B09B-D4753BCFCD62}"/>
    <cellStyle name="Entrada 8 2 7 2 3 2" xfId="31706" xr:uid="{6A3D98EB-CAE1-4AA2-A42E-054F493A38A8}"/>
    <cellStyle name="Entrada 8 2 7 2 4" xfId="21690" xr:uid="{B56DF1E4-74F3-4B3A-9CB6-5B325FA6044B}"/>
    <cellStyle name="Entrada 8 2 7 3" xfId="10327" xr:uid="{F25F81EB-7078-4861-B4DC-9328A0B75104}"/>
    <cellStyle name="Entrada 8 2 7 3 2" xfId="25435" xr:uid="{5ABB3862-0613-46D2-9B07-C7DC4F024AD6}"/>
    <cellStyle name="Entrada 8 2 7 4" xfId="14699" xr:uid="{9BA0B1FE-8900-4620-953C-01BDEB654E88}"/>
    <cellStyle name="Entrada 8 2 7 4 2" xfId="29807" xr:uid="{5D28668E-315B-4C2F-B7BE-3BBFA8B7E11A}"/>
    <cellStyle name="Entrada 8 2 7 5" xfId="19053" xr:uid="{8A52F20D-6FBA-4AF1-A7EA-DBE46662AE7E}"/>
    <cellStyle name="Entrada 8 2 8" xfId="4292" xr:uid="{A0E9E40E-F254-46C0-9DA9-4B3C6DEAB78E}"/>
    <cellStyle name="Entrada 8 2 8 2" xfId="6929" xr:uid="{E534B5AA-50B3-4D1E-A41E-E9418B8FFFA5}"/>
    <cellStyle name="Entrada 8 2 8 2 2" xfId="13240" xr:uid="{71C49261-1D35-4126-82CE-FB17BF412DE4}"/>
    <cellStyle name="Entrada 8 2 8 2 2 2" xfId="28348" xr:uid="{CEA387DC-E4D0-4DD9-B8DA-CF569536D46E}"/>
    <cellStyle name="Entrada 8 2 8 2 3" xfId="16904" xr:uid="{0107EBCB-4FB5-4975-897D-A9E940146349}"/>
    <cellStyle name="Entrada 8 2 8 2 3 2" xfId="32012" xr:uid="{87ABE200-627B-4712-A672-EC891924426E}"/>
    <cellStyle name="Entrada 8 2 8 2 4" xfId="22037" xr:uid="{ACF8BC5E-42BC-45A9-B928-D2B321E1F7DF}"/>
    <cellStyle name="Entrada 8 2 8 3" xfId="10674" xr:uid="{A70C411A-A306-4E91-8761-50F1124CCD4F}"/>
    <cellStyle name="Entrada 8 2 8 3 2" xfId="25782" xr:uid="{9280A800-D5B3-4AA2-8CEA-D21E0E7418CA}"/>
    <cellStyle name="Entrada 8 2 8 4" xfId="14512" xr:uid="{AD471B06-BF55-4F84-9609-D718F5CC43B7}"/>
    <cellStyle name="Entrada 8 2 8 4 2" xfId="29620" xr:uid="{FA20EB80-9BC5-444D-850C-484DFB4CB217}"/>
    <cellStyle name="Entrada 8 2 8 5" xfId="19400" xr:uid="{E03B5CAE-D5FF-4A44-BE2E-1014420CEF15}"/>
    <cellStyle name="Entrada 8 2 9" xfId="4510" xr:uid="{240E5D36-7CBC-48DC-B80B-E68911575D50}"/>
    <cellStyle name="Entrada 8 2 9 2" xfId="10892" xr:uid="{45145767-1CC9-4636-958E-FE0FFAB4C432}"/>
    <cellStyle name="Entrada 8 2 9 2 2" xfId="26000" xr:uid="{95F1FCA2-91B7-4028-9BD7-D92462D103F4}"/>
    <cellStyle name="Entrada 8 2 9 3" xfId="15827" xr:uid="{B3384828-FD9B-4F5A-A088-48E10AFCCCAB}"/>
    <cellStyle name="Entrada 8 2 9 3 2" xfId="30935" xr:uid="{E09DA403-79F2-4AAA-9296-5800DA292546}"/>
    <cellStyle name="Entrada 8 2 9 4" xfId="19618" xr:uid="{4F8D180C-0376-43D2-B403-A8BE9D8788A2}"/>
    <cellStyle name="Entrada 8 3" xfId="1856" xr:uid="{7F31658D-FAAE-4673-993F-63C45921B29B}"/>
    <cellStyle name="Entrada 8 3 10" xfId="15503" xr:uid="{0A3B4FB0-5F9A-4A35-8FCA-32193347432F}"/>
    <cellStyle name="Entrada 8 3 10 2" xfId="30611" xr:uid="{07AB4206-319B-47AC-A4B7-6B08BF475B91}"/>
    <cellStyle name="Entrada 8 3 11" xfId="13532" xr:uid="{50B887CB-0BCD-4EB8-9E88-117B398A54EA}"/>
    <cellStyle name="Entrada 8 3 11 2" xfId="28640" xr:uid="{6850C82B-D12C-4B4E-8C9F-0ABE61A15F43}"/>
    <cellStyle name="Entrada 8 3 12" xfId="17081" xr:uid="{B77531ED-2D29-4B90-865A-9E5F32E2644C}"/>
    <cellStyle name="Entrada 8 3 2" xfId="2416" xr:uid="{203C5462-2CAF-466B-818E-B8B9EB91E0CA}"/>
    <cellStyle name="Entrada 8 3 2 2" xfId="5053" xr:uid="{65885E5D-AEA9-404E-9583-8BE434540413}"/>
    <cellStyle name="Entrada 8 3 2 2 2" xfId="11417" xr:uid="{297C465F-2E30-42EF-91E6-D114C12047F1}"/>
    <cellStyle name="Entrada 8 3 2 2 2 2" xfId="26525" xr:uid="{D9E0A05F-0D73-4188-9E16-5E1F23564838}"/>
    <cellStyle name="Entrada 8 3 2 2 3" xfId="14856" xr:uid="{91D3948D-3423-4969-A960-979588CFC685}"/>
    <cellStyle name="Entrada 8 3 2 2 3 2" xfId="29964" xr:uid="{83AB9AF9-601E-423D-833C-DBC1670D62E4}"/>
    <cellStyle name="Entrada 8 3 2 2 4" xfId="20161" xr:uid="{83BD1BF7-9E3C-47D6-AB7A-33BB9FBB45A2}"/>
    <cellStyle name="Entrada 8 3 2 3" xfId="8883" xr:uid="{142B0748-5ADB-422E-9C80-EADFE04EB16C}"/>
    <cellStyle name="Entrada 8 3 2 3 2" xfId="23991" xr:uid="{DE2344B1-577A-4F17-8380-02F990AAA62E}"/>
    <cellStyle name="Entrada 8 3 2 4" xfId="13614" xr:uid="{FAABD1AF-0615-4A82-9865-FBEB7801B68A}"/>
    <cellStyle name="Entrada 8 3 2 4 2" xfId="28722" xr:uid="{E394F143-FBCF-4AEB-BE02-975CDB544DAB}"/>
    <cellStyle name="Entrada 8 3 2 5" xfId="15541" xr:uid="{AC9E87FD-9B86-4A6A-91E0-EF3C2BEF7C1C}"/>
    <cellStyle name="Entrada 8 3 2 5 2" xfId="30649" xr:uid="{AC5D4ACF-AA89-4E91-918D-B3A5E29A59B4}"/>
    <cellStyle name="Entrada 8 3 2 6" xfId="17607" xr:uid="{AC3EED93-4B9D-4E05-842D-80B9D993EA2A}"/>
    <cellStyle name="Entrada 8 3 3" xfId="2204" xr:uid="{0696174E-F5FD-43BF-8C37-3E4F31DB1195}"/>
    <cellStyle name="Entrada 8 3 3 2" xfId="4841" xr:uid="{6FFE647B-1A9C-4414-AB2A-F4C4A5AC2C9D}"/>
    <cellStyle name="Entrada 8 3 3 2 2" xfId="14032" xr:uid="{0C327427-A9E0-4BCD-8CD6-AC7C427A51F5}"/>
    <cellStyle name="Entrada 8 3 3 2 2 2" xfId="29140" xr:uid="{368E4116-FACD-4829-8918-8FB76D1FC833}"/>
    <cellStyle name="Entrada 8 3 3 2 3" xfId="19949" xr:uid="{85CFF137-1AAE-4838-87D2-3B3C712A36EA}"/>
    <cellStyle name="Entrada 8 3 3 3" xfId="14943" xr:uid="{13121DE5-2C87-4A53-86CA-ABD0613F243E}"/>
    <cellStyle name="Entrada 8 3 3 3 2" xfId="30051" xr:uid="{D25EBD46-EAE3-4AA7-88BF-0387CFA46B4A}"/>
    <cellStyle name="Entrada 8 3 3 4" xfId="17429" xr:uid="{26CAAD4F-B982-46B4-B58A-462DE71E672D}"/>
    <cellStyle name="Entrada 8 3 4" xfId="2950" xr:uid="{47239F01-8E85-4A89-9374-0A092DA43679}"/>
    <cellStyle name="Entrada 8 3 4 2" xfId="5587" xr:uid="{97CD5D1C-2DC4-4926-BC78-97F24E5F96A1}"/>
    <cellStyle name="Entrada 8 3 4 2 2" xfId="11898" xr:uid="{54E0033D-429A-4DF5-A873-FF6BA83AF187}"/>
    <cellStyle name="Entrada 8 3 4 2 2 2" xfId="27006" xr:uid="{4C9A17FD-5908-4BB2-AB55-8B92B4EFC494}"/>
    <cellStyle name="Entrada 8 3 4 2 3" xfId="14721" xr:uid="{65C2E144-4DCD-479F-9F11-90E2280BDEB6}"/>
    <cellStyle name="Entrada 8 3 4 2 3 2" xfId="29829" xr:uid="{149D157E-67D4-426E-9449-B1A592C988DF}"/>
    <cellStyle name="Entrada 8 3 4 2 4" xfId="20695" xr:uid="{8272A2B6-BA0B-4464-B783-63BC8BBE01F7}"/>
    <cellStyle name="Entrada 8 3 4 3" xfId="9332" xr:uid="{F51A704D-8E42-464D-BD7A-78B543830E7A}"/>
    <cellStyle name="Entrada 8 3 4 3 2" xfId="24440" xr:uid="{6F117744-D183-4D6A-843B-23EEAAC996B2}"/>
    <cellStyle name="Entrada 8 3 4 4" xfId="13657" xr:uid="{77511D6D-70F8-4B8C-BCFA-DD50F7400B2C}"/>
    <cellStyle name="Entrada 8 3 4 4 2" xfId="28765" xr:uid="{4D274C78-574F-4D1D-A23D-E64F11ED550B}"/>
    <cellStyle name="Entrada 8 3 4 5" xfId="18058" xr:uid="{BDD34B80-02D1-4753-A950-52BB7E75F138}"/>
    <cellStyle name="Entrada 8 3 5" xfId="3276" xr:uid="{6461E7DF-5870-46BE-808A-29D0573CA392}"/>
    <cellStyle name="Entrada 8 3 5 2" xfId="5913" xr:uid="{F98EF5AE-E3FF-406F-804F-6DE02D376C53}"/>
    <cellStyle name="Entrada 8 3 5 2 2" xfId="12224" xr:uid="{57DB95AC-FA34-468F-8FA4-C6F8C49F4655}"/>
    <cellStyle name="Entrada 8 3 5 2 2 2" xfId="27332" xr:uid="{7CDE7615-84E9-4C08-A979-265F18318E6C}"/>
    <cellStyle name="Entrada 8 3 5 2 3" xfId="14386" xr:uid="{570CC720-3FBB-4947-B8E1-55B65BDBEBAF}"/>
    <cellStyle name="Entrada 8 3 5 2 3 2" xfId="29494" xr:uid="{E5773FAF-2321-481E-89A3-1B1910050066}"/>
    <cellStyle name="Entrada 8 3 5 2 4" xfId="21021" xr:uid="{F3591366-935B-4773-9BD7-9C24FA650D4A}"/>
    <cellStyle name="Entrada 8 3 5 3" xfId="9658" xr:uid="{155DE8AE-8DC5-436C-B299-1C308A15DABC}"/>
    <cellStyle name="Entrada 8 3 5 3 2" xfId="24766" xr:uid="{56098350-894A-4459-989E-01917FE23B23}"/>
    <cellStyle name="Entrada 8 3 5 4" xfId="14485" xr:uid="{848DFFF0-AC2F-449C-8C04-C067B8CD1817}"/>
    <cellStyle name="Entrada 8 3 5 4 2" xfId="29593" xr:uid="{7F7C32FE-46B5-43F2-91E2-231A2E525A9D}"/>
    <cellStyle name="Entrada 8 3 5 5" xfId="18384" xr:uid="{C3968F1C-96D5-45CC-BEE4-7BAE39CB57B1}"/>
    <cellStyle name="Entrada 8 3 6" xfId="3582" xr:uid="{F50A7C41-AF0C-4D3A-B5E7-B297501DFED9}"/>
    <cellStyle name="Entrada 8 3 6 2" xfId="6219" xr:uid="{0F7EC968-D17C-4FBD-9779-8278349D84F4}"/>
    <cellStyle name="Entrada 8 3 6 2 2" xfId="12530" xr:uid="{8D02D363-C8F5-4BC8-8C76-722B10663174}"/>
    <cellStyle name="Entrada 8 3 6 2 2 2" xfId="27638" xr:uid="{58C1859C-ED20-46AD-BDB1-EBD2DFC814C9}"/>
    <cellStyle name="Entrada 8 3 6 2 3" xfId="15688" xr:uid="{A2F27B00-9BDC-498B-86BD-1DF66567C572}"/>
    <cellStyle name="Entrada 8 3 6 2 3 2" xfId="30796" xr:uid="{68964023-7F18-4709-9215-BD1F03F0E7CE}"/>
    <cellStyle name="Entrada 8 3 6 2 4" xfId="21327" xr:uid="{04F8CC62-C8FE-456C-BA55-65F9979ECBF2}"/>
    <cellStyle name="Entrada 8 3 6 3" xfId="9964" xr:uid="{0ABC0D94-A422-4137-A323-3EA00868F7CA}"/>
    <cellStyle name="Entrada 8 3 6 3 2" xfId="25072" xr:uid="{F7D64242-8340-4D04-8867-53449244352D}"/>
    <cellStyle name="Entrada 8 3 6 4" xfId="13963" xr:uid="{935E876E-CCBA-42D5-9FA7-3773887984CB}"/>
    <cellStyle name="Entrada 8 3 6 4 2" xfId="29071" xr:uid="{67C6E34D-4E9B-4C9B-BCBC-CB2E6BB147C8}"/>
    <cellStyle name="Entrada 8 3 6 5" xfId="18690" xr:uid="{B9B768C6-E809-40CD-BC4D-A8331824AA2A}"/>
    <cellStyle name="Entrada 8 3 7" xfId="3928" xr:uid="{ECFF5D90-578C-4E62-8C11-446D428668FF}"/>
    <cellStyle name="Entrada 8 3 7 2" xfId="6565" xr:uid="{4942F8B0-A92C-4524-94BE-DB549AAA2FFF}"/>
    <cellStyle name="Entrada 8 3 7 2 2" xfId="12876" xr:uid="{65FAD9A4-9C49-41D3-80DA-63E05A8F2BC8}"/>
    <cellStyle name="Entrada 8 3 7 2 2 2" xfId="27984" xr:uid="{AE22CC6D-3012-4CAB-89E8-59EB7ACF0BAC}"/>
    <cellStyle name="Entrada 8 3 7 2 3" xfId="16581" xr:uid="{C40D3329-1B10-4608-9C91-687728A354B9}"/>
    <cellStyle name="Entrada 8 3 7 2 3 2" xfId="31689" xr:uid="{31222FA6-D4EF-4E33-A3C5-BF9317FC27AF}"/>
    <cellStyle name="Entrada 8 3 7 2 4" xfId="21673" xr:uid="{E8F4D9C4-63EE-43F6-A5F3-3191B9A75C51}"/>
    <cellStyle name="Entrada 8 3 7 3" xfId="10310" xr:uid="{56868DA7-DE55-46F8-A170-BE1D45F38F1C}"/>
    <cellStyle name="Entrada 8 3 7 3 2" xfId="25418" xr:uid="{C56D2989-3BD4-4A8E-8991-675EC8223CCC}"/>
    <cellStyle name="Entrada 8 3 7 4" xfId="7089" xr:uid="{1A25C5F9-B6B8-4CA2-8224-0FB777D2C7AD}"/>
    <cellStyle name="Entrada 8 3 7 4 2" xfId="22197" xr:uid="{A4104F26-4020-43A3-99EE-F3985378772D}"/>
    <cellStyle name="Entrada 8 3 7 5" xfId="19036" xr:uid="{E02FD9CE-23E2-40BE-BF6D-F8B069D4D6AE}"/>
    <cellStyle name="Entrada 8 3 8" xfId="4493" xr:uid="{8BDAA5D2-1129-46E5-9F89-2F907C001DB7}"/>
    <cellStyle name="Entrada 8 3 8 2" xfId="10875" xr:uid="{1023AFF4-350B-4AB2-B585-1188FC52B05E}"/>
    <cellStyle name="Entrada 8 3 8 2 2" xfId="25983" xr:uid="{01EB18C4-5621-41BF-901C-321DAE7E76F9}"/>
    <cellStyle name="Entrada 8 3 8 3" xfId="16521" xr:uid="{76DC0859-10AF-40A0-A6B3-825EEE36DED8}"/>
    <cellStyle name="Entrada 8 3 8 3 2" xfId="31629" xr:uid="{D3F5D557-84FF-44E5-8B6B-2F26AD14F515}"/>
    <cellStyle name="Entrada 8 3 8 4" xfId="19601" xr:uid="{960E4DC8-3821-41A2-A2C4-FB1ACFEC6227}"/>
    <cellStyle name="Entrada 8 3 9" xfId="8357" xr:uid="{1D3D7C3A-7DD1-4879-BC4E-32D72F8928FA}"/>
    <cellStyle name="Entrada 8 3 9 2" xfId="23465" xr:uid="{1E92D661-78A9-4022-9905-2E04157870AD}"/>
    <cellStyle name="Entrada 8 4" xfId="2093" xr:uid="{9A5537A9-26B5-491B-99A9-E1BA89C25F31}"/>
    <cellStyle name="Entrada 8 4 10" xfId="15716" xr:uid="{C9DB0864-94EF-46C3-8189-5EC5861895AF}"/>
    <cellStyle name="Entrada 8 4 10 2" xfId="30824" xr:uid="{305CAA9A-A1D7-4220-8F4E-B327D6FA0F0F}"/>
    <cellStyle name="Entrada 8 4 11" xfId="14947" xr:uid="{4942C5C4-E89B-4293-B0A6-A998A68EBE0D}"/>
    <cellStyle name="Entrada 8 4 11 2" xfId="30055" xr:uid="{EA474BF5-9835-46CD-9D54-D469F99637AD}"/>
    <cellStyle name="Entrada 8 4 12" xfId="17318" xr:uid="{BAEE7946-A05E-4AFF-8250-9511D28C5588}"/>
    <cellStyle name="Entrada 8 4 2" xfId="2583" xr:uid="{005F95AD-67C9-4F44-993B-04DCA1205163}"/>
    <cellStyle name="Entrada 8 4 2 2" xfId="5220" xr:uid="{3AD857BD-C870-4577-949A-188E1B4143EB}"/>
    <cellStyle name="Entrada 8 4 2 2 2" xfId="11584" xr:uid="{B1498E36-D99D-4F53-A6CC-3F1521FE1BE8}"/>
    <cellStyle name="Entrada 8 4 2 2 2 2" xfId="26692" xr:uid="{1DBE28B2-CD38-4683-A12A-9EAADC55F435}"/>
    <cellStyle name="Entrada 8 4 2 2 3" xfId="7737" xr:uid="{39C5C6CD-EC67-4C03-AB58-E7EE346F22BA}"/>
    <cellStyle name="Entrada 8 4 2 2 3 2" xfId="22845" xr:uid="{FD327A6F-731D-4A3F-A0A1-52CFE34C5754}"/>
    <cellStyle name="Entrada 8 4 2 2 4" xfId="20328" xr:uid="{B7E5B105-6E53-4853-B7C4-D630F7F2FCF8}"/>
    <cellStyle name="Entrada 8 4 2 3" xfId="9050" xr:uid="{DA83C0D0-1687-463E-92DF-AB501BC2B86E}"/>
    <cellStyle name="Entrada 8 4 2 3 2" xfId="24158" xr:uid="{28759D9F-5ECE-48D0-A8D9-E8318A0AF0B2}"/>
    <cellStyle name="Entrada 8 4 2 4" xfId="15557" xr:uid="{6C2432F0-705A-4E07-945E-2C0F65BF6274}"/>
    <cellStyle name="Entrada 8 4 2 4 2" xfId="30665" xr:uid="{4423380B-D1E7-4593-9711-98589659D9FC}"/>
    <cellStyle name="Entrada 8 4 2 5" xfId="13996" xr:uid="{01063E86-B949-4155-BBD5-245AE7348624}"/>
    <cellStyle name="Entrada 8 4 2 5 2" xfId="29104" xr:uid="{00124CBC-C247-43DF-A9C5-F8F946371588}"/>
    <cellStyle name="Entrada 8 4 2 6" xfId="17691" xr:uid="{DC0E91D9-A3F0-4B61-BB57-BB80818889FF}"/>
    <cellStyle name="Entrada 8 4 3" xfId="2853" xr:uid="{CAEA0261-1785-4E09-AEFD-BD94F6372B08}"/>
    <cellStyle name="Entrada 8 4 3 2" xfId="5490" xr:uid="{2C8EF7CC-D33B-4537-8810-8E4990F7262B}"/>
    <cellStyle name="Entrada 8 4 3 2 2" xfId="15141" xr:uid="{6DABEEB8-12A0-4C93-8357-10B8376BCE34}"/>
    <cellStyle name="Entrada 8 4 3 2 2 2" xfId="30249" xr:uid="{A3DCA87F-F996-479F-ACED-410D66CAD36F}"/>
    <cellStyle name="Entrada 8 4 3 2 3" xfId="20598" xr:uid="{1B02BBBB-6DA7-402B-832B-EFC871444BC8}"/>
    <cellStyle name="Entrada 8 4 3 3" xfId="14539" xr:uid="{22A6DF73-1FA1-4407-B0BB-B9F16B5D7325}"/>
    <cellStyle name="Entrada 8 4 3 3 2" xfId="29647" xr:uid="{EEEB1BFC-3F0B-47E9-AB47-A16A1C552D77}"/>
    <cellStyle name="Entrada 8 4 3 4" xfId="17961" xr:uid="{381F8A32-2C24-4839-8EC6-A9BAE99D7680}"/>
    <cellStyle name="Entrada 8 4 4" xfId="3156" xr:uid="{38E4A3C2-1A4D-4ED0-8DAF-1FB0EABD1AE0}"/>
    <cellStyle name="Entrada 8 4 4 2" xfId="5793" xr:uid="{27A80829-95AA-49C6-8352-7DBD23A98056}"/>
    <cellStyle name="Entrada 8 4 4 2 2" xfId="12104" xr:uid="{73B80936-317A-4AF8-B477-B5709D3DD5FF}"/>
    <cellStyle name="Entrada 8 4 4 2 2 2" xfId="27212" xr:uid="{C58F6BDA-81D8-4034-BD8D-89F1D6CA243F}"/>
    <cellStyle name="Entrada 8 4 4 2 3" xfId="15361" xr:uid="{B299E156-5C1C-4D01-B195-979EA68FF96B}"/>
    <cellStyle name="Entrada 8 4 4 2 3 2" xfId="30469" xr:uid="{B91F6024-A2BE-48CE-ACEF-314B9DFD0104}"/>
    <cellStyle name="Entrada 8 4 4 2 4" xfId="20901" xr:uid="{5474187A-052E-4A53-8036-55F5C684B74A}"/>
    <cellStyle name="Entrada 8 4 4 3" xfId="9538" xr:uid="{DE38258B-EA90-457B-8C3A-780C79BAA889}"/>
    <cellStyle name="Entrada 8 4 4 3 2" xfId="24646" xr:uid="{CE060E98-EA7E-43BE-8D55-6F6DD8D0229C}"/>
    <cellStyle name="Entrada 8 4 4 4" xfId="14677" xr:uid="{BCD6AE20-4D4E-4B91-A657-CF2463CF96B5}"/>
    <cellStyle name="Entrada 8 4 4 4 2" xfId="29785" xr:uid="{A5C0C5A8-EDBF-4741-B767-31E1DC299C8B}"/>
    <cellStyle name="Entrada 8 4 4 5" xfId="18264" xr:uid="{746B3E8C-B8E2-42F8-BEA9-74CA0A186788}"/>
    <cellStyle name="Entrada 8 4 5" xfId="3482" xr:uid="{C4775022-C456-45F7-B4C4-EB755A8197F3}"/>
    <cellStyle name="Entrada 8 4 5 2" xfId="6119" xr:uid="{ADB026E2-43EE-481C-B4CB-2E4FB9C5C566}"/>
    <cellStyle name="Entrada 8 4 5 2 2" xfId="12430" xr:uid="{C7ED2899-7D6B-4404-BF2A-25853857C8BE}"/>
    <cellStyle name="Entrada 8 4 5 2 2 2" xfId="27538" xr:uid="{74FC3618-30AD-44BB-B38E-00FB18410BE6}"/>
    <cellStyle name="Entrada 8 4 5 2 3" xfId="15537" xr:uid="{E00263D9-F707-463A-A51D-06BC9EF080F8}"/>
    <cellStyle name="Entrada 8 4 5 2 3 2" xfId="30645" xr:uid="{BAC396E0-04FB-4452-987F-24018C2DDE65}"/>
    <cellStyle name="Entrada 8 4 5 2 4" xfId="21227" xr:uid="{40ABB63B-9054-46B1-9F78-ACADAB21335E}"/>
    <cellStyle name="Entrada 8 4 5 3" xfId="9864" xr:uid="{34EE28BD-46FF-46AA-AA5B-7D21BD9C7B36}"/>
    <cellStyle name="Entrada 8 4 5 3 2" xfId="24972" xr:uid="{E1B42D52-2F26-49C8-BE40-342B7EA8A38F}"/>
    <cellStyle name="Entrada 8 4 5 4" xfId="14916" xr:uid="{C1F11DCF-8A12-43ED-B9F0-B9B869CA0DB0}"/>
    <cellStyle name="Entrada 8 4 5 4 2" xfId="30024" xr:uid="{25A3AFDB-8417-4145-9022-6BF5D97486C6}"/>
    <cellStyle name="Entrada 8 4 5 5" xfId="18590" xr:uid="{775E79E7-0957-4907-91BF-428C9178D435}"/>
    <cellStyle name="Entrada 8 4 6" xfId="3788" xr:uid="{DBA44B83-A257-41CE-BB85-D329255EF1BC}"/>
    <cellStyle name="Entrada 8 4 6 2" xfId="6425" xr:uid="{7A28BB7E-A267-4AE2-9CDD-78DF62855B52}"/>
    <cellStyle name="Entrada 8 4 6 2 2" xfId="12736" xr:uid="{06F6DAD7-7E6B-4C21-913D-F546A3DB2D6E}"/>
    <cellStyle name="Entrada 8 4 6 2 2 2" xfId="27844" xr:uid="{289015E0-E4B3-4CCD-9344-D28FDCBEE7F3}"/>
    <cellStyle name="Entrada 8 4 6 2 3" xfId="16380" xr:uid="{BDE4565E-EE00-416B-95CE-8B64EC15F0DA}"/>
    <cellStyle name="Entrada 8 4 6 2 3 2" xfId="31488" xr:uid="{6953CE58-05CE-4C4B-B370-6C8B89276EC2}"/>
    <cellStyle name="Entrada 8 4 6 2 4" xfId="21533" xr:uid="{CD29268F-8E1F-4599-BD66-0F07D073A592}"/>
    <cellStyle name="Entrada 8 4 6 3" xfId="10170" xr:uid="{EBA206B6-9A72-49D4-B5C1-AF39741769E1}"/>
    <cellStyle name="Entrada 8 4 6 3 2" xfId="25278" xr:uid="{9E4560A7-3836-47A3-B78B-0A75B9DE6118}"/>
    <cellStyle name="Entrada 8 4 6 4" xfId="14580" xr:uid="{37C977FC-5CAC-4DE2-A93E-F068C59999B0}"/>
    <cellStyle name="Entrada 8 4 6 4 2" xfId="29688" xr:uid="{4236D328-7CA0-4603-8FCC-FB822BC18C26}"/>
    <cellStyle name="Entrada 8 4 6 5" xfId="18896" xr:uid="{D2CB300F-BF87-4151-90EE-A2297B2A0740}"/>
    <cellStyle name="Entrada 8 4 7" xfId="4165" xr:uid="{F9379EBB-E34C-4A28-ACC6-ADC63DFC0C6B}"/>
    <cellStyle name="Entrada 8 4 7 2" xfId="6802" xr:uid="{6AE2DB9E-CEEB-4981-BB70-435CEE70CBC3}"/>
    <cellStyle name="Entrada 8 4 7 2 2" xfId="13113" xr:uid="{FE97B988-7314-43E8-9FE6-ECF0F21B3B08}"/>
    <cellStyle name="Entrada 8 4 7 2 2 2" xfId="28221" xr:uid="{F040C140-8028-4514-A460-8A47A4FC8C46}"/>
    <cellStyle name="Entrada 8 4 7 2 3" xfId="16787" xr:uid="{42B01FC6-777D-42CB-B7F2-23D054D20738}"/>
    <cellStyle name="Entrada 8 4 7 2 3 2" xfId="31895" xr:uid="{8CA5F533-0B3F-4C66-8E79-6846F8C0FD40}"/>
    <cellStyle name="Entrada 8 4 7 2 4" xfId="21910" xr:uid="{497D0ED1-5B33-48D9-99CD-E6A9B685FF98}"/>
    <cellStyle name="Entrada 8 4 7 3" xfId="10547" xr:uid="{2A950F23-1404-4069-9819-4AB68B832D87}"/>
    <cellStyle name="Entrada 8 4 7 3 2" xfId="25655" xr:uid="{3BA66BB2-D38B-419B-97A0-E079F08A4B62}"/>
    <cellStyle name="Entrada 8 4 7 4" xfId="14054" xr:uid="{71472055-9563-4004-AB85-61608C9327FA}"/>
    <cellStyle name="Entrada 8 4 7 4 2" xfId="29162" xr:uid="{5DFC7D16-B10F-4F44-8D61-981EE28850A4}"/>
    <cellStyle name="Entrada 8 4 7 5" xfId="19273" xr:uid="{273B096A-6677-4523-BFE2-514A2E05620E}"/>
    <cellStyle name="Entrada 8 4 8" xfId="4730" xr:uid="{14F01D3C-D91B-4E21-8550-50C4F9BCB28C}"/>
    <cellStyle name="Entrada 8 4 8 2" xfId="11112" xr:uid="{61226589-9859-49C7-8F77-CF7C8CFB5DAD}"/>
    <cellStyle name="Entrada 8 4 8 2 2" xfId="26220" xr:uid="{C438B720-93E3-4DBA-BFED-25E21CDA2BA1}"/>
    <cellStyle name="Entrada 8 4 8 3" xfId="15216" xr:uid="{47A220A6-32B5-4162-A859-E39803B49F68}"/>
    <cellStyle name="Entrada 8 4 8 3 2" xfId="30324" xr:uid="{3DA2D699-9494-4C5C-86DB-184DC031C795}"/>
    <cellStyle name="Entrada 8 4 8 4" xfId="19838" xr:uid="{51B360E3-3A0E-44C5-85B0-05AFF5D2D0FA}"/>
    <cellStyle name="Entrada 8 4 9" xfId="8591" xr:uid="{B4046A29-4F99-4A86-A439-935FDC89E5AB}"/>
    <cellStyle name="Entrada 8 4 9 2" xfId="23699" xr:uid="{EA08ACBF-0420-4DE4-BD7D-F9169A56AA50}"/>
    <cellStyle name="Entrada 8 5" xfId="2028" xr:uid="{4F06BAAE-2885-41C9-8333-42D6E6E8DE42}"/>
    <cellStyle name="Entrada 8 5 10" xfId="15830" xr:uid="{97263F64-2712-463F-A09B-F06F92C73422}"/>
    <cellStyle name="Entrada 8 5 10 2" xfId="30938" xr:uid="{53D6A6B1-D9F0-4BA9-9A05-3404C770DC69}"/>
    <cellStyle name="Entrada 8 5 11" xfId="17253" xr:uid="{1D4BCA0D-D411-41AE-B990-B4B60AE537B7}"/>
    <cellStyle name="Entrada 8 5 2" xfId="2788" xr:uid="{69FAB71A-559B-489E-A2BB-4FE893DD75C3}"/>
    <cellStyle name="Entrada 8 5 2 2" xfId="5425" xr:uid="{027179D0-C5AF-4DEF-988B-47E1349C4C15}"/>
    <cellStyle name="Entrada 8 5 2 2 2" xfId="16434" xr:uid="{FCA03DB9-CBD7-4985-81E3-4D0F121ACD9E}"/>
    <cellStyle name="Entrada 8 5 2 2 2 2" xfId="31542" xr:uid="{19989CCC-1006-4DC0-B540-D6AE74F7F97C}"/>
    <cellStyle name="Entrada 8 5 2 2 3" xfId="20533" xr:uid="{30F99EB0-6037-40C2-A76A-135F27118714}"/>
    <cellStyle name="Entrada 8 5 2 3" xfId="16180" xr:uid="{42F0F5F1-A09A-4350-8A3B-75B18BF6C625}"/>
    <cellStyle name="Entrada 8 5 2 3 2" xfId="31288" xr:uid="{DFD1B02A-80B9-434E-B7CD-E215EAA1928F}"/>
    <cellStyle name="Entrada 8 5 2 4" xfId="17896" xr:uid="{26F97E16-2DAE-4968-BF3F-435DFE8AF46D}"/>
    <cellStyle name="Entrada 8 5 3" xfId="3091" xr:uid="{548E5132-D9C2-41F1-A633-33F8BDB7E286}"/>
    <cellStyle name="Entrada 8 5 3 2" xfId="5728" xr:uid="{849C5293-F841-41C1-AE29-A6711DEFB9C9}"/>
    <cellStyle name="Entrada 8 5 3 2 2" xfId="12039" xr:uid="{8B046941-2066-4304-A942-EF93354DF83E}"/>
    <cellStyle name="Entrada 8 5 3 2 2 2" xfId="27147" xr:uid="{30EB8CA0-0ABF-47FD-8F36-F9A15CD791E7}"/>
    <cellStyle name="Entrada 8 5 3 2 3" xfId="7568" xr:uid="{107051D5-9473-4376-AAA2-2BA94D9E508C}"/>
    <cellStyle name="Entrada 8 5 3 2 3 2" xfId="22676" xr:uid="{0ED0877B-A53C-4AB3-86C4-B10DA5861EE8}"/>
    <cellStyle name="Entrada 8 5 3 2 4" xfId="20836" xr:uid="{9C7E1DB3-7AA0-4CC5-9BBD-C940C2E134D2}"/>
    <cellStyle name="Entrada 8 5 3 3" xfId="9473" xr:uid="{CB328380-0553-4E03-A043-26E2A0B77E91}"/>
    <cellStyle name="Entrada 8 5 3 3 2" xfId="24581" xr:uid="{75AA1576-D35F-43E1-9A8A-69D034B72271}"/>
    <cellStyle name="Entrada 8 5 3 4" xfId="15945" xr:uid="{E1B37D88-AB86-4F07-A673-C5E4218DF106}"/>
    <cellStyle name="Entrada 8 5 3 4 2" xfId="31053" xr:uid="{6C2DF5C4-8829-41B7-A145-8DD52BA972FC}"/>
    <cellStyle name="Entrada 8 5 3 5" xfId="18199" xr:uid="{8523E730-3276-4CE5-8ABC-7856A30F12A4}"/>
    <cellStyle name="Entrada 8 5 4" xfId="3417" xr:uid="{D4E36561-D3DB-49C6-90AD-06E1EA9DD021}"/>
    <cellStyle name="Entrada 8 5 4 2" xfId="6054" xr:uid="{F0A9C9F4-3258-4A80-AF30-FA6917673DF3}"/>
    <cellStyle name="Entrada 8 5 4 2 2" xfId="12365" xr:uid="{76154D00-FAE6-46C2-9220-11FB8E9076C0}"/>
    <cellStyle name="Entrada 8 5 4 2 2 2" xfId="27473" xr:uid="{11AF926F-2231-4695-891A-E85305A666BD}"/>
    <cellStyle name="Entrada 8 5 4 2 3" xfId="15364" xr:uid="{FCFBC826-4293-488A-AE0A-E9B6DC1AA9A5}"/>
    <cellStyle name="Entrada 8 5 4 2 3 2" xfId="30472" xr:uid="{BEB1FE7D-5D03-4004-8DFA-2FBB52E53C77}"/>
    <cellStyle name="Entrada 8 5 4 2 4" xfId="21162" xr:uid="{C86CB85D-80FC-456A-B2F7-1E703BCB9CD2}"/>
    <cellStyle name="Entrada 8 5 4 3" xfId="9799" xr:uid="{4AB07F44-98CA-4F3A-BC26-A068331A0434}"/>
    <cellStyle name="Entrada 8 5 4 3 2" xfId="24907" xr:uid="{A7C81ACA-191F-4D51-94E7-55E9D70A21D3}"/>
    <cellStyle name="Entrada 8 5 4 4" xfId="9131" xr:uid="{40FA38F2-41E7-4701-B051-AECE52FAF8EE}"/>
    <cellStyle name="Entrada 8 5 4 4 2" xfId="24239" xr:uid="{CA0D349A-161C-4B96-A7E0-7660E1B27313}"/>
    <cellStyle name="Entrada 8 5 4 5" xfId="18525" xr:uid="{F2354596-D796-4095-92F0-29FC94AA4C82}"/>
    <cellStyle name="Entrada 8 5 5" xfId="3723" xr:uid="{77207EA6-64AF-47E5-8097-0638E39FDF53}"/>
    <cellStyle name="Entrada 8 5 5 2" xfId="6360" xr:uid="{08089BC2-9239-45B8-827E-D6C81754D511}"/>
    <cellStyle name="Entrada 8 5 5 2 2" xfId="12671" xr:uid="{9CF283D1-1F4A-41AF-8612-F613DD1CEADA}"/>
    <cellStyle name="Entrada 8 5 5 2 2 2" xfId="27779" xr:uid="{37B8AF45-8FE2-43F6-B26D-B788B5D1C74C}"/>
    <cellStyle name="Entrada 8 5 5 2 3" xfId="14573" xr:uid="{C3C6A98E-8D66-4977-8AF7-9DFB381B1F95}"/>
    <cellStyle name="Entrada 8 5 5 2 3 2" xfId="29681" xr:uid="{7BAF354E-52A0-4ADF-851F-9BBCDD9B3047}"/>
    <cellStyle name="Entrada 8 5 5 2 4" xfId="21468" xr:uid="{F454157B-C6C9-4AEE-89B5-DB758EC2B720}"/>
    <cellStyle name="Entrada 8 5 5 3" xfId="10105" xr:uid="{30AC02CB-C22F-4669-8257-23AE94B6EFC8}"/>
    <cellStyle name="Entrada 8 5 5 3 2" xfId="25213" xr:uid="{E5A5CDCC-E664-4E75-9682-1480CB9FF5C6}"/>
    <cellStyle name="Entrada 8 5 5 4" xfId="15898" xr:uid="{CE4EA703-5601-4FD6-A5BC-081598C28A56}"/>
    <cellStyle name="Entrada 8 5 5 4 2" xfId="31006" xr:uid="{C79284CC-8777-43A9-94E4-66A3A8FE6F14}"/>
    <cellStyle name="Entrada 8 5 5 5" xfId="18831" xr:uid="{612582CA-EC26-4FAF-A7BD-028514FD352B}"/>
    <cellStyle name="Entrada 8 5 6" xfId="4100" xr:uid="{524F65B3-4B65-4956-9799-45AB0896B452}"/>
    <cellStyle name="Entrada 8 5 6 2" xfId="6737" xr:uid="{70FA122E-D201-4189-9C5E-924BB7C97802}"/>
    <cellStyle name="Entrada 8 5 6 2 2" xfId="13048" xr:uid="{6DB4A5B3-896F-4AE6-8394-4D8CABC0F5C2}"/>
    <cellStyle name="Entrada 8 5 6 2 2 2" xfId="28156" xr:uid="{1CA87B0A-A28B-49E9-A3C2-E539285123AA}"/>
    <cellStyle name="Entrada 8 5 6 2 3" xfId="16722" xr:uid="{142128D2-6F22-4571-AF4F-3C8AA935B995}"/>
    <cellStyle name="Entrada 8 5 6 2 3 2" xfId="31830" xr:uid="{37A44EC2-5DEE-47CF-ADDF-6A39BC5C14BD}"/>
    <cellStyle name="Entrada 8 5 6 2 4" xfId="21845" xr:uid="{4318D6CC-6442-4F04-9080-F60CBE6A7E28}"/>
    <cellStyle name="Entrada 8 5 6 3" xfId="10482" xr:uid="{2AB38547-0335-4500-8768-238EC12913E5}"/>
    <cellStyle name="Entrada 8 5 6 3 2" xfId="25590" xr:uid="{2BA8CDB7-5D2D-469F-AF97-92FA875A213B}"/>
    <cellStyle name="Entrada 8 5 6 4" xfId="7504" xr:uid="{C1982BE3-CFC7-4B5E-9EFE-60F0137A2689}"/>
    <cellStyle name="Entrada 8 5 6 4 2" xfId="22612" xr:uid="{66B00CC1-C012-4632-9B0E-5BE7E10F5C3A}"/>
    <cellStyle name="Entrada 8 5 6 5" xfId="19208" xr:uid="{CC9E83A5-31FE-4E4D-81C7-F3B137D4C226}"/>
    <cellStyle name="Entrada 8 5 7" xfId="4665" xr:uid="{5AA2C974-313A-47AC-AD63-DAF0FB8CABDA}"/>
    <cellStyle name="Entrada 8 5 7 2" xfId="11047" xr:uid="{D8BFE71F-6483-466D-AA31-195BF6D2B499}"/>
    <cellStyle name="Entrada 8 5 7 2 2" xfId="26155" xr:uid="{DAE940D3-9FB3-4CE6-A09E-67DBEA25DB45}"/>
    <cellStyle name="Entrada 8 5 7 3" xfId="13608" xr:uid="{2233C751-EC14-4469-956F-CCDFE1EF9133}"/>
    <cellStyle name="Entrada 8 5 7 3 2" xfId="28716" xr:uid="{628D0E32-10D8-4FD3-9519-75C68DF67024}"/>
    <cellStyle name="Entrada 8 5 7 4" xfId="19773" xr:uid="{AC3074FD-C0B9-4D5A-91A6-7775DB75EC90}"/>
    <cellStyle name="Entrada 8 5 8" xfId="8526" xr:uid="{E7409FBA-5AB8-4AE5-B28C-2C637711B92C}"/>
    <cellStyle name="Entrada 8 5 8 2" xfId="23634" xr:uid="{A1FECC64-2F05-4CBD-A2AA-9630ED5BB5BB}"/>
    <cellStyle name="Entrada 8 5 9" xfId="14336" xr:uid="{519F850F-D5EE-42BA-BC82-388579977C6E}"/>
    <cellStyle name="Entrada 8 5 9 2" xfId="29444" xr:uid="{7AB311C3-8ABF-4F2E-83E9-ABB1CB688C97}"/>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23" xfId="1874" xr:uid="{5BAAD37A-8AEE-4A12-B4C0-253F2CDBE1B8}"/>
    <cellStyle name="Entrada 9 23 10" xfId="8375" xr:uid="{39570A95-1F38-4AEC-AC25-5D48F8D964CF}"/>
    <cellStyle name="Entrada 9 23 10 2" xfId="23483" xr:uid="{29B8DE64-B484-4A9E-8CE5-450E7F28C2F0}"/>
    <cellStyle name="Entrada 9 23 11" xfId="14504" xr:uid="{13D5AE14-AFFD-498F-9105-928863B7A13F}"/>
    <cellStyle name="Entrada 9 23 11 2" xfId="29612" xr:uid="{89C13ACA-24D7-442F-93A7-7D66FE9209E4}"/>
    <cellStyle name="Entrada 9 23 12" xfId="7790" xr:uid="{E2F74F04-6BBD-4B51-BB28-F7B3824E8947}"/>
    <cellStyle name="Entrada 9 23 12 2" xfId="22898" xr:uid="{92B00949-8553-4DF0-BA9A-FA31EBF3CE10}"/>
    <cellStyle name="Entrada 9 23 13" xfId="17099" xr:uid="{708E39A9-8587-4539-8CF3-281F588A4A4C}"/>
    <cellStyle name="Entrada 9 23 2" xfId="2434" xr:uid="{B5383839-E6A5-4D60-87EE-3CDD451E4692}"/>
    <cellStyle name="Entrada 9 23 2 2" xfId="5071" xr:uid="{1FA63654-DE23-4E24-8AFE-57AEBEAE3FCD}"/>
    <cellStyle name="Entrada 9 23 2 2 2" xfId="11435" xr:uid="{09B52CA5-6AAD-4383-82E3-3AF6DE3AB384}"/>
    <cellStyle name="Entrada 9 23 2 2 2 2" xfId="26543" xr:uid="{77DEA36E-9837-4A3B-9656-BDB89DD7C727}"/>
    <cellStyle name="Entrada 9 23 2 2 3" xfId="13523" xr:uid="{53BC079A-CD86-4C10-9AF7-A21DC3EB8264}"/>
    <cellStyle name="Entrada 9 23 2 2 3 2" xfId="28631" xr:uid="{D4A04B99-7EBD-417A-AB77-7C4D04D46F7B}"/>
    <cellStyle name="Entrada 9 23 2 2 4" xfId="20179" xr:uid="{88C451AD-B319-4259-B5DA-BF5A28E3C930}"/>
    <cellStyle name="Entrada 9 23 2 3" xfId="8901" xr:uid="{8CB249ED-C40B-4760-8C15-705A5FFB3545}"/>
    <cellStyle name="Entrada 9 23 2 3 2" xfId="24009" xr:uid="{23B75184-3A32-48B8-8B43-F1DE69372847}"/>
    <cellStyle name="Entrada 9 23 3" xfId="2664" xr:uid="{B2DAC50E-FB69-499E-8FB6-F2D9209280F2}"/>
    <cellStyle name="Entrada 9 23 3 2" xfId="5301" xr:uid="{16F41028-3B1F-40D0-941A-1661CF56A0A2}"/>
    <cellStyle name="Entrada 9 23 3 2 2" xfId="8079" xr:uid="{EB32A4A1-AC44-4F45-B8FD-128098DE1F00}"/>
    <cellStyle name="Entrada 9 23 3 2 2 2" xfId="23187" xr:uid="{39722913-24A7-4EFC-82FA-738AEC543869}"/>
    <cellStyle name="Entrada 9 23 3 2 3" xfId="20409" xr:uid="{12D65C08-5EDE-437D-A74E-20D5BE3B53D0}"/>
    <cellStyle name="Entrada 9 23 3 3" xfId="8145" xr:uid="{5B96A6AF-E65A-42D7-8CFE-B67074FD4156}"/>
    <cellStyle name="Entrada 9 23 3 3 2" xfId="23253" xr:uid="{172F9477-11EA-4005-9ED2-03B76BE4EBF1}"/>
    <cellStyle name="Entrada 9 23 3 4" xfId="17772" xr:uid="{53442CA4-85BF-4DA2-9D40-B691288B9908}"/>
    <cellStyle name="Entrada 9 23 4" xfId="2968" xr:uid="{1EDF60FC-2768-4569-9F2D-B9B269A06FD8}"/>
    <cellStyle name="Entrada 9 23 4 2" xfId="5605" xr:uid="{96EEC8F3-2BB8-4CF3-930A-661F05AA1C77}"/>
    <cellStyle name="Entrada 9 23 4 2 2" xfId="11916" xr:uid="{CEB0ECA5-B13A-4308-9CBA-DDE42BEF3951}"/>
    <cellStyle name="Entrada 9 23 4 2 2 2" xfId="27024" xr:uid="{0B8B584A-5DFE-488C-9ACC-C6F479E8E533}"/>
    <cellStyle name="Entrada 9 23 4 2 3" xfId="8090" xr:uid="{3CEE00AD-8C66-43C2-9AF1-3B7E57A9F789}"/>
    <cellStyle name="Entrada 9 23 4 2 3 2" xfId="23198" xr:uid="{4A8B2B7A-9EB8-46F0-A21C-0A001BA05B1A}"/>
    <cellStyle name="Entrada 9 23 4 2 4" xfId="20713" xr:uid="{292878FE-CE90-4D6A-B065-D1FF8D160B75}"/>
    <cellStyle name="Entrada 9 23 4 3" xfId="9350" xr:uid="{509B4BA0-4328-4A97-87B6-002D99666780}"/>
    <cellStyle name="Entrada 9 23 4 3 2" xfId="24458" xr:uid="{8C07D286-47D8-41E3-8402-7ADB6A07FB60}"/>
    <cellStyle name="Entrada 9 23 4 4" xfId="13393" xr:uid="{0015B178-E596-427D-839E-D88F6BCE83FB}"/>
    <cellStyle name="Entrada 9 23 4 4 2" xfId="28501" xr:uid="{8408B4B2-7352-414D-A5B4-BE7206BCD841}"/>
    <cellStyle name="Entrada 9 23 4 5" xfId="18076" xr:uid="{9781120D-36A8-4ECA-90C9-D88C999EE18C}"/>
    <cellStyle name="Entrada 9 23 5" xfId="3294" xr:uid="{99DB87DD-4736-4F1E-9853-49EBAC18BB23}"/>
    <cellStyle name="Entrada 9 23 5 2" xfId="5931" xr:uid="{2793078F-27A2-410D-91C1-CB37A4E45948}"/>
    <cellStyle name="Entrada 9 23 5 2 2" xfId="12242" xr:uid="{09BC4D22-D79C-453A-8395-BF2B967F9D5B}"/>
    <cellStyle name="Entrada 9 23 5 2 2 2" xfId="27350" xr:uid="{99155453-5755-4030-A984-C9ECC2D42909}"/>
    <cellStyle name="Entrada 9 23 5 2 3" xfId="15709" xr:uid="{81FFE256-E7A4-4DF7-9FFC-12E0B7FB20CE}"/>
    <cellStyle name="Entrada 9 23 5 2 3 2" xfId="30817" xr:uid="{AFCF0520-7F35-4344-8F10-A8BF047070F8}"/>
    <cellStyle name="Entrada 9 23 5 2 4" xfId="21039" xr:uid="{7D9443E7-E9ED-4161-A67E-C7AA47786ECC}"/>
    <cellStyle name="Entrada 9 23 5 3" xfId="9676" xr:uid="{568CD94E-C7AD-4D18-838A-344C9839B944}"/>
    <cellStyle name="Entrada 9 23 5 3 2" xfId="24784" xr:uid="{A899A601-C94E-4BBD-BF26-C5786FF6AD6B}"/>
    <cellStyle name="Entrada 9 23 5 4" xfId="14181" xr:uid="{8D5BD28C-DF8E-444C-B331-B9618D59B80D}"/>
    <cellStyle name="Entrada 9 23 5 4 2" xfId="29289" xr:uid="{154818B6-C9B1-497D-BA2F-DEA7F4369E39}"/>
    <cellStyle name="Entrada 9 23 5 5" xfId="18402" xr:uid="{FB90ACFB-31C5-4421-B4A9-ABD727064A5B}"/>
    <cellStyle name="Entrada 9 23 6" xfId="3600" xr:uid="{2EACB054-6056-4F89-8BAB-CBFC7A0133CD}"/>
    <cellStyle name="Entrada 9 23 6 2" xfId="6237" xr:uid="{E2D8360A-4299-4159-8E17-4E9BE6ED6EB2}"/>
    <cellStyle name="Entrada 9 23 6 2 2" xfId="12548" xr:uid="{79A9660F-2063-4C89-9084-D707A3D71FBA}"/>
    <cellStyle name="Entrada 9 23 6 2 2 2" xfId="27656" xr:uid="{FEE6D778-3E5E-49D8-A3BB-D2F49E028E03}"/>
    <cellStyle name="Entrada 9 23 6 2 3" xfId="15741" xr:uid="{C5C21AEA-460B-4D5D-8B2A-1A434DEEDC71}"/>
    <cellStyle name="Entrada 9 23 6 2 3 2" xfId="30849" xr:uid="{FD79C5ED-FE46-426C-855D-152DD22FC1FE}"/>
    <cellStyle name="Entrada 9 23 6 2 4" xfId="21345" xr:uid="{F2CD346C-FA68-4249-9D04-048598417BCD}"/>
    <cellStyle name="Entrada 9 23 6 3" xfId="9982" xr:uid="{2BD3ECDC-F4A6-4610-9832-BD3571C15C6F}"/>
    <cellStyle name="Entrada 9 23 6 3 2" xfId="25090" xr:uid="{78D8C128-3C7E-4874-932B-78EFC890EBC7}"/>
    <cellStyle name="Entrada 9 23 6 4" xfId="8054" xr:uid="{5DBD35E0-257B-4B89-9824-9C21905FDF20}"/>
    <cellStyle name="Entrada 9 23 6 4 2" xfId="23162" xr:uid="{D158A182-2573-4E50-8F87-D4AC5BB8895A}"/>
    <cellStyle name="Entrada 9 23 6 5" xfId="18708" xr:uid="{CB67A515-F2F8-4DAC-BD4C-89104C5B02ED}"/>
    <cellStyle name="Entrada 9 23 7" xfId="3946" xr:uid="{B8A3B952-5562-4E4B-9CDA-00A3333CA582}"/>
    <cellStyle name="Entrada 9 23 7 2" xfId="6583" xr:uid="{02298B8A-E556-4888-BB21-A69199F34971}"/>
    <cellStyle name="Entrada 9 23 7 2 2" xfId="12894" xr:uid="{66ABDF79-A568-4856-85C7-4C58D27AD767}"/>
    <cellStyle name="Entrada 9 23 7 2 2 2" xfId="28002" xr:uid="{AC5FDA1E-B241-4516-9384-2C05ED27C978}"/>
    <cellStyle name="Entrada 9 23 7 2 3" xfId="16599" xr:uid="{A94EE557-FC33-447D-A063-31AF14DD53DE}"/>
    <cellStyle name="Entrada 9 23 7 2 3 2" xfId="31707" xr:uid="{4FF486CA-57C8-43C0-A70F-2CF2C9685131}"/>
    <cellStyle name="Entrada 9 23 7 2 4" xfId="21691" xr:uid="{CFB538AC-27FD-4317-BCB5-FD91C30D1E3A}"/>
    <cellStyle name="Entrada 9 23 7 3" xfId="10328" xr:uid="{48DC13FD-3A2D-4168-A09E-814B8A0B7726}"/>
    <cellStyle name="Entrada 9 23 7 3 2" xfId="25436" xr:uid="{B8D79AF2-831F-4E57-BC4F-CE14C5B4EA6B}"/>
    <cellStyle name="Entrada 9 23 7 4" xfId="7961" xr:uid="{78437FA5-AE1E-45CA-92A6-B848C310022D}"/>
    <cellStyle name="Entrada 9 23 7 4 2" xfId="23069" xr:uid="{6F90674C-C7E3-4F0D-B4DE-45C2EE6C5CAF}"/>
    <cellStyle name="Entrada 9 23 7 5" xfId="19054" xr:uid="{78904F5C-F631-4523-8FD8-0E28282F2910}"/>
    <cellStyle name="Entrada 9 23 8" xfId="4293" xr:uid="{EBB83868-1934-4DB8-9A99-7B2F8AA578D0}"/>
    <cellStyle name="Entrada 9 23 8 2" xfId="6930" xr:uid="{ACB3262B-CC98-4498-B5F9-C2E50FB27ECC}"/>
    <cellStyle name="Entrada 9 23 8 2 2" xfId="13241" xr:uid="{4FAD6278-6CC3-44EA-BE76-5FB84E28BCC4}"/>
    <cellStyle name="Entrada 9 23 8 2 2 2" xfId="28349" xr:uid="{6E16A0A5-93E7-4F3A-9588-9687FCECB0FC}"/>
    <cellStyle name="Entrada 9 23 8 2 3" xfId="16905" xr:uid="{8E76D069-BFBD-463D-A207-25A4D3DAC147}"/>
    <cellStyle name="Entrada 9 23 8 2 3 2" xfId="32013" xr:uid="{0D751057-5B67-439E-943C-2C8803EB7CAA}"/>
    <cellStyle name="Entrada 9 23 8 2 4" xfId="22038" xr:uid="{9D7619DD-6E29-4A5B-B3CA-F9429B1E5B8F}"/>
    <cellStyle name="Entrada 9 23 8 3" xfId="10675" xr:uid="{9EC43953-3EC6-4403-A323-96DA26C0B436}"/>
    <cellStyle name="Entrada 9 23 8 3 2" xfId="25783" xr:uid="{1F581F16-6356-48FB-9DB8-2DB1916C8A1B}"/>
    <cellStyle name="Entrada 9 23 8 4" xfId="14688" xr:uid="{BA75E2F1-7053-45AB-8673-4BF2AB61C340}"/>
    <cellStyle name="Entrada 9 23 8 4 2" xfId="29796" xr:uid="{66176E89-885A-4CF1-9621-708F5F480726}"/>
    <cellStyle name="Entrada 9 23 8 5" xfId="19401" xr:uid="{E86C677E-CBC6-4859-AEFD-14892D88D4B5}"/>
    <cellStyle name="Entrada 9 23 9" xfId="4511" xr:uid="{9F75B85F-E134-444D-953F-5679561F4A7C}"/>
    <cellStyle name="Entrada 9 23 9 2" xfId="10893" xr:uid="{983852CD-1765-4DAF-9A83-49A935F4CD4E}"/>
    <cellStyle name="Entrada 9 23 9 2 2" xfId="26001" xr:uid="{2F72E83D-8F5A-49EA-976E-97883C7F244B}"/>
    <cellStyle name="Entrada 9 23 9 3" xfId="14105" xr:uid="{4A38FA83-6E78-409D-A75C-B5A9C0402AA7}"/>
    <cellStyle name="Entrada 9 23 9 3 2" xfId="29213" xr:uid="{260BE4A5-3E99-4BC8-AC04-2B40EABA9541}"/>
    <cellStyle name="Entrada 9 23 9 4" xfId="19619" xr:uid="{7D547C8F-9FEF-47E6-8D9A-5B7A2AC8CB39}"/>
    <cellStyle name="Entrada 9 24" xfId="1857" xr:uid="{C7010FC3-97FC-4329-94A4-287F3DF9CC4F}"/>
    <cellStyle name="Entrada 9 24 10" xfId="15393" xr:uid="{9BFB1B4A-3C99-4696-87A1-995E0CB9E549}"/>
    <cellStyle name="Entrada 9 24 10 2" xfId="30501" xr:uid="{39BF8303-76B3-4610-AAF6-14E7F5EE5BC7}"/>
    <cellStyle name="Entrada 9 24 11" xfId="13587" xr:uid="{96BAE587-A2D7-4B34-B3C4-98D71049F549}"/>
    <cellStyle name="Entrada 9 24 11 2" xfId="28695" xr:uid="{3F121208-CED8-4F86-A540-7C612C811CC7}"/>
    <cellStyle name="Entrada 9 24 12" xfId="17082" xr:uid="{25A6B92D-42CB-4BC2-A3EB-7044B97C253F}"/>
    <cellStyle name="Entrada 9 24 2" xfId="2417" xr:uid="{603B67D3-6D95-4CDF-9818-6A7D5D864EBF}"/>
    <cellStyle name="Entrada 9 24 2 2" xfId="5054" xr:uid="{6EE14F5B-E9CE-49C6-9F47-BF1F4BEDDFB5}"/>
    <cellStyle name="Entrada 9 24 2 2 2" xfId="11418" xr:uid="{4BEA69AD-BCD2-4074-AA78-7FA42FE5E35D}"/>
    <cellStyle name="Entrada 9 24 2 2 2 2" xfId="26526" xr:uid="{C92510E0-9DCF-45D0-A23C-653003D0E862}"/>
    <cellStyle name="Entrada 9 24 2 2 3" xfId="15942" xr:uid="{81771181-F60E-4D17-BDFB-5C7C6894E1E6}"/>
    <cellStyle name="Entrada 9 24 2 2 3 2" xfId="31050" xr:uid="{0A9B59DC-F6D9-4D65-9957-260236E85CAA}"/>
    <cellStyle name="Entrada 9 24 2 2 4" xfId="20162" xr:uid="{F7C71A7F-F3D2-47EA-A8C9-D48DA60C60AC}"/>
    <cellStyle name="Entrada 9 24 2 3" xfId="8884" xr:uid="{0874CA87-190F-446A-B4B9-CD94FB45C183}"/>
    <cellStyle name="Entrada 9 24 2 3 2" xfId="23992" xr:uid="{BE81C008-03C2-4FA7-9181-6FAFA018FE9D}"/>
    <cellStyle name="Entrada 9 24 2 4" xfId="13581" xr:uid="{2360528A-3A9D-445D-9E9E-31FC8D583C27}"/>
    <cellStyle name="Entrada 9 24 2 4 2" xfId="28689" xr:uid="{666E0D23-B05E-4778-A578-E6D6E2C9338C}"/>
    <cellStyle name="Entrada 9 24 2 5" xfId="8017" xr:uid="{8CD94FA8-30E0-48CC-A12B-61B0510C29A0}"/>
    <cellStyle name="Entrada 9 24 2 5 2" xfId="23125" xr:uid="{0A43D879-F28F-44D0-AF88-5F9BBB4102DA}"/>
    <cellStyle name="Entrada 9 24 2 6" xfId="17608" xr:uid="{5B6CB7A4-F3E9-41A5-9BE9-A3DAA72FE54C}"/>
    <cellStyle name="Entrada 9 24 3" xfId="2203" xr:uid="{B4B8437E-4F8D-4352-9A8B-B7C085B87D9B}"/>
    <cellStyle name="Entrada 9 24 3 2" xfId="4840" xr:uid="{79270AD1-04F6-4177-98B0-0DD914D9B493}"/>
    <cellStyle name="Entrada 9 24 3 2 2" xfId="16520" xr:uid="{1FFEC1BD-512D-450D-8FFB-AAFA3EA64F75}"/>
    <cellStyle name="Entrada 9 24 3 2 2 2" xfId="31628" xr:uid="{D2089F81-188B-45F8-B7A9-D842637B1A27}"/>
    <cellStyle name="Entrada 9 24 3 2 3" xfId="19948" xr:uid="{2A1F3B75-0E31-4C38-8F20-2B3398CF4F96}"/>
    <cellStyle name="Entrada 9 24 3 3" xfId="14156" xr:uid="{02A7AF92-842C-45FB-B6E7-854F65D7107A}"/>
    <cellStyle name="Entrada 9 24 3 3 2" xfId="29264" xr:uid="{F490EE5D-5020-4B27-A1C4-36DC2CD94D7D}"/>
    <cellStyle name="Entrada 9 24 3 4" xfId="17428" xr:uid="{ED555E39-6583-407C-A6DA-DCB0A64CB2B8}"/>
    <cellStyle name="Entrada 9 24 4" xfId="2951" xr:uid="{8D8C1D3A-2335-437C-A7C6-946B7F881C1D}"/>
    <cellStyle name="Entrada 9 24 4 2" xfId="5588" xr:uid="{A4268FF5-AB64-4C9D-8615-30FEE5DC1CE2}"/>
    <cellStyle name="Entrada 9 24 4 2 2" xfId="11899" xr:uid="{3599D29C-6F59-48AC-898E-B0BA1AE14E97}"/>
    <cellStyle name="Entrada 9 24 4 2 2 2" xfId="27007" xr:uid="{43AE45B1-3839-4E34-9191-C902BEEB5185}"/>
    <cellStyle name="Entrada 9 24 4 2 3" xfId="15373" xr:uid="{E8A2A359-D5E8-494B-B2F4-1FD156E40A0A}"/>
    <cellStyle name="Entrada 9 24 4 2 3 2" xfId="30481" xr:uid="{AC196AF8-AED2-4F19-A7A4-3E373675E28A}"/>
    <cellStyle name="Entrada 9 24 4 2 4" xfId="20696" xr:uid="{E51BBA65-EBC5-48BE-AF55-F8B8D4075438}"/>
    <cellStyle name="Entrada 9 24 4 3" xfId="9333" xr:uid="{0AB9CDB7-4144-4735-8BDC-A3F7A69E22E5}"/>
    <cellStyle name="Entrada 9 24 4 3 2" xfId="24441" xr:uid="{825ACB96-961F-46E8-AE9F-8D53D62FDC57}"/>
    <cellStyle name="Entrada 9 24 4 4" xfId="7539" xr:uid="{A749A60C-9A99-410A-8ED0-2E99F03491A0}"/>
    <cellStyle name="Entrada 9 24 4 4 2" xfId="22647" xr:uid="{9B472B3C-B805-4924-B821-46BEB963DCE3}"/>
    <cellStyle name="Entrada 9 24 4 5" xfId="18059" xr:uid="{F95E0B86-B349-49CB-8BDE-F2BB6E81F091}"/>
    <cellStyle name="Entrada 9 24 5" xfId="3277" xr:uid="{B7DFA8EA-00D9-457D-8046-BEED2C0E4B5F}"/>
    <cellStyle name="Entrada 9 24 5 2" xfId="5914" xr:uid="{6863253B-E5B6-4406-AB58-FB0AA75E3A37}"/>
    <cellStyle name="Entrada 9 24 5 2 2" xfId="12225" xr:uid="{46EF5DB6-5908-4406-BC69-750DCD5200CF}"/>
    <cellStyle name="Entrada 9 24 5 2 2 2" xfId="27333" xr:uid="{7EDD00DA-26CA-4A57-A8EE-5D75F45CFC1D}"/>
    <cellStyle name="Entrada 9 24 5 2 3" xfId="7100" xr:uid="{6DFD39F4-B883-48F3-B896-5344A47DFE2F}"/>
    <cellStyle name="Entrada 9 24 5 2 3 2" xfId="22208" xr:uid="{D1AEB50A-C866-4E81-8E5C-1394CB729881}"/>
    <cellStyle name="Entrada 9 24 5 2 4" xfId="21022" xr:uid="{53ACBA48-F625-4EAF-BAED-EE75AC647E9D}"/>
    <cellStyle name="Entrada 9 24 5 3" xfId="9659" xr:uid="{F0EE3A07-8F27-4443-980A-0BB4B27EFAA7}"/>
    <cellStyle name="Entrada 9 24 5 3 2" xfId="24767" xr:uid="{8FC12784-2B91-4024-B1D7-76CDA7A79875}"/>
    <cellStyle name="Entrada 9 24 5 4" xfId="8170" xr:uid="{89D56EFE-C262-448F-9F26-8E3C80805A5C}"/>
    <cellStyle name="Entrada 9 24 5 4 2" xfId="23278" xr:uid="{0D1C899E-0639-4F55-92FF-6349C9577E2B}"/>
    <cellStyle name="Entrada 9 24 5 5" xfId="18385" xr:uid="{09371B62-8E38-49F5-84DF-FB8DF69CE921}"/>
    <cellStyle name="Entrada 9 24 6" xfId="3583" xr:uid="{41B28D64-AED2-4A7A-A186-BC8562E9BC3F}"/>
    <cellStyle name="Entrada 9 24 6 2" xfId="6220" xr:uid="{73E9AC4E-A722-4429-AD49-E9836153BB17}"/>
    <cellStyle name="Entrada 9 24 6 2 2" xfId="12531" xr:uid="{9EAA80DE-85C5-42F3-A638-02423BCD97BC}"/>
    <cellStyle name="Entrada 9 24 6 2 2 2" xfId="27639" xr:uid="{37860DDA-D308-44D2-B1A8-8CFA17C352AA}"/>
    <cellStyle name="Entrada 9 24 6 2 3" xfId="8149" xr:uid="{CFFDA0F2-74AC-4761-A696-6F791C7FCC3E}"/>
    <cellStyle name="Entrada 9 24 6 2 3 2" xfId="23257" xr:uid="{AE15E440-F395-4BC0-9B8D-208606609B33}"/>
    <cellStyle name="Entrada 9 24 6 2 4" xfId="21328" xr:uid="{F6C55FBA-808D-45C5-A87C-F2D252E5261C}"/>
    <cellStyle name="Entrada 9 24 6 3" xfId="9965" xr:uid="{9A364586-1202-4420-9A98-4005091CD289}"/>
    <cellStyle name="Entrada 9 24 6 3 2" xfId="25073" xr:uid="{EC1A4A6F-8A0C-4C51-9DCD-370A3E9F1CA0}"/>
    <cellStyle name="Entrada 9 24 6 4" xfId="9191" xr:uid="{B1E0375A-1AE6-4D2B-8463-63E15A8AA6B5}"/>
    <cellStyle name="Entrada 9 24 6 4 2" xfId="24299" xr:uid="{4ACDE905-5DC8-4CAC-BE10-8EE1E219C87E}"/>
    <cellStyle name="Entrada 9 24 6 5" xfId="18691" xr:uid="{47D31CEB-4D3E-4F8E-9CC9-C4BC9971CBD4}"/>
    <cellStyle name="Entrada 9 24 7" xfId="3929" xr:uid="{E8F900DD-F74E-4DA1-BE40-7647C02C8D1C}"/>
    <cellStyle name="Entrada 9 24 7 2" xfId="6566" xr:uid="{B08A62B8-17BA-4887-A754-40E9E6F84CC5}"/>
    <cellStyle name="Entrada 9 24 7 2 2" xfId="12877" xr:uid="{E29E19B2-AF85-46E9-BE8A-0CC9E4F47A46}"/>
    <cellStyle name="Entrada 9 24 7 2 2 2" xfId="27985" xr:uid="{A977134E-7752-4520-9CF7-D64F986F555C}"/>
    <cellStyle name="Entrada 9 24 7 2 3" xfId="16582" xr:uid="{66855C05-6B3B-47BA-98FD-44DBEF4FA4C9}"/>
    <cellStyle name="Entrada 9 24 7 2 3 2" xfId="31690" xr:uid="{1F15DB4C-6767-4FE4-89E6-D9F961A27BB3}"/>
    <cellStyle name="Entrada 9 24 7 2 4" xfId="21674" xr:uid="{DB7AD394-A45E-4C8D-83F5-FC35A49570F5}"/>
    <cellStyle name="Entrada 9 24 7 3" xfId="10311" xr:uid="{920196B4-7CB9-498B-8445-966F48B72D5F}"/>
    <cellStyle name="Entrada 9 24 7 3 2" xfId="25419" xr:uid="{7A3EED38-63BD-496D-9672-D0604AAFDBAD}"/>
    <cellStyle name="Entrada 9 24 7 4" xfId="13609" xr:uid="{9A8E791E-EEFB-4CB2-B7B4-731E393A6C6E}"/>
    <cellStyle name="Entrada 9 24 7 4 2" xfId="28717" xr:uid="{E5BFC453-56D6-42AF-AC48-117A9FCE740A}"/>
    <cellStyle name="Entrada 9 24 7 5" xfId="19037" xr:uid="{E9520C45-AAD5-433D-8A31-7BA419A6BE29}"/>
    <cellStyle name="Entrada 9 24 8" xfId="4494" xr:uid="{37090819-3E65-484F-BB39-7CEDD22D6A52}"/>
    <cellStyle name="Entrada 9 24 8 2" xfId="10876" xr:uid="{07E5DC01-4D46-4672-B868-92688D890091}"/>
    <cellStyle name="Entrada 9 24 8 2 2" xfId="25984" xr:uid="{B64386E7-D977-4F67-BB8F-9FF076B586C3}"/>
    <cellStyle name="Entrada 9 24 8 3" xfId="15191" xr:uid="{50E99530-869E-488C-AB82-A571C657DA73}"/>
    <cellStyle name="Entrada 9 24 8 3 2" xfId="30299" xr:uid="{10525810-9C8E-46A1-94B0-EC7C2091EA54}"/>
    <cellStyle name="Entrada 9 24 8 4" xfId="19602" xr:uid="{D4178BE0-AB8E-40BD-AFFA-C24E65BDC23F}"/>
    <cellStyle name="Entrada 9 24 9" xfId="8358" xr:uid="{6B4118CA-34D3-408E-B2A1-8D730A1CD0D3}"/>
    <cellStyle name="Entrada 9 24 9 2" xfId="23466" xr:uid="{4E255337-8C45-4DC1-966C-14141E13BB91}"/>
    <cellStyle name="Entrada 9 25" xfId="2094" xr:uid="{8E7E21C6-1CC7-46D5-B375-3AABF3AA2251}"/>
    <cellStyle name="Entrada 9 25 10" xfId="15241" xr:uid="{87296AF6-BB61-48B8-BE23-899482DA7161}"/>
    <cellStyle name="Entrada 9 25 10 2" xfId="30349" xr:uid="{6FE7C804-1EAC-499E-B8C0-5FFBB4C45D6E}"/>
    <cellStyle name="Entrada 9 25 11" xfId="16398" xr:uid="{587B4472-9FCC-46D5-99FB-101AA64B0A30}"/>
    <cellStyle name="Entrada 9 25 11 2" xfId="31506" xr:uid="{82751160-5614-4EFF-98A3-75724DCC8B74}"/>
    <cellStyle name="Entrada 9 25 12" xfId="17319" xr:uid="{AA931BDF-35CB-4784-AFC1-E42B10B585FD}"/>
    <cellStyle name="Entrada 9 25 2" xfId="2584" xr:uid="{4618EE90-B122-4352-8AC0-42C7AE87DCBC}"/>
    <cellStyle name="Entrada 9 25 2 2" xfId="5221" xr:uid="{0C451716-3D77-4C34-B161-EEA4C10AC7F6}"/>
    <cellStyle name="Entrada 9 25 2 2 2" xfId="11585" xr:uid="{DA87FFD6-1884-450C-8D5F-9C558BBAC242}"/>
    <cellStyle name="Entrada 9 25 2 2 2 2" xfId="26693" xr:uid="{95CC07D7-1441-4163-889F-D69FC6121B3F}"/>
    <cellStyle name="Entrada 9 25 2 2 3" xfId="11236" xr:uid="{6C8C2F83-B4E9-4A07-BAF5-2A797A5F4A46}"/>
    <cellStyle name="Entrada 9 25 2 2 3 2" xfId="26344" xr:uid="{E905FEFE-896B-4481-A6CD-AF9496CE2514}"/>
    <cellStyle name="Entrada 9 25 2 2 4" xfId="20329" xr:uid="{ECF863D2-FDB2-4EED-A910-AFE36E7B3C22}"/>
    <cellStyle name="Entrada 9 25 2 3" xfId="9051" xr:uid="{3CD173CD-6241-42B0-95EB-D2B801CB00FA}"/>
    <cellStyle name="Entrada 9 25 2 3 2" xfId="24159" xr:uid="{7C596530-0298-498E-A245-7FA30A74D168}"/>
    <cellStyle name="Entrada 9 25 2 4" xfId="14102" xr:uid="{0107EB92-B5D2-4105-AECB-CE9E2D3E1A2A}"/>
    <cellStyle name="Entrada 9 25 2 4 2" xfId="29210" xr:uid="{7050D1A2-5870-4157-B074-01498DF1F441}"/>
    <cellStyle name="Entrada 9 25 2 5" xfId="14624" xr:uid="{D1B17370-A099-4CBF-B36E-8FF0ACD3408F}"/>
    <cellStyle name="Entrada 9 25 2 5 2" xfId="29732" xr:uid="{0B37B141-DF69-4A12-A70B-D00C7BAC3818}"/>
    <cellStyle name="Entrada 9 25 2 6" xfId="17692" xr:uid="{F7CDF22F-C1A5-4ED1-A37E-D3317D44CAED}"/>
    <cellStyle name="Entrada 9 25 3" xfId="2854" xr:uid="{07CA613C-0E62-42BF-92CC-9528A7DB1D7F}"/>
    <cellStyle name="Entrada 9 25 3 2" xfId="5491" xr:uid="{E94B05A2-D009-455E-BB33-03E74CDDCBB8}"/>
    <cellStyle name="Entrada 9 25 3 2 2" xfId="7576" xr:uid="{1117C3FC-A4B4-4016-A914-46F69069999C}"/>
    <cellStyle name="Entrada 9 25 3 2 2 2" xfId="22684" xr:uid="{3D7BAACB-A729-4F8F-A7C5-ADD55C076067}"/>
    <cellStyle name="Entrada 9 25 3 2 3" xfId="20599" xr:uid="{06E77C7B-F06E-4CA2-B2A2-F4EA5CB6EF33}"/>
    <cellStyle name="Entrada 9 25 3 3" xfId="8013" xr:uid="{9761AD08-192A-42CF-A69B-853EA0CCBB0D}"/>
    <cellStyle name="Entrada 9 25 3 3 2" xfId="23121" xr:uid="{FBE1CD82-647A-4566-802E-B33BF09E3118}"/>
    <cellStyle name="Entrada 9 25 3 4" xfId="17962" xr:uid="{E018E75E-1BAD-4102-9633-317B6871552D}"/>
    <cellStyle name="Entrada 9 25 4" xfId="3157" xr:uid="{C3536923-1F5A-4FDB-A7D2-70DE1AE7BC0C}"/>
    <cellStyle name="Entrada 9 25 4 2" xfId="5794" xr:uid="{B69484F2-49A3-4B02-A4CC-A08F6FF3D321}"/>
    <cellStyle name="Entrada 9 25 4 2 2" xfId="12105" xr:uid="{B7F00603-B50B-4988-AA07-60D68E52453A}"/>
    <cellStyle name="Entrada 9 25 4 2 2 2" xfId="27213" xr:uid="{B3C4D4EE-06B6-4656-AAFE-D6BE02A50814}"/>
    <cellStyle name="Entrada 9 25 4 2 3" xfId="14506" xr:uid="{6387F064-799E-41B3-8B5F-9E9170AEA8C3}"/>
    <cellStyle name="Entrada 9 25 4 2 3 2" xfId="29614" xr:uid="{3F0C2A43-EC16-4029-BD9C-2ECDCE235E16}"/>
    <cellStyle name="Entrada 9 25 4 2 4" xfId="20902" xr:uid="{0FD50EB5-A045-4C45-A5C9-30C4970B85BC}"/>
    <cellStyle name="Entrada 9 25 4 3" xfId="9539" xr:uid="{E40B91BB-CEFB-489D-800F-D7F724464946}"/>
    <cellStyle name="Entrada 9 25 4 3 2" xfId="24647" xr:uid="{C91D84C6-D5AA-49DD-BE51-A5AA8865C181}"/>
    <cellStyle name="Entrada 9 25 4 4" xfId="8713" xr:uid="{4E3AA82A-DE6D-4409-8290-9403E3384C56}"/>
    <cellStyle name="Entrada 9 25 4 4 2" xfId="23821" xr:uid="{78C97608-2F3D-4AEA-B617-522E6A1F3977}"/>
    <cellStyle name="Entrada 9 25 4 5" xfId="18265" xr:uid="{24D59EFC-86ED-41A1-A062-9C0C5589D380}"/>
    <cellStyle name="Entrada 9 25 5" xfId="3483" xr:uid="{EF4088DB-72A4-4C07-8873-53F963A484E8}"/>
    <cellStyle name="Entrada 9 25 5 2" xfId="6120" xr:uid="{07300058-3C8E-40D7-8676-FB2E53FF4254}"/>
    <cellStyle name="Entrada 9 25 5 2 2" xfId="12431" xr:uid="{C1B42E8F-70C7-49F0-BE71-81E10DEFCFFB}"/>
    <cellStyle name="Entrada 9 25 5 2 2 2" xfId="27539" xr:uid="{24CE0B46-3E56-4086-A9F5-B1BDCB5C24C1}"/>
    <cellStyle name="Entrada 9 25 5 2 3" xfId="13703" xr:uid="{0B8B580C-EBFA-44CE-BB83-C2191AE9DD0C}"/>
    <cellStyle name="Entrada 9 25 5 2 3 2" xfId="28811" xr:uid="{68070AB2-1CE0-4FD8-9F92-8EBFBE9DA6BC}"/>
    <cellStyle name="Entrada 9 25 5 2 4" xfId="21228" xr:uid="{2501DC42-F79A-4E15-AF30-DAC4DAB2ED2C}"/>
    <cellStyle name="Entrada 9 25 5 3" xfId="9865" xr:uid="{8A6D88AE-7D59-4405-8136-657F66D4DE11}"/>
    <cellStyle name="Entrada 9 25 5 3 2" xfId="24973" xr:uid="{99FD04AC-4FD7-4380-A035-4A5B8778443E}"/>
    <cellStyle name="Entrada 9 25 5 4" xfId="7717" xr:uid="{DD58273D-F3B5-46DE-9405-CB4777ABC5FF}"/>
    <cellStyle name="Entrada 9 25 5 4 2" xfId="22825" xr:uid="{A8C350FF-9539-437A-BBCC-CA31E42E9B44}"/>
    <cellStyle name="Entrada 9 25 5 5" xfId="18591" xr:uid="{B5B1A104-6729-46DA-BCCB-625210B08556}"/>
    <cellStyle name="Entrada 9 25 6" xfId="3789" xr:uid="{16562661-9381-488F-A4B0-23F5E7D48ABB}"/>
    <cellStyle name="Entrada 9 25 6 2" xfId="6426" xr:uid="{488F66B7-1687-4A1D-8DE3-A84DC11821D9}"/>
    <cellStyle name="Entrada 9 25 6 2 2" xfId="12737" xr:uid="{AD9706D2-0985-403A-91AA-B5A8A930E8C5}"/>
    <cellStyle name="Entrada 9 25 6 2 2 2" xfId="27845" xr:uid="{DEE81031-70A3-46B9-806A-1A069E5E8AC2}"/>
    <cellStyle name="Entrada 9 25 6 2 3" xfId="16099" xr:uid="{1E202988-51C6-4333-ADE8-7217DA17CB04}"/>
    <cellStyle name="Entrada 9 25 6 2 3 2" xfId="31207" xr:uid="{AC610EF2-A3AF-4B2F-B4A5-CC74096BA04A}"/>
    <cellStyle name="Entrada 9 25 6 2 4" xfId="21534" xr:uid="{DA00E65F-E833-46F4-9367-48C6DD67AEF2}"/>
    <cellStyle name="Entrada 9 25 6 3" xfId="10171" xr:uid="{D49EC1E7-E3A0-4602-93FA-2649DB06395F}"/>
    <cellStyle name="Entrada 9 25 6 3 2" xfId="25279" xr:uid="{FD8DCF63-39C0-440A-9E94-530DD2C084F9}"/>
    <cellStyle name="Entrada 9 25 6 4" xfId="9248" xr:uid="{5E8FA076-0404-420D-9E99-0603851B59BD}"/>
    <cellStyle name="Entrada 9 25 6 4 2" xfId="24356" xr:uid="{877587D3-662A-4F2B-BF64-6E15DF484C14}"/>
    <cellStyle name="Entrada 9 25 6 5" xfId="18897" xr:uid="{5F5EFBAE-BBB2-4074-87E3-F64938EEBB0E}"/>
    <cellStyle name="Entrada 9 25 7" xfId="4166" xr:uid="{519F47B2-B1FE-4865-9644-DEA2CF13EEA8}"/>
    <cellStyle name="Entrada 9 25 7 2" xfId="6803" xr:uid="{1732383E-6054-4A08-8093-E5A2341781F4}"/>
    <cellStyle name="Entrada 9 25 7 2 2" xfId="13114" xr:uid="{4B574DF7-FE47-4240-9B3C-A44020B1561A}"/>
    <cellStyle name="Entrada 9 25 7 2 2 2" xfId="28222" xr:uid="{0FFA9E97-11AD-4C25-9CE7-87BC30F0B4D7}"/>
    <cellStyle name="Entrada 9 25 7 2 3" xfId="16788" xr:uid="{C6002AD4-819E-41F4-9606-8CEC423E3D5E}"/>
    <cellStyle name="Entrada 9 25 7 2 3 2" xfId="31896" xr:uid="{39A44646-A2EB-4BD8-B0B9-864633576CB1}"/>
    <cellStyle name="Entrada 9 25 7 2 4" xfId="21911" xr:uid="{0408E45F-699F-4DA2-A5F1-8F597E4B210E}"/>
    <cellStyle name="Entrada 9 25 7 3" xfId="10548" xr:uid="{8F47F761-CF2C-4381-943A-FF9B2BC4D889}"/>
    <cellStyle name="Entrada 9 25 7 3 2" xfId="25656" xr:uid="{F977FFE7-A4CC-4E1B-9E01-E78167A1696C}"/>
    <cellStyle name="Entrada 9 25 7 4" xfId="7545" xr:uid="{1346158A-EBA3-4164-A12A-F7B0AD86622E}"/>
    <cellStyle name="Entrada 9 25 7 4 2" xfId="22653" xr:uid="{96861523-1143-49FC-B3D9-EA0E9BB567E8}"/>
    <cellStyle name="Entrada 9 25 7 5" xfId="19274" xr:uid="{49A44475-1C35-4A83-A949-FA6A53CFC2B8}"/>
    <cellStyle name="Entrada 9 25 8" xfId="4731" xr:uid="{E50A84BE-25C0-4C45-86F3-9CFB8DFCC950}"/>
    <cellStyle name="Entrada 9 25 8 2" xfId="11113" xr:uid="{C2A12E20-B7FE-41AF-9B57-4ED96E27497C}"/>
    <cellStyle name="Entrada 9 25 8 2 2" xfId="26221" xr:uid="{31E22BD7-51C2-4E99-9F28-D628202591DF}"/>
    <cellStyle name="Entrada 9 25 8 3" xfId="15123" xr:uid="{E4A218F6-AD48-4820-A7CA-92A50C577510}"/>
    <cellStyle name="Entrada 9 25 8 3 2" xfId="30231" xr:uid="{0EAF643C-05CC-46D6-AC13-6536AA13F5B8}"/>
    <cellStyle name="Entrada 9 25 8 4" xfId="19839" xr:uid="{737C0D0C-03D2-4012-9FF1-86FED38C9222}"/>
    <cellStyle name="Entrada 9 25 9" xfId="8592" xr:uid="{562214CD-6586-4269-8857-79D01B04C82B}"/>
    <cellStyle name="Entrada 9 25 9 2" xfId="23700" xr:uid="{CC70E4F5-291C-4638-B5DF-872E02C5DEA6}"/>
    <cellStyle name="Entrada 9 26" xfId="2027" xr:uid="{78D0BF08-5EA0-43E9-9CC3-53F4E40E07F5}"/>
    <cellStyle name="Entrada 9 26 10" xfId="14053" xr:uid="{CD481E49-0E2A-4BA4-B510-89A4180D54D2}"/>
    <cellStyle name="Entrada 9 26 10 2" xfId="29161" xr:uid="{66C20080-62CF-4376-958C-811BE8AD9583}"/>
    <cellStyle name="Entrada 9 26 11" xfId="17252" xr:uid="{EF077806-3231-4592-9B54-6E860078F8B9}"/>
    <cellStyle name="Entrada 9 26 2" xfId="2787" xr:uid="{42C53400-27FD-431D-AD33-03064CAF3CA9}"/>
    <cellStyle name="Entrada 9 26 2 2" xfId="5424" xr:uid="{597829D4-28DE-4104-90F1-53240517F62C}"/>
    <cellStyle name="Entrada 9 26 2 2 2" xfId="15695" xr:uid="{C9E814EC-C012-454A-BF2C-26FA8CD9FE5A}"/>
    <cellStyle name="Entrada 9 26 2 2 2 2" xfId="30803" xr:uid="{88994962-D5FF-4072-9964-BCF5B792732E}"/>
    <cellStyle name="Entrada 9 26 2 2 3" xfId="20532" xr:uid="{819C3295-8ACD-4B21-85B1-4A936ECCA11F}"/>
    <cellStyle name="Entrada 9 26 2 3" xfId="13701" xr:uid="{A745D207-55A0-470D-A914-EF842D8DCC1C}"/>
    <cellStyle name="Entrada 9 26 2 3 2" xfId="28809" xr:uid="{BCD705AD-C33B-41C6-AC9A-7D3410B0481B}"/>
    <cellStyle name="Entrada 9 26 2 4" xfId="17895" xr:uid="{8C1BB8B2-55CE-4FFB-BD0D-DCB35DB48135}"/>
    <cellStyle name="Entrada 9 26 3" xfId="3090" xr:uid="{B7F5C839-03D2-4853-BD92-7E900F3481CE}"/>
    <cellStyle name="Entrada 9 26 3 2" xfId="5727" xr:uid="{55B4B8A0-977D-47DD-98AF-1C3C5E7FB86F}"/>
    <cellStyle name="Entrada 9 26 3 2 2" xfId="12038" xr:uid="{3B44426D-44CC-4FE9-915C-84EABD4FA8A0}"/>
    <cellStyle name="Entrada 9 26 3 2 2 2" xfId="27146" xr:uid="{6E1AF048-F99B-4541-A655-8A3E384D1446}"/>
    <cellStyle name="Entrada 9 26 3 2 3" xfId="13460" xr:uid="{3DFB5940-4A20-4816-BA85-74C28BE313E5}"/>
    <cellStyle name="Entrada 9 26 3 2 3 2" xfId="28568" xr:uid="{EFEEC2C7-3DDF-4269-82DE-116854B3EC0E}"/>
    <cellStyle name="Entrada 9 26 3 2 4" xfId="20835" xr:uid="{63ED17D4-7F91-4DE4-8219-03F0E38F222B}"/>
    <cellStyle name="Entrada 9 26 3 3" xfId="9472" xr:uid="{B8ADD585-83B2-4D08-BD6B-B1A7389888D8}"/>
    <cellStyle name="Entrada 9 26 3 3 2" xfId="24580" xr:uid="{7173C28F-E8B5-43BE-84EA-B4529E9B212D}"/>
    <cellStyle name="Entrada 9 26 3 4" xfId="14255" xr:uid="{81C43C29-058E-4234-9B9F-81A9D18BD53E}"/>
    <cellStyle name="Entrada 9 26 3 4 2" xfId="29363" xr:uid="{5A26B1C1-64F8-41D5-8BED-61FD1863FD08}"/>
    <cellStyle name="Entrada 9 26 3 5" xfId="18198" xr:uid="{CA818402-48A1-4810-A8D3-131F7B3B5251}"/>
    <cellStyle name="Entrada 9 26 4" xfId="3416" xr:uid="{A516FD75-ADC7-4C2E-A8AA-7F81758D5823}"/>
    <cellStyle name="Entrada 9 26 4 2" xfId="6053" xr:uid="{BCE0D96B-D3DF-4055-A1CF-28C811752FE8}"/>
    <cellStyle name="Entrada 9 26 4 2 2" xfId="12364" xr:uid="{9CFEE740-1669-4369-AABC-1EE543FA560E}"/>
    <cellStyle name="Entrada 9 26 4 2 2 2" xfId="27472" xr:uid="{D3A6BD14-A3FC-4863-8DFF-C4F2C925EB3C}"/>
    <cellStyle name="Entrada 9 26 4 2 3" xfId="13671" xr:uid="{CA4DC615-1F36-4AF7-BF72-C7526380827C}"/>
    <cellStyle name="Entrada 9 26 4 2 3 2" xfId="28779" xr:uid="{51957278-D803-489E-B647-97A590AAB515}"/>
    <cellStyle name="Entrada 9 26 4 2 4" xfId="21161" xr:uid="{34E03DC5-368D-4025-916D-301200A0043B}"/>
    <cellStyle name="Entrada 9 26 4 3" xfId="9798" xr:uid="{D7F07B6E-A09F-4AA8-A5EB-1B880FF76AD2}"/>
    <cellStyle name="Entrada 9 26 4 3 2" xfId="24906" xr:uid="{972D4A75-6048-4FBC-8EB1-3335F17A0339}"/>
    <cellStyle name="Entrada 9 26 4 4" xfId="8102" xr:uid="{DC9B88C8-9F8B-45B8-8A9B-68B7964163FF}"/>
    <cellStyle name="Entrada 9 26 4 4 2" xfId="23210" xr:uid="{242936C6-86D1-43D8-A331-7220D10E7159}"/>
    <cellStyle name="Entrada 9 26 4 5" xfId="18524" xr:uid="{F138F312-D385-4FB3-A57B-05C84B1B4CAB}"/>
    <cellStyle name="Entrada 9 26 5" xfId="3722" xr:uid="{6459B944-9790-402B-BD4B-C7D01D162987}"/>
    <cellStyle name="Entrada 9 26 5 2" xfId="6359" xr:uid="{EA195C46-BE24-47B7-A8AE-DCA84C4CB099}"/>
    <cellStyle name="Entrada 9 26 5 2 2" xfId="12670" xr:uid="{6F59EC81-6090-49D9-8A90-E774658258DD}"/>
    <cellStyle name="Entrada 9 26 5 2 2 2" xfId="27778" xr:uid="{97022B56-2D3B-4903-B70A-16AC83697A3D}"/>
    <cellStyle name="Entrada 9 26 5 2 3" xfId="15634" xr:uid="{049FAD88-1E27-4E04-8539-3362FDB8567F}"/>
    <cellStyle name="Entrada 9 26 5 2 3 2" xfId="30742" xr:uid="{B89CADBF-67A2-42F5-8FAE-A4D657C2535F}"/>
    <cellStyle name="Entrada 9 26 5 2 4" xfId="21467" xr:uid="{3F94A9AF-1E28-418C-8642-808AA6690102}"/>
    <cellStyle name="Entrada 9 26 5 3" xfId="10104" xr:uid="{A07D3BB4-EE8E-4ECA-AE0C-4BA9DD379BF2}"/>
    <cellStyle name="Entrada 9 26 5 3 2" xfId="25212" xr:uid="{CBF49C1B-E9FC-4B24-8A0F-92E0219B0CB5}"/>
    <cellStyle name="Entrada 9 26 5 4" xfId="11253" xr:uid="{1737B98D-15FC-481E-A3B1-EA5246399DFA}"/>
    <cellStyle name="Entrada 9 26 5 4 2" xfId="26361" xr:uid="{4B83CAEE-1BC0-40A3-8663-A3CF5D0FDBBB}"/>
    <cellStyle name="Entrada 9 26 5 5" xfId="18830" xr:uid="{AE410B43-B286-4328-982E-8E5AE4645E0C}"/>
    <cellStyle name="Entrada 9 26 6" xfId="4099" xr:uid="{BB9A5F86-5262-49E7-A17E-91B95D9FC5C9}"/>
    <cellStyle name="Entrada 9 26 6 2" xfId="6736" xr:uid="{EC331033-249D-45CC-BFF2-4FF7A2769C8B}"/>
    <cellStyle name="Entrada 9 26 6 2 2" xfId="13047" xr:uid="{B77F6CB4-2536-4795-9D2C-D7806028B8D5}"/>
    <cellStyle name="Entrada 9 26 6 2 2 2" xfId="28155" xr:uid="{72E65555-6376-44E6-8F80-9BB8568011FF}"/>
    <cellStyle name="Entrada 9 26 6 2 3" xfId="16721" xr:uid="{E6301EB4-C0B2-476F-AC75-FCF170E0C816}"/>
    <cellStyle name="Entrada 9 26 6 2 3 2" xfId="31829" xr:uid="{CDF5036B-2C26-43AE-9F48-F17B1BD39C53}"/>
    <cellStyle name="Entrada 9 26 6 2 4" xfId="21844" xr:uid="{5C85F3F0-EEA8-4705-AA11-A03543F2FD46}"/>
    <cellStyle name="Entrada 9 26 6 3" xfId="10481" xr:uid="{00D70977-AAC5-4F6B-A1FD-74AB1EC32DEA}"/>
    <cellStyle name="Entrada 9 26 6 3 2" xfId="25589" xr:uid="{417EF373-230F-4129-B58C-7DC385EFC186}"/>
    <cellStyle name="Entrada 9 26 6 4" xfId="9202" xr:uid="{FC489BB0-B652-461C-8544-2B686453DEE3}"/>
    <cellStyle name="Entrada 9 26 6 4 2" xfId="24310" xr:uid="{75300B7E-6147-4653-B5C8-B49B1166E0A4}"/>
    <cellStyle name="Entrada 9 26 6 5" xfId="19207" xr:uid="{1DDBC73A-336F-46BC-9B25-40A12C1CD000}"/>
    <cellStyle name="Entrada 9 26 7" xfId="4664" xr:uid="{102A47BA-0652-4F77-8BC8-C58D3A5811A8}"/>
    <cellStyle name="Entrada 9 26 7 2" xfId="11046" xr:uid="{9588C85A-1D68-4957-AC64-89E57EA2420C}"/>
    <cellStyle name="Entrada 9 26 7 2 2" xfId="26154" xr:uid="{AB00769B-C081-4D3E-8A39-D6A69E62F230}"/>
    <cellStyle name="Entrada 9 26 7 3" xfId="15237" xr:uid="{2D80893A-FE1F-4D96-8EAB-F11D968584D0}"/>
    <cellStyle name="Entrada 9 26 7 3 2" xfId="30345" xr:uid="{410CF497-3A71-4C90-9755-1B2377F1A725}"/>
    <cellStyle name="Entrada 9 26 7 4" xfId="19772" xr:uid="{74E751E7-E694-411F-97E6-E008AB2D0CEB}"/>
    <cellStyle name="Entrada 9 26 8" xfId="8525" xr:uid="{3F69DFA7-1DD4-408C-BAA5-A0838B3C63A2}"/>
    <cellStyle name="Entrada 9 26 8 2" xfId="23633" xr:uid="{0A755D3E-E5C1-41FE-B4C2-A5EF19CC69C5}"/>
    <cellStyle name="Entrada 9 26 9" xfId="14232" xr:uid="{52B8012C-896B-427C-9184-4CEF2A0D18E2}"/>
    <cellStyle name="Entrada 9 26 9 2" xfId="29340" xr:uid="{8D3FAF67-A12B-4494-8324-7061CC67F914}"/>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0] 2 10" xfId="4405" xr:uid="{4792B06B-C341-4D2E-95D5-1A4784EF7D87}"/>
    <cellStyle name="Millares [0] 2 10 2" xfId="10787" xr:uid="{158D408F-92DD-4564-A952-7AA424FD6359}"/>
    <cellStyle name="Millares [0] 2 10 2 2" xfId="25895" xr:uid="{28C2266D-561A-4136-8328-1493D6FB863F}"/>
    <cellStyle name="Millares [0] 2 10 3" xfId="19513" xr:uid="{26E1D88D-EEE2-4F6F-826B-85FC9BEC25AE}"/>
    <cellStyle name="Millares [0] 2 11" xfId="4423" xr:uid="{F6CBDE32-6A0A-4E30-93BC-91A801C872FE}"/>
    <cellStyle name="Millares [0] 2 11 2" xfId="10805" xr:uid="{5A5C4020-F987-4D16-BAB1-966F18882482}"/>
    <cellStyle name="Millares [0] 2 11 2 2" xfId="25913" xr:uid="{2D0CA61A-3A99-4757-AA15-6A05F0D94BE0}"/>
    <cellStyle name="Millares [0] 2 11 3" xfId="19531" xr:uid="{445F54D2-E6F3-4FEF-889F-8C9029D1DFB5}"/>
    <cellStyle name="Millares [0] 2 12" xfId="7915" xr:uid="{8DB6EBBD-F90E-44AC-87F2-AF9709FBD119}"/>
    <cellStyle name="Millares [0] 2 12 2" xfId="23023" xr:uid="{4209DAD4-4B6D-4377-B960-61E2A22F8EAB}"/>
    <cellStyle name="Millares [0] 2 13" xfId="17011" xr:uid="{0C2E32AE-A28D-4215-A8E2-1B7412D40E95}"/>
    <cellStyle name="Millares [0] 2 2" xfId="1961" xr:uid="{B47853F5-7A7D-43BF-8D99-157B951EBAD7}"/>
    <cellStyle name="Millares [0] 2 2 2" xfId="2178" xr:uid="{73B66F1A-2E9C-4584-943F-E14691840725}"/>
    <cellStyle name="Millares [0] 2 2 2 2" xfId="4815" xr:uid="{53F3114E-B7EA-4DC6-A801-AB35DA58D0CB}"/>
    <cellStyle name="Millares [0] 2 2 2 2 2" xfId="11197" xr:uid="{CF201C6C-E32E-4322-A226-A34A8BC9FE96}"/>
    <cellStyle name="Millares [0] 2 2 2 2 2 2" xfId="26305" xr:uid="{B9016C03-8B68-4C7E-8A9D-91AA48917FDB}"/>
    <cellStyle name="Millares [0] 2 2 2 2 3" xfId="19923" xr:uid="{0EB82B9D-0C5F-4634-A592-2AC427FDB0DF}"/>
    <cellStyle name="Millares [0] 2 2 2 3" xfId="8676" xr:uid="{46B07900-6A1E-4C35-9213-394332FFF070}"/>
    <cellStyle name="Millares [0] 2 2 2 3 2" xfId="23784" xr:uid="{B23EF953-3771-47D6-A13C-19E682A775A9}"/>
    <cellStyle name="Millares [0] 2 2 2 4" xfId="17403" xr:uid="{3611CD39-BA43-4095-BD2F-AAD1998E4F4B}"/>
    <cellStyle name="Millares [0] 2 2 3" xfId="2521" xr:uid="{21F494D9-D535-420C-9888-EA0D7CCC233F}"/>
    <cellStyle name="Millares [0] 2 2 3 2" xfId="5158" xr:uid="{164E4245-DBFA-4DA1-9356-2A6A9E1063B7}"/>
    <cellStyle name="Millares [0] 2 2 3 2 2" xfId="11522" xr:uid="{67CB4173-A4B0-458A-83F1-222FC456E289}"/>
    <cellStyle name="Millares [0] 2 2 3 2 2 2" xfId="26630" xr:uid="{BAF91176-C6F4-44B2-A577-86AD8365FF25}"/>
    <cellStyle name="Millares [0] 2 2 3 2 3" xfId="20266" xr:uid="{2AEB992C-E186-40E7-BD6C-E90759F4B99D}"/>
    <cellStyle name="Millares [0] 2 2 3 3" xfId="8988" xr:uid="{DACDD099-AAB1-471C-979F-F5B7EF943CE3}"/>
    <cellStyle name="Millares [0] 2 2 3 3 2" xfId="24096" xr:uid="{6E042B95-628C-49B4-B6FD-347B7A3F1201}"/>
    <cellStyle name="Millares [0] 2 2 3 4" xfId="17644" xr:uid="{A72F4721-CA9C-4838-9610-407282B6BF45}"/>
    <cellStyle name="Millares [0] 2 2 4" xfId="4033" xr:uid="{A73B1B68-17D3-4E65-B2D4-20E58A14A079}"/>
    <cellStyle name="Millares [0] 2 2 4 2" xfId="6670" xr:uid="{F8DEA4D2-F300-4BA5-8567-6A4D940D1809}"/>
    <cellStyle name="Millares [0] 2 2 4 2 2" xfId="12981" xr:uid="{8FE07C33-9382-4605-B5F9-2C6A09BB97B0}"/>
    <cellStyle name="Millares [0] 2 2 4 2 2 2" xfId="28089" xr:uid="{A98C9A67-769B-4B28-AE1C-EAE5527D6857}"/>
    <cellStyle name="Millares [0] 2 2 4 2 3" xfId="21778" xr:uid="{5A02CBBC-5EC1-4D07-8104-5705093842AD}"/>
    <cellStyle name="Millares [0] 2 2 4 3" xfId="10415" xr:uid="{5A8283F6-50C5-41D6-A0E6-99095A9886BD}"/>
    <cellStyle name="Millares [0] 2 2 4 3 2" xfId="25523" xr:uid="{43A37262-2725-4E64-9CC2-8F6FDB671060}"/>
    <cellStyle name="Millares [0] 2 2 4 4" xfId="19141" xr:uid="{F7BE6CC1-BF01-488B-B8F3-E88099D391E5}"/>
    <cellStyle name="Millares [0] 2 2 5" xfId="4409" xr:uid="{8B1F33BB-19EC-4D9C-97FC-E44E0A3FBA5A}"/>
    <cellStyle name="Millares [0] 2 2 5 2" xfId="10791" xr:uid="{E3646412-06DA-4957-8909-6EE9647FB220}"/>
    <cellStyle name="Millares [0] 2 2 5 2 2" xfId="25899" xr:uid="{40670A00-D0F5-4F2A-A331-11EF4F22A325}"/>
    <cellStyle name="Millares [0] 2 2 5 3" xfId="19517" xr:uid="{3C4117E1-F5EE-4F0D-92DE-9FA8C02A5894}"/>
    <cellStyle name="Millares [0] 2 2 6" xfId="4598" xr:uid="{4445DC17-E0C9-4C22-AC34-50601BBA8474}"/>
    <cellStyle name="Millares [0] 2 2 6 2" xfId="10980" xr:uid="{FBAF3EE5-1532-489F-81E0-8E8742F8F733}"/>
    <cellStyle name="Millares [0] 2 2 6 2 2" xfId="26088" xr:uid="{F94F4E55-BD3A-4412-8145-6E61437CB44F}"/>
    <cellStyle name="Millares [0] 2 2 6 3" xfId="19706" xr:uid="{2555FEB3-A7B2-4A7F-B5C3-187838E0FC9B}"/>
    <cellStyle name="Millares [0] 2 2 7" xfId="8275" xr:uid="{BA12FFDD-162F-484A-955A-0627924BE220}"/>
    <cellStyle name="Millares [0] 2 2 7 2" xfId="23383" xr:uid="{97E83E8E-B77F-4DC3-8CD1-22D5722E7C88}"/>
    <cellStyle name="Millares [0] 2 2 8" xfId="17186" xr:uid="{4C1C9640-A69C-42F8-9B19-666547141AB3}"/>
    <cellStyle name="Millares [0] 2 3" xfId="1877" xr:uid="{63F81E90-897B-4400-AB9D-C7A6D018506B}"/>
    <cellStyle name="Millares [0] 2 3 2" xfId="2437" xr:uid="{BF8BE3C6-35EC-49EC-86DD-873847AFDFB9}"/>
    <cellStyle name="Millares [0] 2 3 2 2" xfId="5074" xr:uid="{2BF383E2-4335-45F7-B3EC-662A86228346}"/>
    <cellStyle name="Millares [0] 2 3 2 2 2" xfId="11438" xr:uid="{696FC185-221D-430E-BCE4-8C52F1D1F139}"/>
    <cellStyle name="Millares [0] 2 3 2 2 2 2" xfId="26546" xr:uid="{886A18E2-AA27-40BB-B3DA-67016911C8EB}"/>
    <cellStyle name="Millares [0] 2 3 2 2 3" xfId="20182" xr:uid="{5F64672F-B768-4C9D-A99F-9814BFABA3E6}"/>
    <cellStyle name="Millares [0] 2 3 2 3" xfId="8904" xr:uid="{20D9FB85-3AF3-4C4A-A2C3-71F4BCA7E13C}"/>
    <cellStyle name="Millares [0] 2 3 2 3 2" xfId="24012" xr:uid="{7C4BEFF2-AE2D-4A3A-AF70-4D4C38296940}"/>
    <cellStyle name="Millares [0] 2 3 2 4" xfId="17611" xr:uid="{A6F7E9AB-C97D-4D0C-85C2-7A9C0CE2AE70}"/>
    <cellStyle name="Millares [0] 2 3 3" xfId="3949" xr:uid="{FB64FD4B-BB38-41CF-B490-E032463C6449}"/>
    <cellStyle name="Millares [0] 2 3 3 2" xfId="6586" xr:uid="{759DF4E6-9C29-4741-BB2A-BDCB7B24DE47}"/>
    <cellStyle name="Millares [0] 2 3 3 2 2" xfId="12897" xr:uid="{B18AB88D-C341-4E5B-AEBC-432EAD821DB8}"/>
    <cellStyle name="Millares [0] 2 3 3 2 2 2" xfId="28005" xr:uid="{E334AB97-4385-498E-8640-7EA147577AF9}"/>
    <cellStyle name="Millares [0] 2 3 3 2 3" xfId="21694" xr:uid="{B06B2B81-ADD6-4A2F-8A84-D9E164005926}"/>
    <cellStyle name="Millares [0] 2 3 3 3" xfId="10331" xr:uid="{90DC8480-64EB-4386-827B-4539CB030769}"/>
    <cellStyle name="Millares [0] 2 3 3 3 2" xfId="25439" xr:uid="{2E88B758-6510-45EB-920C-5569F142CDDC}"/>
    <cellStyle name="Millares [0] 2 3 3 4" xfId="19057" xr:uid="{6F73B8F6-DA1B-41F6-AA71-E44BD799F910}"/>
    <cellStyle name="Millares [0] 2 3 4" xfId="4514" xr:uid="{D236A526-B60F-4591-A067-D16285B152BB}"/>
    <cellStyle name="Millares [0] 2 3 4 2" xfId="10896" xr:uid="{A5806EE8-0858-40AB-9D4F-4DEEEC004BFF}"/>
    <cellStyle name="Millares [0] 2 3 4 2 2" xfId="26004" xr:uid="{1D295D0D-B6E3-46B3-8B52-D0DF8B081524}"/>
    <cellStyle name="Millares [0] 2 3 4 3" xfId="19622" xr:uid="{CA54781B-7AAF-4284-9318-BB155AD6B067}"/>
    <cellStyle name="Millares [0] 2 3 5" xfId="8378" xr:uid="{17517168-1FCD-4E3E-BC18-86F2A39B77CB}"/>
    <cellStyle name="Millares [0] 2 3 5 2" xfId="23486" xr:uid="{F7FD91EC-E9C5-48C4-AC0F-FCBD265DE244}"/>
    <cellStyle name="Millares [0] 2 3 6" xfId="17102" xr:uid="{62F1953F-AAD1-472C-9A19-59CEE7628A5A}"/>
    <cellStyle name="Millares [0] 2 4" xfId="2097" xr:uid="{9F81908A-46CA-4ABC-BC1B-D704D738F4D8}"/>
    <cellStyle name="Millares [0] 2 4 2" xfId="2587" xr:uid="{48DB9E07-BCF6-48E6-B34D-DB82D4DF94D7}"/>
    <cellStyle name="Millares [0] 2 4 2 2" xfId="5224" xr:uid="{D9056BF9-E1A1-40E5-8406-44AD6ED74575}"/>
    <cellStyle name="Millares [0] 2 4 2 2 2" xfId="11588" xr:uid="{DDB3FB22-4CD0-4746-974A-2F1E68187437}"/>
    <cellStyle name="Millares [0] 2 4 2 2 2 2" xfId="26696" xr:uid="{77CE4310-B709-4150-9EF6-F9336E4541EF}"/>
    <cellStyle name="Millares [0] 2 4 2 2 3" xfId="20332" xr:uid="{9831F4A2-9478-4273-BD7F-D738CF03DC9D}"/>
    <cellStyle name="Millares [0] 2 4 2 3" xfId="9054" xr:uid="{593E2D45-F228-4CCC-A4D2-32B372039925}"/>
    <cellStyle name="Millares [0] 2 4 2 3 2" xfId="24162" xr:uid="{E012FB22-3765-41B9-A09A-5D8E58AB246A}"/>
    <cellStyle name="Millares [0] 2 4 2 4" xfId="17695" xr:uid="{34BA98C2-63D7-4357-923E-DFB6E6F64243}"/>
    <cellStyle name="Millares [0] 2 4 3" xfId="4169" xr:uid="{716AD151-C022-4469-BCAE-392E030DD069}"/>
    <cellStyle name="Millares [0] 2 4 3 2" xfId="6806" xr:uid="{C246D859-38D5-4A7F-A38B-732EEE382BD8}"/>
    <cellStyle name="Millares [0] 2 4 3 2 2" xfId="13117" xr:uid="{6513C3D0-F24A-4440-9BCB-B2E3BCD2AD99}"/>
    <cellStyle name="Millares [0] 2 4 3 2 2 2" xfId="28225" xr:uid="{ACF253F2-F816-479E-B570-8226CD222257}"/>
    <cellStyle name="Millares [0] 2 4 3 2 3" xfId="21914" xr:uid="{FF9CDF18-E7A4-4862-B7A3-56EC9C859FF9}"/>
    <cellStyle name="Millares [0] 2 4 3 3" xfId="10551" xr:uid="{76D2EA09-F016-48DE-AC83-9081D83B7ADF}"/>
    <cellStyle name="Millares [0] 2 4 3 3 2" xfId="25659" xr:uid="{0E2943A0-68C3-45E9-98E1-A9EC7FA78D2F}"/>
    <cellStyle name="Millares [0] 2 4 3 4" xfId="19277" xr:uid="{F2184A62-998B-4708-9837-4D25D0B76044}"/>
    <cellStyle name="Millares [0] 2 4 4" xfId="4734" xr:uid="{3D04FA00-F339-4EB3-85AC-AE321253B2F2}"/>
    <cellStyle name="Millares [0] 2 4 4 2" xfId="11116" xr:uid="{F01E1DC0-4C73-4748-9689-2A2174C5369F}"/>
    <cellStyle name="Millares [0] 2 4 4 2 2" xfId="26224" xr:uid="{2570FF68-0E7F-41CC-A3D9-5E92CF31C5EC}"/>
    <cellStyle name="Millares [0] 2 4 4 3" xfId="19842" xr:uid="{42286391-1B47-4499-9CC5-F9567B8FF114}"/>
    <cellStyle name="Millares [0] 2 4 5" xfId="8595" xr:uid="{ED113BFA-6EAC-42BA-801E-437B11E0DA43}"/>
    <cellStyle name="Millares [0] 2 4 5 2" xfId="23703" xr:uid="{38E11655-AAE2-4A48-A8C2-871E30F0F2B9}"/>
    <cellStyle name="Millares [0] 2 4 6" xfId="17322" xr:uid="{F88357CD-AB7A-4A62-B8B2-8D6768E31CF4}"/>
    <cellStyle name="Millares [0] 2 5" xfId="2168" xr:uid="{57F2851A-9145-44EC-A220-FA1F74AAF8AD}"/>
    <cellStyle name="Millares [0] 2 5 2" xfId="2657" xr:uid="{CB22C794-2283-4B9A-9B0C-4AB4D1834D0A}"/>
    <cellStyle name="Millares [0] 2 5 2 2" xfId="5294" xr:uid="{35FDEAE7-C8BE-4240-A80B-09EDE1AA0635}"/>
    <cellStyle name="Millares [0] 2 5 2 2 2" xfId="11658" xr:uid="{9A0682C6-6FCF-42F5-B00E-675F0A471CA2}"/>
    <cellStyle name="Millares [0] 2 5 2 2 2 2" xfId="26766" xr:uid="{8865323F-A2C1-4C17-8B8D-53E31433B567}"/>
    <cellStyle name="Millares [0] 2 5 2 2 3" xfId="20402" xr:uid="{07F291A9-EE46-471D-9999-FFDDE3BE6EBC}"/>
    <cellStyle name="Millares [0] 2 5 2 3" xfId="9124" xr:uid="{DFF2F2F5-DCE0-4179-AC63-A085822C8D17}"/>
    <cellStyle name="Millares [0] 2 5 2 3 2" xfId="24232" xr:uid="{9E34FC4A-8339-47E7-A30C-330BA9DF24EC}"/>
    <cellStyle name="Millares [0] 2 5 2 4" xfId="17765" xr:uid="{7C4F4426-677E-4DF3-AB96-1B224AAF3578}"/>
    <cellStyle name="Millares [0] 2 5 3" xfId="4240" xr:uid="{E40E18FE-0083-441D-9984-9FBD7CB79E60}"/>
    <cellStyle name="Millares [0] 2 5 3 2" xfId="6877" xr:uid="{50F7E7D8-0F2C-4A25-B06C-FBA9E529FD3E}"/>
    <cellStyle name="Millares [0] 2 5 3 2 2" xfId="13188" xr:uid="{61900C1E-1EA8-49CD-BC69-EBEBE193A773}"/>
    <cellStyle name="Millares [0] 2 5 3 2 2 2" xfId="28296" xr:uid="{8DF4BF2F-4AA7-4AA3-A25B-1183BDF40F67}"/>
    <cellStyle name="Millares [0] 2 5 3 2 3" xfId="21985" xr:uid="{C18ACD1F-4079-466E-9892-238346E97DFF}"/>
    <cellStyle name="Millares [0] 2 5 3 3" xfId="10622" xr:uid="{4AFA2265-4E47-4B45-B732-1C8493561A40}"/>
    <cellStyle name="Millares [0] 2 5 3 3 2" xfId="25730" xr:uid="{0BF647C9-F4C9-434D-BE46-C27D8221D03D}"/>
    <cellStyle name="Millares [0] 2 5 3 4" xfId="19348" xr:uid="{09D0BB43-DFB9-40E8-9ED7-541CD0E60EFD}"/>
    <cellStyle name="Millares [0] 2 5 4" xfId="4805" xr:uid="{59ABB430-D882-40D5-B04D-34CF94918084}"/>
    <cellStyle name="Millares [0] 2 5 4 2" xfId="11187" xr:uid="{69CC2501-ED39-4A01-8902-13B53BDF5176}"/>
    <cellStyle name="Millares [0] 2 5 4 2 2" xfId="26295" xr:uid="{757E48C4-F6F9-4EE8-AC19-F0244E349C9D}"/>
    <cellStyle name="Millares [0] 2 5 4 3" xfId="19913" xr:uid="{C9EDBA85-DD93-4EC2-9145-BF7EA94B1A0A}"/>
    <cellStyle name="Millares [0] 2 5 5" xfId="8666" xr:uid="{EF7703FA-8088-4562-A1D6-D584F94D2F7A}"/>
    <cellStyle name="Millares [0] 2 5 5 2" xfId="23774" xr:uid="{AA5EBA0E-3926-4967-A386-BBCBDE1BBA90}"/>
    <cellStyle name="Millares [0] 2 5 6" xfId="17393" xr:uid="{93052264-6DD2-43D2-9450-22B99EF3E2B4}"/>
    <cellStyle name="Millares [0] 2 6" xfId="2174" xr:uid="{1A02E099-F3E0-4B04-BCE9-6A27A5E4234D}"/>
    <cellStyle name="Millares [0] 2 6 2" xfId="4811" xr:uid="{6035C93E-E293-471A-BAE0-D506FF08B761}"/>
    <cellStyle name="Millares [0] 2 6 2 2" xfId="11193" xr:uid="{B2865793-A49C-49D3-A829-C4208BB228C5}"/>
    <cellStyle name="Millares [0] 2 6 2 2 2" xfId="26301" xr:uid="{B5F73B8B-E6DD-4754-8E9C-73A68CD91CD5}"/>
    <cellStyle name="Millares [0] 2 6 2 3" xfId="19919" xr:uid="{6059D2D1-3A67-4D4A-8650-4C1FCDA09EF9}"/>
    <cellStyle name="Millares [0] 2 6 3" xfId="8672" xr:uid="{8109A4F7-C0C0-4518-A9B3-65C441B620B2}"/>
    <cellStyle name="Millares [0] 2 6 3 2" xfId="23780" xr:uid="{5305601D-4B46-49A6-904F-1F7DB5CB3BD3}"/>
    <cellStyle name="Millares [0] 2 6 4" xfId="17399" xr:uid="{A2665C17-0FF9-4302-A9D8-D4277CBD2088}"/>
    <cellStyle name="Millares [0] 2 7" xfId="2288" xr:uid="{F61487B7-E7B8-4556-94D8-5307BC9E15C3}"/>
    <cellStyle name="Millares [0] 2 7 2" xfId="4925" xr:uid="{8EC5D159-1727-4E6E-9E00-850FDEDE8E35}"/>
    <cellStyle name="Millares [0] 2 7 2 2" xfId="11289" xr:uid="{21607BFD-8031-4C2B-BBE9-D236C31E2CB9}"/>
    <cellStyle name="Millares [0] 2 7 2 2 2" xfId="26397" xr:uid="{C14643E8-6954-4121-96CF-347FD043C2D8}"/>
    <cellStyle name="Millares [0] 2 7 2 3" xfId="20033" xr:uid="{31D74B0D-D0F3-40B6-BBCE-AE625A892E1A}"/>
    <cellStyle name="Millares [0] 2 7 3" xfId="8755" xr:uid="{94ED9C64-26B7-462C-83EC-CA24A03594FF}"/>
    <cellStyle name="Millares [0] 2 7 3 2" xfId="23863" xr:uid="{8EC2A7E3-BD2E-458B-B0D8-2AD04A6E75A7}"/>
    <cellStyle name="Millares [0] 2 7 4" xfId="17513" xr:uid="{D3575AC7-C88F-40B7-9073-819121B1EE8B}"/>
    <cellStyle name="Millares [0] 2 8" xfId="3858" xr:uid="{76D861B7-1B01-4DC4-9D7F-DA7463FF8581}"/>
    <cellStyle name="Millares [0] 2 8 2" xfId="6495" xr:uid="{C8AD342F-7F0C-4909-B0E7-6FE8970A1B53}"/>
    <cellStyle name="Millares [0] 2 8 2 2" xfId="12806" xr:uid="{9F68D742-F861-4E1F-882A-3788B21225C7}"/>
    <cellStyle name="Millares [0] 2 8 2 2 2" xfId="27914" xr:uid="{5838A871-8EB8-450B-82CC-25758C9DF7DA}"/>
    <cellStyle name="Millares [0] 2 8 2 3" xfId="21603" xr:uid="{161701F9-8909-4026-AAB9-3BA763E32CC1}"/>
    <cellStyle name="Millares [0] 2 8 3" xfId="10240" xr:uid="{7965C907-BB21-47DC-9903-16949815C86D}"/>
    <cellStyle name="Millares [0] 2 8 3 2" xfId="25348" xr:uid="{801C43AB-13F5-47C7-8451-2ABEA1F1633A}"/>
    <cellStyle name="Millares [0] 2 8 4" xfId="18966" xr:uid="{4A5FF86E-60A3-440C-A554-7F4F6B90CFBF}"/>
    <cellStyle name="Millares [0] 2 9" xfId="4399" xr:uid="{45A92A14-CD6B-41DF-AB7E-268511126C74}"/>
    <cellStyle name="Millares [0] 2 9 2" xfId="7036" xr:uid="{4E686D9F-0A7C-4801-9F00-E0C84D5E3E34}"/>
    <cellStyle name="Millares [0] 2 9 2 2" xfId="13347" xr:uid="{0882B61F-D2FD-4CCC-B9F5-B820FB499778}"/>
    <cellStyle name="Millares [0] 2 9 2 2 2" xfId="28455" xr:uid="{9FE710AE-E3AB-48FF-8F65-D92D8EA64693}"/>
    <cellStyle name="Millares [0] 2 9 2 3" xfId="22144" xr:uid="{83A4CA5D-4C66-4B8E-81C2-E88273B827DE}"/>
    <cellStyle name="Millares [0] 2 9 3" xfId="10781" xr:uid="{03FAC423-8B76-454F-A7C2-1C02884A340E}"/>
    <cellStyle name="Millares [0] 2 9 3 2" xfId="25889" xr:uid="{E75240C6-5316-40BA-8F2B-2C56A846BBAE}"/>
    <cellStyle name="Millares [0] 2 9 4" xfId="19507" xr:uid="{067ACD7C-5062-4F80-97D1-87E3423F09D1}"/>
    <cellStyle name="Millares 10" xfId="1876" xr:uid="{4306D1E3-7857-4F5B-935C-8085FDF1BC1F}"/>
    <cellStyle name="Millares 10 2" xfId="2436" xr:uid="{C83738F0-6EAE-48AE-B6E4-9014CEF8F9FE}"/>
    <cellStyle name="Millares 10 2 2" xfId="5073" xr:uid="{47085269-1102-4AA6-AE5C-2DB08B1C8319}"/>
    <cellStyle name="Millares 10 2 2 2" xfId="11437" xr:uid="{96F03E35-DBEB-4394-A7C2-882C4EE79C43}"/>
    <cellStyle name="Millares 10 2 2 2 2" xfId="26545" xr:uid="{2EC6CD62-7FDA-4488-9DD5-58990F33141B}"/>
    <cellStyle name="Millares 10 2 2 3" xfId="20181" xr:uid="{72B68015-55A3-4133-88AE-FD1F3C5BAC9F}"/>
    <cellStyle name="Millares 10 2 3" xfId="8903" xr:uid="{AC2AF604-446A-4590-B607-A033BB20B17C}"/>
    <cellStyle name="Millares 10 2 3 2" xfId="24011" xr:uid="{2D614BCF-CA18-47B3-AC65-B07038C3F459}"/>
    <cellStyle name="Millares 10 2 4" xfId="17610" xr:uid="{48172A02-5966-4442-BB16-F6FF2FD1E834}"/>
    <cellStyle name="Millares 10 3" xfId="3948" xr:uid="{C6ACBC1B-E492-4713-9DBD-7208FFCD9A73}"/>
    <cellStyle name="Millares 10 3 2" xfId="6585" xr:uid="{86DA9015-07B7-4485-B433-4B9B96D586A9}"/>
    <cellStyle name="Millares 10 3 2 2" xfId="12896" xr:uid="{452933F1-C0D7-4A5A-B984-C82A582B4832}"/>
    <cellStyle name="Millares 10 3 2 2 2" xfId="28004" xr:uid="{7FD0CCAC-27E0-4EC3-A4ED-93170A2F0345}"/>
    <cellStyle name="Millares 10 3 2 3" xfId="21693" xr:uid="{0385848F-9690-46A0-A5CC-C7E46EDE0A35}"/>
    <cellStyle name="Millares 10 3 3" xfId="10330" xr:uid="{DBE8164C-82B4-4EDF-A4F4-D01583F23393}"/>
    <cellStyle name="Millares 10 3 3 2" xfId="25438" xr:uid="{019C3629-E8BB-4765-8826-098C7449AAEC}"/>
    <cellStyle name="Millares 10 3 4" xfId="19056" xr:uid="{F416D232-D3D4-4187-9F53-DFE835EC102A}"/>
    <cellStyle name="Millares 10 4" xfId="4513" xr:uid="{B7264FA9-2359-46C4-B89A-6341545401BE}"/>
    <cellStyle name="Millares 10 4 2" xfId="10895" xr:uid="{29BA6E69-9FAA-495B-B333-BD303F452113}"/>
    <cellStyle name="Millares 10 4 2 2" xfId="26003" xr:uid="{29C85A8D-B01B-4763-AA86-224EF6535182}"/>
    <cellStyle name="Millares 10 4 3" xfId="19621" xr:uid="{DE10A052-EB01-4777-B2D4-7F4FC9379848}"/>
    <cellStyle name="Millares 10 5" xfId="8377" xr:uid="{0847C2A6-B6EB-4E0D-AF53-52B385D01BC7}"/>
    <cellStyle name="Millares 10 5 2" xfId="23485" xr:uid="{53C5984F-C071-4A83-9F3F-8AD2797F1959}"/>
    <cellStyle name="Millares 10 6" xfId="17101" xr:uid="{C8B556F0-0F28-4A74-B5BF-C1508717DFB4}"/>
    <cellStyle name="Millares 11" xfId="1806" xr:uid="{4EC1FB4E-76E9-43C2-B85B-8A204145DA5B}"/>
    <cellStyle name="Millares 11 2" xfId="2366" xr:uid="{326837A8-71B0-45FE-8341-567A84EEBB7D}"/>
    <cellStyle name="Millares 11 2 2" xfId="5003" xr:uid="{1E124C93-D871-43C5-BC94-5B47491F2719}"/>
    <cellStyle name="Millares 11 2 2 2" xfId="11367" xr:uid="{3731A591-7A39-47BA-AA4E-A6E82D30CC3A}"/>
    <cellStyle name="Millares 11 2 2 2 2" xfId="26475" xr:uid="{5289BEBD-771C-4CCA-8211-28AF4EB34F72}"/>
    <cellStyle name="Millares 11 2 2 3" xfId="20111" xr:uid="{E95D107B-3206-48F3-8432-A4F0A5DC0449}"/>
    <cellStyle name="Millares 11 2 3" xfId="8833" xr:uid="{EE9FAF82-9185-4531-8267-9003987AD4BB}"/>
    <cellStyle name="Millares 11 2 3 2" xfId="23941" xr:uid="{B02D1CBD-21BC-4E0E-B8B3-A5551F16A28F}"/>
    <cellStyle name="Millares 11 2 4" xfId="17574" xr:uid="{21882951-1F33-472E-B254-823E9EE96358}"/>
    <cellStyle name="Millares 11 3" xfId="3878" xr:uid="{DC0D9A2A-21FE-47E4-A647-01CCD79BDA23}"/>
    <cellStyle name="Millares 11 3 2" xfId="6515" xr:uid="{73EA535E-A1D8-449E-970D-9C4C14686C4A}"/>
    <cellStyle name="Millares 11 3 2 2" xfId="12826" xr:uid="{3E8FCF12-FFB2-4B91-ACF7-E4FCD893BA2C}"/>
    <cellStyle name="Millares 11 3 2 2 2" xfId="27934" xr:uid="{9E4C871A-1DC8-40E5-8002-90381BB368BA}"/>
    <cellStyle name="Millares 11 3 2 3" xfId="21623" xr:uid="{ECB494A2-86E9-4514-8929-4E823DF53083}"/>
    <cellStyle name="Millares 11 3 3" xfId="10260" xr:uid="{B254D5EB-87C0-4E3C-AA47-48B16FA9AB3C}"/>
    <cellStyle name="Millares 11 3 3 2" xfId="25368" xr:uid="{2A7503A3-359A-411F-AD6A-45846804F8DA}"/>
    <cellStyle name="Millares 11 3 4" xfId="18986" xr:uid="{DE237D3B-0888-4F21-A1DF-F1A020100552}"/>
    <cellStyle name="Millares 11 4" xfId="4443" xr:uid="{C4659650-F2DA-4888-8A62-4008E387C67A}"/>
    <cellStyle name="Millares 11 4 2" xfId="10825" xr:uid="{E86BD208-7F1D-4D1E-B4BD-D91E24A23F86}"/>
    <cellStyle name="Millares 11 4 2 2" xfId="25933" xr:uid="{9CD3BBC2-1678-43C3-948D-7BEED0CF3C13}"/>
    <cellStyle name="Millares 11 4 3" xfId="19551" xr:uid="{1DD2108B-8E3D-44DC-8B4E-E3AEB4C540EF}"/>
    <cellStyle name="Millares 11 5" xfId="8307" xr:uid="{CD50F281-6920-433D-B8F3-39C045AFEA98}"/>
    <cellStyle name="Millares 11 5 2" xfId="23415" xr:uid="{B068B334-447A-441E-A461-6941385D51E0}"/>
    <cellStyle name="Millares 11 6" xfId="17031" xr:uid="{0791BCFA-AD7A-4E75-9F91-222350CD3CE6}"/>
    <cellStyle name="Millares 12" xfId="1875" xr:uid="{04A79E91-42BB-406F-8B04-B66C23F441D7}"/>
    <cellStyle name="Millares 12 2" xfId="2435" xr:uid="{08CD7A51-3459-4576-A421-45E652E875A1}"/>
    <cellStyle name="Millares 12 2 2" xfId="5072" xr:uid="{225E98AA-A723-462F-AA10-1E2FA4590989}"/>
    <cellStyle name="Millares 12 2 2 2" xfId="11436" xr:uid="{0DC80863-9EA6-426E-BD33-6E9030864816}"/>
    <cellStyle name="Millares 12 2 2 2 2" xfId="26544" xr:uid="{A84D971B-4F08-49E1-A044-20F392A4E4DE}"/>
    <cellStyle name="Millares 12 2 2 3" xfId="20180" xr:uid="{2F8C9070-04F1-4BF8-B851-AE35B913C396}"/>
    <cellStyle name="Millares 12 2 3" xfId="8902" xr:uid="{134F00A1-86F1-4C13-AFF9-2AD0B2B32F0E}"/>
    <cellStyle name="Millares 12 2 3 2" xfId="24010" xr:uid="{F087CB16-5E97-4397-A192-D83A59DE3BC8}"/>
    <cellStyle name="Millares 12 2 4" xfId="17609" xr:uid="{82706285-B4A0-4A96-B13E-32981FE3FE2F}"/>
    <cellStyle name="Millares 12 3" xfId="3947" xr:uid="{C3417521-8A90-4015-9EDD-FF4C6D1F8479}"/>
    <cellStyle name="Millares 12 3 2" xfId="6584" xr:uid="{1EA37747-5763-43C0-A043-41E27F47EFB9}"/>
    <cellStyle name="Millares 12 3 2 2" xfId="12895" xr:uid="{8C4EADED-184D-452C-BB8D-33300D75348C}"/>
    <cellStyle name="Millares 12 3 2 2 2" xfId="28003" xr:uid="{76594715-90C0-43C9-8C0C-82C130A4B851}"/>
    <cellStyle name="Millares 12 3 2 3" xfId="21692" xr:uid="{DDDB8CA1-1E09-404A-A0EA-DEA792F47CFF}"/>
    <cellStyle name="Millares 12 3 3" xfId="10329" xr:uid="{AB8A7B2B-32E5-4988-ACFE-257DDF4A8A3E}"/>
    <cellStyle name="Millares 12 3 3 2" xfId="25437" xr:uid="{151D5061-2FB7-4AC4-A407-5CB5A512BC22}"/>
    <cellStyle name="Millares 12 3 4" xfId="19055" xr:uid="{32E8375B-4A61-4BAF-981B-43CD2F17BFEB}"/>
    <cellStyle name="Millares 12 4" xfId="4512" xr:uid="{65731389-2957-41D6-80D5-6D22937C1442}"/>
    <cellStyle name="Millares 12 4 2" xfId="10894" xr:uid="{B04C9AE9-24D1-431F-8218-36A046A48CBC}"/>
    <cellStyle name="Millares 12 4 2 2" xfId="26002" xr:uid="{5D7379BD-5C56-4391-9C05-C2DE021424D6}"/>
    <cellStyle name="Millares 12 4 3" xfId="19620" xr:uid="{80CC163F-412D-44AC-B1C7-C9765AB81C7C}"/>
    <cellStyle name="Millares 12 5" xfId="8376" xr:uid="{CE0AFD78-E8AA-43C2-88DF-D6CC9054758D}"/>
    <cellStyle name="Millares 12 5 2" xfId="23484" xr:uid="{37AA6384-624A-4139-94BE-91B2AF7C8E1C}"/>
    <cellStyle name="Millares 12 6" xfId="17100" xr:uid="{9FA232A6-80EE-4749-88FE-2D7FADB3D0E0}"/>
    <cellStyle name="Millares 13" xfId="2096" xr:uid="{6E1E7162-6A60-4675-90B9-84842682C10E}"/>
    <cellStyle name="Millares 13 2" xfId="2586" xr:uid="{49128C42-DF17-46A8-975C-984872C0874E}"/>
    <cellStyle name="Millares 13 2 2" xfId="5223" xr:uid="{84F53C84-AE88-45FC-90D1-305D108C83B7}"/>
    <cellStyle name="Millares 13 2 2 2" xfId="11587" xr:uid="{56E2785C-1997-4097-80BB-75DA3C62F7CD}"/>
    <cellStyle name="Millares 13 2 2 2 2" xfId="26695" xr:uid="{CABE391B-7AE0-4AB9-871F-D1D5AC8D4E31}"/>
    <cellStyle name="Millares 13 2 2 3" xfId="20331" xr:uid="{25BF1E26-443F-4446-99A9-927B0A76D5CB}"/>
    <cellStyle name="Millares 13 2 3" xfId="9053" xr:uid="{4167D4DD-4691-4DC3-AE83-5FEDDE986538}"/>
    <cellStyle name="Millares 13 2 3 2" xfId="24161" xr:uid="{8B9378CE-D852-4159-974F-6D31484A754A}"/>
    <cellStyle name="Millares 13 2 4" xfId="17694" xr:uid="{41FE4AF4-69BE-4F9E-8410-6580FDE87815}"/>
    <cellStyle name="Millares 13 3" xfId="4168" xr:uid="{32E0BF30-C733-48B8-A595-84BA40388F38}"/>
    <cellStyle name="Millares 13 3 2" xfId="6805" xr:uid="{03E4ADD3-96C5-4271-9B79-EFEA22826C7D}"/>
    <cellStyle name="Millares 13 3 2 2" xfId="13116" xr:uid="{8942A87B-B78D-4149-A6D5-D8276D6123ED}"/>
    <cellStyle name="Millares 13 3 2 2 2" xfId="28224" xr:uid="{8DE3CF21-EDA9-47AB-BF8E-10EADC5BC72E}"/>
    <cellStyle name="Millares 13 3 2 3" xfId="21913" xr:uid="{FAC4D0A3-7362-4AA5-BECE-FA392ADE4EDC}"/>
    <cellStyle name="Millares 13 3 3" xfId="10550" xr:uid="{E7778149-2227-4D66-B3B1-7E7FE15956B9}"/>
    <cellStyle name="Millares 13 3 3 2" xfId="25658" xr:uid="{877208E5-D320-44D0-B0DC-91E959750B69}"/>
    <cellStyle name="Millares 13 3 4" xfId="19276" xr:uid="{41F26CC0-A70A-4249-BEC1-8C7A0A99C980}"/>
    <cellStyle name="Millares 13 4" xfId="4733" xr:uid="{4500B606-F8E2-4F60-9866-819011C998A1}"/>
    <cellStyle name="Millares 13 4 2" xfId="11115" xr:uid="{2F91B435-8799-42AE-8606-5FACCDB46D1D}"/>
    <cellStyle name="Millares 13 4 2 2" xfId="26223" xr:uid="{AC512BD1-15B5-404E-8ECF-913D0C967B21}"/>
    <cellStyle name="Millares 13 4 3" xfId="19841" xr:uid="{6D8A0539-C490-40BF-8571-18C38EF2453D}"/>
    <cellStyle name="Millares 13 5" xfId="8594" xr:uid="{8F95E200-9999-4E95-A99B-1B6DDA72CA82}"/>
    <cellStyle name="Millares 13 5 2" xfId="23702" xr:uid="{8C9B5CEF-6187-410F-9541-4149BBA028BE}"/>
    <cellStyle name="Millares 13 6" xfId="17321" xr:uid="{1C0737AB-A929-42D4-812E-E3D8FC3B8514}"/>
    <cellStyle name="Millares 14" xfId="2026" xr:uid="{4876762E-2311-47CF-B85D-3C5DE9DC38DB}"/>
    <cellStyle name="Millares 14 2" xfId="2550" xr:uid="{6256FE9F-8C80-45E5-925B-9253E3FD364F}"/>
    <cellStyle name="Millares 14 2 2" xfId="5187" xr:uid="{97893890-996B-432B-A99B-35C326F26D62}"/>
    <cellStyle name="Millares 14 2 2 2" xfId="11551" xr:uid="{A84A50AA-C80E-4E1D-94E4-33EBC957F74D}"/>
    <cellStyle name="Millares 14 2 2 2 2" xfId="26659" xr:uid="{259587AE-0876-4074-91E5-DB28D3CE6846}"/>
    <cellStyle name="Millares 14 2 2 3" xfId="20295" xr:uid="{EF6B338D-7601-4E56-A9FC-C05DE2E14738}"/>
    <cellStyle name="Millares 14 2 3" xfId="9017" xr:uid="{EBDAAAB4-61ED-4035-B87D-D47D9F248EBB}"/>
    <cellStyle name="Millares 14 2 3 2" xfId="24125" xr:uid="{8F7C4A49-731B-4983-8154-C51569C9BA0F}"/>
    <cellStyle name="Millares 14 2 4" xfId="17658" xr:uid="{C6873166-0003-4FD3-847A-A1B01AA2B050}"/>
    <cellStyle name="Millares 14 3" xfId="4098" xr:uid="{7F91B246-C15C-48CC-B219-666AFE764B59}"/>
    <cellStyle name="Millares 14 3 2" xfId="6735" xr:uid="{7A9D44A5-8330-438F-9220-CCB3CFD8625C}"/>
    <cellStyle name="Millares 14 3 2 2" xfId="13046" xr:uid="{0117DA0E-A916-4779-A874-16B10A62B2EF}"/>
    <cellStyle name="Millares 14 3 2 2 2" xfId="28154" xr:uid="{5DB9EC1A-D812-420D-B6D2-B6AE6EB5642E}"/>
    <cellStyle name="Millares 14 3 2 3" xfId="21843" xr:uid="{33540EAF-E49E-4E3D-80F4-855C8999D225}"/>
    <cellStyle name="Millares 14 3 3" xfId="10480" xr:uid="{1EA00DA0-62E9-4239-B098-AA629518BC5C}"/>
    <cellStyle name="Millares 14 3 3 2" xfId="25588" xr:uid="{1AE0647C-F06D-480B-BDFB-65EE9892CB35}"/>
    <cellStyle name="Millares 14 3 4" xfId="19206" xr:uid="{46AAE62D-DC61-4647-9328-5AEF5920137C}"/>
    <cellStyle name="Millares 14 4" xfId="4663" xr:uid="{F718E059-606D-48D3-AEAB-837C023C401F}"/>
    <cellStyle name="Millares 14 4 2" xfId="11045" xr:uid="{B5356B52-C9CE-4A60-BB13-A2F9ABD25132}"/>
    <cellStyle name="Millares 14 4 2 2" xfId="26153" xr:uid="{64F000CC-BEC5-4DA6-9509-AC963507E52D}"/>
    <cellStyle name="Millares 14 4 3" xfId="19771" xr:uid="{5A588B1D-5BA5-40FF-B8F6-3AEE3CE281BA}"/>
    <cellStyle name="Millares 14 5" xfId="8524" xr:uid="{F6CF1FD6-4CBB-4A9D-A03C-58E750DB7F2E}"/>
    <cellStyle name="Millares 14 5 2" xfId="23632" xr:uid="{99A2A5ED-06D4-494A-B107-B87C70B3BA1C}"/>
    <cellStyle name="Millares 14 6" xfId="17251" xr:uid="{18A1EA02-D6A5-4944-B6CF-81247B44B58A}"/>
    <cellStyle name="Millares 15" xfId="2095" xr:uid="{6BAF4E14-4767-4B6B-AF95-24F2D448B830}"/>
    <cellStyle name="Millares 15 2" xfId="2585" xr:uid="{2C623EF8-EE26-48E8-9B2D-AAAE312B0FCA}"/>
    <cellStyle name="Millares 15 2 2" xfId="5222" xr:uid="{96A05F0B-DCB2-493B-B04B-CDB615525B34}"/>
    <cellStyle name="Millares 15 2 2 2" xfId="11586" xr:uid="{70E6E925-5C65-452F-9FC8-DD56A694DEA0}"/>
    <cellStyle name="Millares 15 2 2 2 2" xfId="26694" xr:uid="{7544683C-10A7-4E7E-B3D6-F9A54C8AA0AF}"/>
    <cellStyle name="Millares 15 2 2 3" xfId="20330" xr:uid="{D60A4988-3B80-4CD2-A93F-3C93B409D7C4}"/>
    <cellStyle name="Millares 15 2 3" xfId="9052" xr:uid="{6AF5D99B-D6A9-443C-9747-A5014B63B803}"/>
    <cellStyle name="Millares 15 2 3 2" xfId="24160" xr:uid="{65BD3D89-5C0A-42E5-B9FC-705F5CCEBC3B}"/>
    <cellStyle name="Millares 15 2 4" xfId="17693" xr:uid="{708672E5-CF57-495C-9DDA-4533950C17F8}"/>
    <cellStyle name="Millares 15 3" xfId="4167" xr:uid="{21348ACA-434B-4546-9FE5-2A886FDC3818}"/>
    <cellStyle name="Millares 15 3 2" xfId="6804" xr:uid="{A6419938-DDBB-4406-B4CF-D18E7974087E}"/>
    <cellStyle name="Millares 15 3 2 2" xfId="13115" xr:uid="{1766A779-F8FA-413B-BA1D-510EA2BF3818}"/>
    <cellStyle name="Millares 15 3 2 2 2" xfId="28223" xr:uid="{B94CD192-92CB-46FA-8BA3-D4B596FC309E}"/>
    <cellStyle name="Millares 15 3 2 3" xfId="21912" xr:uid="{BBC64CC9-B1B2-4395-BF12-057FB0EF365D}"/>
    <cellStyle name="Millares 15 3 3" xfId="10549" xr:uid="{0F537311-6DBE-4A38-89A3-BFBAE33AD8AA}"/>
    <cellStyle name="Millares 15 3 3 2" xfId="25657" xr:uid="{22C60FD5-88EB-42B7-824A-7660350DBCF1}"/>
    <cellStyle name="Millares 15 3 4" xfId="19275" xr:uid="{5CA88D1C-9728-40D6-8D2E-C422440EB8FA}"/>
    <cellStyle name="Millares 15 4" xfId="4732" xr:uid="{9B896F62-C152-4862-A1FA-2690767D8104}"/>
    <cellStyle name="Millares 15 4 2" xfId="11114" xr:uid="{B360769B-F402-4A5F-BE16-997991C9496F}"/>
    <cellStyle name="Millares 15 4 2 2" xfId="26222" xr:uid="{61D4FCD4-8488-4564-88BC-254637A88073}"/>
    <cellStyle name="Millares 15 4 3" xfId="19840" xr:uid="{55D9116A-DB4A-434E-AAA3-F2CFF86CA4A0}"/>
    <cellStyle name="Millares 15 5" xfId="8593" xr:uid="{DDC385B1-AD59-42CF-B5A2-27D056499F6C}"/>
    <cellStyle name="Millares 15 5 2" xfId="23701" xr:uid="{5738D7DA-4E1A-4FF2-89E1-3F73559883E7}"/>
    <cellStyle name="Millares 15 6" xfId="17320" xr:uid="{F8D03BC5-4209-40DF-8F98-75DAAC125B11}"/>
    <cellStyle name="Millares 16" xfId="2025" xr:uid="{41C5E3F3-1A29-421F-9A1F-A1E4588D136B}"/>
    <cellStyle name="Millares 16 2" xfId="2549" xr:uid="{4DE0B0FD-2472-4933-A2B1-77B985F18A62}"/>
    <cellStyle name="Millares 16 2 2" xfId="5186" xr:uid="{CB005667-FA4F-4D98-8D61-A9A39254495F}"/>
    <cellStyle name="Millares 16 2 2 2" xfId="11550" xr:uid="{88881547-243E-4B14-8E6F-A89BFFCC3C7E}"/>
    <cellStyle name="Millares 16 2 2 2 2" xfId="26658" xr:uid="{811D3603-B1F2-4000-8B90-EA6DC7B5E8CA}"/>
    <cellStyle name="Millares 16 2 2 3" xfId="20294" xr:uid="{44B2B045-3DE3-4048-881F-A73C32542694}"/>
    <cellStyle name="Millares 16 2 3" xfId="9016" xr:uid="{85200F7A-E178-492E-983B-6631356DD1C9}"/>
    <cellStyle name="Millares 16 2 3 2" xfId="24124" xr:uid="{702CD5DD-78E6-4BD3-900B-8AEA1B015A9C}"/>
    <cellStyle name="Millares 16 2 4" xfId="17657" xr:uid="{BF68E0F3-59D2-45AB-83E0-144976D7D6F6}"/>
    <cellStyle name="Millares 16 3" xfId="4097" xr:uid="{EAFD7023-CD63-482C-B34D-D91E55B93A8B}"/>
    <cellStyle name="Millares 16 3 2" xfId="6734" xr:uid="{45F60A1D-404C-405C-B6D4-5600D63D18F4}"/>
    <cellStyle name="Millares 16 3 2 2" xfId="13045" xr:uid="{B896D8DE-0B4F-4857-90F0-DC7E123356F8}"/>
    <cellStyle name="Millares 16 3 2 2 2" xfId="28153" xr:uid="{1F2E6961-ED4D-40D1-8689-3FE49CA9372C}"/>
    <cellStyle name="Millares 16 3 2 3" xfId="21842" xr:uid="{E17E62FB-AB37-4BA6-B90A-AC153703317C}"/>
    <cellStyle name="Millares 16 3 3" xfId="10479" xr:uid="{643B5720-7C57-4B2F-9E28-CAF934D553C8}"/>
    <cellStyle name="Millares 16 3 3 2" xfId="25587" xr:uid="{7193CAB0-CFD6-451F-882F-A02F808C49AD}"/>
    <cellStyle name="Millares 16 3 4" xfId="19205" xr:uid="{59015D70-1AAC-4E81-8839-591C50F01237}"/>
    <cellStyle name="Millares 16 4" xfId="4662" xr:uid="{7E6213A6-3BD6-41BD-8D2A-EC1BCA351D6D}"/>
    <cellStyle name="Millares 16 4 2" xfId="11044" xr:uid="{3B3D5A41-83ED-4AE6-A56F-133BDE41EF9A}"/>
    <cellStyle name="Millares 16 4 2 2" xfId="26152" xr:uid="{5331A166-C2C7-4464-97A2-D3D82B8E1BE0}"/>
    <cellStyle name="Millares 16 4 3" xfId="19770" xr:uid="{7D27BA1E-2082-4AE5-BC4B-0580C3DF0BEB}"/>
    <cellStyle name="Millares 16 5" xfId="8523" xr:uid="{E3B3E752-61E8-431D-B7E8-426670BE3113}"/>
    <cellStyle name="Millares 16 5 2" xfId="23631" xr:uid="{6141B6A6-96A8-4D76-A159-43543A66ED91}"/>
    <cellStyle name="Millares 16 6" xfId="17250" xr:uid="{50C4F76A-C9F5-43C4-9829-E4CF02710254}"/>
    <cellStyle name="Millares 17" xfId="2167" xr:uid="{8FA3820C-A42A-48CA-A09B-036D39336462}"/>
    <cellStyle name="Millares 17 2" xfId="2656" xr:uid="{EEB942CA-F972-4023-B9C5-42278CBD1FC4}"/>
    <cellStyle name="Millares 17 2 2" xfId="5293" xr:uid="{96B03FD4-882C-4702-8396-070EC6CB546D}"/>
    <cellStyle name="Millares 17 2 2 2" xfId="11657" xr:uid="{BB354194-8695-47CC-9553-9C091765DCA4}"/>
    <cellStyle name="Millares 17 2 2 2 2" xfId="26765" xr:uid="{A56AD597-200D-444E-AB60-7956F1273DE3}"/>
    <cellStyle name="Millares 17 2 2 3" xfId="20401" xr:uid="{97BD069C-02A2-4860-B6A8-43FE65567795}"/>
    <cellStyle name="Millares 17 2 3" xfId="9123" xr:uid="{DA0B919F-87CA-4ED3-960B-EF385C42EFA0}"/>
    <cellStyle name="Millares 17 2 3 2" xfId="24231" xr:uid="{5DF5CFDC-2D72-4CF9-8207-7D049CA5A37C}"/>
    <cellStyle name="Millares 17 2 4" xfId="17764" xr:uid="{2237957E-102B-4B6C-803E-D70B8990A7E5}"/>
    <cellStyle name="Millares 17 3" xfId="4239" xr:uid="{EFEB44E4-5223-4644-B5EF-E51C3F80ECE2}"/>
    <cellStyle name="Millares 17 3 2" xfId="6876" xr:uid="{0B818C6C-C939-4468-809B-9EEFBC58141B}"/>
    <cellStyle name="Millares 17 3 2 2" xfId="13187" xr:uid="{3CC3A510-092B-44DA-893C-D7D85C4F612B}"/>
    <cellStyle name="Millares 17 3 2 2 2" xfId="28295" xr:uid="{6EFD25D9-0630-4B83-B555-20A76541DB16}"/>
    <cellStyle name="Millares 17 3 2 3" xfId="21984" xr:uid="{9A377A6F-9B57-4970-904F-6DAB9F54C364}"/>
    <cellStyle name="Millares 17 3 3" xfId="10621" xr:uid="{95E3D185-E5B2-4D56-BE2F-85561221C716}"/>
    <cellStyle name="Millares 17 3 3 2" xfId="25729" xr:uid="{0C949A99-0AF5-42A5-BE61-8BF8E4453608}"/>
    <cellStyle name="Millares 17 3 4" xfId="19347" xr:uid="{5FBD74C0-E399-443B-AC82-A71C78ABF359}"/>
    <cellStyle name="Millares 17 4" xfId="4804" xr:uid="{D6D02059-B7F2-4614-B3BF-38D7489C44EF}"/>
    <cellStyle name="Millares 17 4 2" xfId="11186" xr:uid="{B72AAA5C-34CD-474F-9E82-E5D36B2CB41B}"/>
    <cellStyle name="Millares 17 4 2 2" xfId="26294" xr:uid="{B3AC8E68-A2EC-40C3-9883-EAA5C485823A}"/>
    <cellStyle name="Millares 17 4 3" xfId="19912" xr:uid="{FF29A0AB-DDB8-4755-AF46-8140052E27FE}"/>
    <cellStyle name="Millares 17 5" xfId="8665" xr:uid="{FDBDE244-65C3-463F-8D59-2CEFF2AEF0E9}"/>
    <cellStyle name="Millares 17 5 2" xfId="23773" xr:uid="{8FF087BC-602F-4DCF-9A70-C639CD46D97A}"/>
    <cellStyle name="Millares 17 6" xfId="17392" xr:uid="{5FE16D8F-ED52-413D-93F3-B5AE55A9C540}"/>
    <cellStyle name="Millares 18" xfId="2166" xr:uid="{D1F02BE0-7CCC-4080-AD6E-8AD8A6CF579A}"/>
    <cellStyle name="Millares 18 2" xfId="2655" xr:uid="{51196100-B44A-4214-B54F-5418A7A28D5E}"/>
    <cellStyle name="Millares 18 2 2" xfId="5292" xr:uid="{7F63BDF9-AAE4-41B6-AADE-AC353315AD86}"/>
    <cellStyle name="Millares 18 2 2 2" xfId="11656" xr:uid="{FAC4B2E1-331C-4364-B68E-49B1735C9EBF}"/>
    <cellStyle name="Millares 18 2 2 2 2" xfId="26764" xr:uid="{B397EE80-F604-443C-8C36-1522FC0B27A0}"/>
    <cellStyle name="Millares 18 2 2 3" xfId="20400" xr:uid="{DA4543FB-0332-4A50-9CB8-C127EE4B44C8}"/>
    <cellStyle name="Millares 18 2 3" xfId="9122" xr:uid="{986E4380-C96A-4593-9FFE-9BB0DD10CA74}"/>
    <cellStyle name="Millares 18 2 3 2" xfId="24230" xr:uid="{ED775DE8-C1BA-4E0C-A395-E7E3AA52B4E6}"/>
    <cellStyle name="Millares 18 2 4" xfId="17763" xr:uid="{CFBF6CDF-7E25-49DD-BB64-D888D1FF6474}"/>
    <cellStyle name="Millares 18 3" xfId="4238" xr:uid="{AFAB8712-0921-4369-9B64-3083CFEBDB38}"/>
    <cellStyle name="Millares 18 3 2" xfId="6875" xr:uid="{7A2548F0-A96F-471A-B23A-B0116ED47DA3}"/>
    <cellStyle name="Millares 18 3 2 2" xfId="13186" xr:uid="{C481461D-B294-4147-86DA-815659C6AAB9}"/>
    <cellStyle name="Millares 18 3 2 2 2" xfId="28294" xr:uid="{1F34D977-A601-49FB-9649-419AC979F010}"/>
    <cellStyle name="Millares 18 3 2 3" xfId="21983" xr:uid="{EBEF61EA-D131-4BFC-917A-DE2542633DB6}"/>
    <cellStyle name="Millares 18 3 3" xfId="10620" xr:uid="{21977490-3E28-4AA2-8919-69FC4D595209}"/>
    <cellStyle name="Millares 18 3 3 2" xfId="25728" xr:uid="{2C81CCBD-73F5-4E66-87F7-CBEA08F0549E}"/>
    <cellStyle name="Millares 18 3 4" xfId="19346" xr:uid="{917A182D-D425-4566-B0F8-F794B4B636F3}"/>
    <cellStyle name="Millares 18 4" xfId="4803" xr:uid="{7922E786-D9DE-4334-9C7A-1495EC589783}"/>
    <cellStyle name="Millares 18 4 2" xfId="11185" xr:uid="{03490E9A-72AF-4F08-9854-42686700FADB}"/>
    <cellStyle name="Millares 18 4 2 2" xfId="26293" xr:uid="{2A9F48E7-E3F8-49E8-96AA-346DD3AAC5D0}"/>
    <cellStyle name="Millares 18 4 3" xfId="19911" xr:uid="{FF977674-02F7-4268-96A7-886700CBCCD4}"/>
    <cellStyle name="Millares 18 5" xfId="8664" xr:uid="{83F37298-0387-49FD-8E4C-49E59C401296}"/>
    <cellStyle name="Millares 18 5 2" xfId="23772" xr:uid="{9AD0EA6E-5A52-40B3-80F4-D75329C01C5E}"/>
    <cellStyle name="Millares 18 6" xfId="17391" xr:uid="{9451B288-3B17-4768-9EC8-AEBDFD512877}"/>
    <cellStyle name="Millares 19" xfId="2173" xr:uid="{6543402C-4A7F-4E09-AF62-189C8259A2EA}"/>
    <cellStyle name="Millares 19 2" xfId="4810" xr:uid="{5C100F38-255A-48C1-A6A3-4C3316A87030}"/>
    <cellStyle name="Millares 19 2 2" xfId="11192" xr:uid="{CF296A94-C2BE-41A1-81F8-DA60822D1870}"/>
    <cellStyle name="Millares 19 2 2 2" xfId="26300" xr:uid="{B8324AEC-6550-4E91-AF1C-18E4443D2D2A}"/>
    <cellStyle name="Millares 19 2 3" xfId="19918" xr:uid="{955B0C12-4DE5-4FEB-A586-53E4F9FC2EAD}"/>
    <cellStyle name="Millares 19 3" xfId="8671" xr:uid="{7CEFC548-8C14-4B67-8390-9E27D4F527B5}"/>
    <cellStyle name="Millares 19 3 2" xfId="23779" xr:uid="{9008D85F-C60A-4018-A6A3-1ADA214B4923}"/>
    <cellStyle name="Millares 19 4" xfId="17398" xr:uid="{955C69D7-74CF-426E-8DFD-FF3E86477EDD}"/>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3 2 2 2 2" xfId="1965" xr:uid="{A2780305-6660-4E8A-B685-7B267236C92C}"/>
    <cellStyle name="Millares 2 13 2 2 2 2 2" xfId="2182" xr:uid="{0D7F9281-D7E5-4AA2-B7C9-52CE7E0E0642}"/>
    <cellStyle name="Millares 2 13 2 2 2 2 2 2" xfId="4819" xr:uid="{81CAE780-CC8C-4A12-96B0-C182803A74B0}"/>
    <cellStyle name="Millares 2 13 2 2 2 2 2 2 2" xfId="11201" xr:uid="{A5BFF153-2A60-47D4-8397-E3221B3568A0}"/>
    <cellStyle name="Millares 2 13 2 2 2 2 2 2 2 2" xfId="26309" xr:uid="{CDCA0843-8A7D-46A1-8DAB-70288E6F60A9}"/>
    <cellStyle name="Millares 2 13 2 2 2 2 2 2 3" xfId="19927" xr:uid="{DCF40DB6-BABA-43EE-9CC5-452795A949D7}"/>
    <cellStyle name="Millares 2 13 2 2 2 2 2 3" xfId="8680" xr:uid="{49F034C4-C867-4421-A75C-26C6B46C8252}"/>
    <cellStyle name="Millares 2 13 2 2 2 2 2 3 2" xfId="23788" xr:uid="{EE588E13-883B-4CDD-BAF9-FEF5A2008901}"/>
    <cellStyle name="Millares 2 13 2 2 2 2 2 4" xfId="17407" xr:uid="{250EEE94-226A-4DAF-9709-181479534147}"/>
    <cellStyle name="Millares 2 13 2 2 2 2 3" xfId="2525" xr:uid="{6E7FECC2-74DD-4DEF-9008-358A1A81FB71}"/>
    <cellStyle name="Millares 2 13 2 2 2 2 3 2" xfId="5162" xr:uid="{5178B6AB-8662-4A43-80A9-0C9A2E9ECAA5}"/>
    <cellStyle name="Millares 2 13 2 2 2 2 3 2 2" xfId="11526" xr:uid="{30DF2E54-4DD4-418C-826F-94080847DB1E}"/>
    <cellStyle name="Millares 2 13 2 2 2 2 3 2 2 2" xfId="26634" xr:uid="{9E87E869-1894-408A-B1EA-813F70DC7289}"/>
    <cellStyle name="Millares 2 13 2 2 2 2 3 2 3" xfId="20270" xr:uid="{3343A9E9-3CA5-439F-9CC9-062BADB4182F}"/>
    <cellStyle name="Millares 2 13 2 2 2 2 3 3" xfId="8992" xr:uid="{CF1BED4E-DD25-4D44-8B5A-73845A66BF1B}"/>
    <cellStyle name="Millares 2 13 2 2 2 2 3 3 2" xfId="24100" xr:uid="{44443DE3-4814-4EEA-A691-B07D0AC14621}"/>
    <cellStyle name="Millares 2 13 2 2 2 2 3 4" xfId="17648" xr:uid="{9AC79B81-0822-4E03-9295-647D68922250}"/>
    <cellStyle name="Millares 2 13 2 2 2 2 4" xfId="4037" xr:uid="{CFAD002B-601C-4827-8B75-2F3236F4D20A}"/>
    <cellStyle name="Millares 2 13 2 2 2 2 4 2" xfId="6674" xr:uid="{2D68EF98-118F-458E-9186-07F9D8F5261B}"/>
    <cellStyle name="Millares 2 13 2 2 2 2 4 2 2" xfId="12985" xr:uid="{6F70392B-2410-44D6-BEB0-442DE623CBB4}"/>
    <cellStyle name="Millares 2 13 2 2 2 2 4 2 2 2" xfId="28093" xr:uid="{7225371F-260C-4FEB-8DB2-959A0B50FDCE}"/>
    <cellStyle name="Millares 2 13 2 2 2 2 4 2 3" xfId="21782" xr:uid="{DBCB2F42-A12F-4671-985F-BDFDD0407F91}"/>
    <cellStyle name="Millares 2 13 2 2 2 2 4 3" xfId="10419" xr:uid="{CE559D11-F5C8-4A9E-A5C1-65259E703746}"/>
    <cellStyle name="Millares 2 13 2 2 2 2 4 3 2" xfId="25527" xr:uid="{FEBE1904-3F66-4350-A8AA-28DD7065BDBC}"/>
    <cellStyle name="Millares 2 13 2 2 2 2 4 4" xfId="19145" xr:uid="{BC103223-4E1A-46B0-B2CF-C098D7C1B30D}"/>
    <cellStyle name="Millares 2 13 2 2 2 2 5" xfId="4413" xr:uid="{80273B6F-2375-4CC5-B5CA-468BE7A4DBC7}"/>
    <cellStyle name="Millares 2 13 2 2 2 2 5 2" xfId="10795" xr:uid="{60C31EE4-5751-4590-AEF6-C4E604794FC9}"/>
    <cellStyle name="Millares 2 13 2 2 2 2 5 2 2" xfId="25903" xr:uid="{1850B292-7D3D-4ECB-AC13-F0A450A16F1C}"/>
    <cellStyle name="Millares 2 13 2 2 2 2 5 3" xfId="19521" xr:uid="{234A8DE0-5C90-4CE8-940B-5AAB7E176D89}"/>
    <cellStyle name="Millares 2 13 2 2 2 2 6" xfId="4602" xr:uid="{14D60C3D-780D-41CE-9F6C-E60C5C957DBC}"/>
    <cellStyle name="Millares 2 13 2 2 2 2 6 2" xfId="10984" xr:uid="{4E208721-9028-469D-BA81-A974C684DC72}"/>
    <cellStyle name="Millares 2 13 2 2 2 2 6 2 2" xfId="26092" xr:uid="{755BC203-2A6E-4C54-A896-B18CE2AD0435}"/>
    <cellStyle name="Millares 2 13 2 2 2 2 6 3" xfId="19710" xr:uid="{4EBD86C1-6FAD-4762-9E80-47CB62168395}"/>
    <cellStyle name="Millares 2 13 2 2 2 2 7" xfId="8279" xr:uid="{1C9F8513-C17D-4097-B0EB-B1FB0EE96649}"/>
    <cellStyle name="Millares 2 13 2 2 2 2 7 2" xfId="23387" xr:uid="{C6C0AF2F-25BB-446E-AEE6-3F54FB570E51}"/>
    <cellStyle name="Millares 2 13 2 2 2 2 8" xfId="17190" xr:uid="{FA9DD179-7E56-4C53-B175-A0FAD321A075}"/>
    <cellStyle name="Millares 2 13 2 2 2 3" xfId="1881" xr:uid="{68CE6704-3B04-410C-85AC-C9706E40DE2B}"/>
    <cellStyle name="Millares 2 13 2 2 2 3 2" xfId="2441" xr:uid="{12D710AB-5A72-4FA5-80DA-7542BE37589A}"/>
    <cellStyle name="Millares 2 13 2 2 2 3 2 2" xfId="5078" xr:uid="{EE639F2A-8230-44B5-8234-9A09545E3794}"/>
    <cellStyle name="Millares 2 13 2 2 2 3 2 2 2" xfId="11442" xr:uid="{FCFFEDFF-FC53-419B-9A3A-DEA74C6CA027}"/>
    <cellStyle name="Millares 2 13 2 2 2 3 2 2 2 2" xfId="26550" xr:uid="{5FDFBAD0-5962-415F-BF95-19BE9F745030}"/>
    <cellStyle name="Millares 2 13 2 2 2 3 2 2 3" xfId="20186" xr:uid="{3EE931E2-B5A2-44C4-87CD-8D66B422E24D}"/>
    <cellStyle name="Millares 2 13 2 2 2 3 2 3" xfId="8908" xr:uid="{0CAFF42C-0B22-4689-BA4C-0B43CC806FF2}"/>
    <cellStyle name="Millares 2 13 2 2 2 3 2 3 2" xfId="24016" xr:uid="{954D4CCF-5531-4951-9B0E-ED8E3BAA08D0}"/>
    <cellStyle name="Millares 2 13 2 2 2 3 2 4" xfId="17615" xr:uid="{6F2FB36D-01BB-4929-81F9-5DB67DB77DAA}"/>
    <cellStyle name="Millares 2 13 2 2 2 3 3" xfId="3953" xr:uid="{4CB4E434-20CB-41F4-8FDD-E873113FDB47}"/>
    <cellStyle name="Millares 2 13 2 2 2 3 3 2" xfId="6590" xr:uid="{3CD62C75-7605-484B-8E4F-BBFA3AA29031}"/>
    <cellStyle name="Millares 2 13 2 2 2 3 3 2 2" xfId="12901" xr:uid="{8609184C-FBDD-44A0-B9A2-183776EFCA86}"/>
    <cellStyle name="Millares 2 13 2 2 2 3 3 2 2 2" xfId="28009" xr:uid="{4036618E-6D81-4A36-8C05-2B15E012E856}"/>
    <cellStyle name="Millares 2 13 2 2 2 3 3 2 3" xfId="21698" xr:uid="{C556302D-F627-4FB9-9317-D4C9B7433091}"/>
    <cellStyle name="Millares 2 13 2 2 2 3 3 3" xfId="10335" xr:uid="{1302B34A-63B5-4077-9AB3-09729F3F4DC5}"/>
    <cellStyle name="Millares 2 13 2 2 2 3 3 3 2" xfId="25443" xr:uid="{1990E511-20BD-44B2-BD3C-3925BC8F288B}"/>
    <cellStyle name="Millares 2 13 2 2 2 3 3 4" xfId="19061" xr:uid="{9DD6A81C-001E-4289-B739-576A97042AE8}"/>
    <cellStyle name="Millares 2 13 2 2 2 3 4" xfId="4518" xr:uid="{3CD2C461-9622-4FC2-ABEB-4233BFF98DE0}"/>
    <cellStyle name="Millares 2 13 2 2 2 3 4 2" xfId="10900" xr:uid="{BF123700-F2E0-4A7A-AA1A-055498C21402}"/>
    <cellStyle name="Millares 2 13 2 2 2 3 4 2 2" xfId="26008" xr:uid="{BAC2F856-EF31-4BEC-BDFC-DB56618BFDAF}"/>
    <cellStyle name="Millares 2 13 2 2 2 3 4 3" xfId="19626" xr:uid="{EDB6A287-1605-4347-AE03-7DF0C22F702E}"/>
    <cellStyle name="Millares 2 13 2 2 2 3 5" xfId="8382" xr:uid="{38204DDA-B478-4AD7-89B9-1637157E1532}"/>
    <cellStyle name="Millares 2 13 2 2 2 3 5 2" xfId="23490" xr:uid="{143B5F17-5F24-41E0-809D-5219299147FB}"/>
    <cellStyle name="Millares 2 13 2 2 2 3 6" xfId="17106" xr:uid="{83E088E1-CF10-4174-BF79-28C42BA93DD8}"/>
    <cellStyle name="Millares 2 13 2 2 3" xfId="1964" xr:uid="{67C1A526-CE3E-46DC-BAA3-D95291FFF627}"/>
    <cellStyle name="Millares 2 13 2 2 3 2" xfId="2181" xr:uid="{1EB425E4-CC29-46B8-8C25-D55FE3FFC7EC}"/>
    <cellStyle name="Millares 2 13 2 2 3 2 2" xfId="4818" xr:uid="{AE65002A-E66A-4093-BA69-E934DBA3B265}"/>
    <cellStyle name="Millares 2 13 2 2 3 2 2 2" xfId="11200" xr:uid="{A24B2CED-AB1C-4B9D-8310-9EC5BE3DF496}"/>
    <cellStyle name="Millares 2 13 2 2 3 2 2 2 2" xfId="26308" xr:uid="{CAAAE19D-DDCC-45C0-8660-504DAF589B2D}"/>
    <cellStyle name="Millares 2 13 2 2 3 2 2 3" xfId="19926" xr:uid="{D9FB7E46-22DB-450E-B515-B366650A1330}"/>
    <cellStyle name="Millares 2 13 2 2 3 2 3" xfId="8679" xr:uid="{DC47B49E-8E6D-48ED-ACA4-49881665C539}"/>
    <cellStyle name="Millares 2 13 2 2 3 2 3 2" xfId="23787" xr:uid="{F2660C3F-379A-49C3-925C-4D27158FC6DD}"/>
    <cellStyle name="Millares 2 13 2 2 3 2 4" xfId="17406" xr:uid="{D46AFF6D-B426-4F54-B07C-44733D3DDC4B}"/>
    <cellStyle name="Millares 2 13 2 2 3 3" xfId="2524" xr:uid="{D5B9E0CE-FA59-432C-9969-84E71B6416BA}"/>
    <cellStyle name="Millares 2 13 2 2 3 3 2" xfId="5161" xr:uid="{15C0F0FD-B72F-421B-9359-DF9083625569}"/>
    <cellStyle name="Millares 2 13 2 2 3 3 2 2" xfId="11525" xr:uid="{2E0AB295-393D-4CB7-BE3B-D8A2B32E676B}"/>
    <cellStyle name="Millares 2 13 2 2 3 3 2 2 2" xfId="26633" xr:uid="{8BD5AC66-FBEE-4249-9ACC-5D3974212DD6}"/>
    <cellStyle name="Millares 2 13 2 2 3 3 2 3" xfId="20269" xr:uid="{E0DEA907-BDBC-423F-8283-7536A0198EE2}"/>
    <cellStyle name="Millares 2 13 2 2 3 3 3" xfId="8991" xr:uid="{29BA6EFE-0153-4848-8455-A1A3B1F98A83}"/>
    <cellStyle name="Millares 2 13 2 2 3 3 3 2" xfId="24099" xr:uid="{C6E7AD0C-EF8E-44F8-9578-C91C16215DE4}"/>
    <cellStyle name="Millares 2 13 2 2 3 3 4" xfId="17647" xr:uid="{29160860-3642-456F-B2C3-16059AD78971}"/>
    <cellStyle name="Millares 2 13 2 2 3 4" xfId="4036" xr:uid="{A1EEDFFD-1A9D-42CC-BFCE-CAF32133FB62}"/>
    <cellStyle name="Millares 2 13 2 2 3 4 2" xfId="6673" xr:uid="{546163FD-0BD9-4ABB-93B4-5C77BFB3087A}"/>
    <cellStyle name="Millares 2 13 2 2 3 4 2 2" xfId="12984" xr:uid="{3A568548-AB96-4F28-8703-47A9E8C39925}"/>
    <cellStyle name="Millares 2 13 2 2 3 4 2 2 2" xfId="28092" xr:uid="{20710021-80B5-434F-88AC-38C5562D092F}"/>
    <cellStyle name="Millares 2 13 2 2 3 4 2 3" xfId="21781" xr:uid="{1BA4E3B7-A4FA-4BA0-AD42-1D970C1DA1A4}"/>
    <cellStyle name="Millares 2 13 2 2 3 4 3" xfId="10418" xr:uid="{FC5D7DB9-7100-4D7C-ABBC-8D6F851920C7}"/>
    <cellStyle name="Millares 2 13 2 2 3 4 3 2" xfId="25526" xr:uid="{EBE2A9E5-DB97-41D4-B69C-D0DB1DC6B918}"/>
    <cellStyle name="Millares 2 13 2 2 3 4 4" xfId="19144" xr:uid="{5DD85AEE-9BC1-4A6F-8C6C-1A0D9DA23CC5}"/>
    <cellStyle name="Millares 2 13 2 2 3 5" xfId="4412" xr:uid="{FD9F8F03-DFC1-4E65-85BE-83A2279755CE}"/>
    <cellStyle name="Millares 2 13 2 2 3 5 2" xfId="10794" xr:uid="{F0756F9A-48E5-419D-A084-D21A8151382C}"/>
    <cellStyle name="Millares 2 13 2 2 3 5 2 2" xfId="25902" xr:uid="{E686A56D-C6F1-46CE-80A5-5675C10E1BE5}"/>
    <cellStyle name="Millares 2 13 2 2 3 5 3" xfId="19520" xr:uid="{209F28D5-FEE3-48E2-9A0D-7CAB3D46CEE1}"/>
    <cellStyle name="Millares 2 13 2 2 3 6" xfId="4601" xr:uid="{31CE7574-527A-42C5-BF6E-A6DFF00533A9}"/>
    <cellStyle name="Millares 2 13 2 2 3 6 2" xfId="10983" xr:uid="{B4559536-687D-45D4-8E3D-EE2628548EE2}"/>
    <cellStyle name="Millares 2 13 2 2 3 6 2 2" xfId="26091" xr:uid="{69C038ED-8025-4ECF-86ED-4C2E13E609AC}"/>
    <cellStyle name="Millares 2 13 2 2 3 6 3" xfId="19709" xr:uid="{B6BC4354-873C-4266-942B-C9DB0CB3E9D1}"/>
    <cellStyle name="Millares 2 13 2 2 3 7" xfId="8278" xr:uid="{D8B19A6A-211B-464D-AEE7-E5B3DD802F04}"/>
    <cellStyle name="Millares 2 13 2 2 3 7 2" xfId="23386" xr:uid="{77CDD484-C504-459E-94F2-278BF98E20AD}"/>
    <cellStyle name="Millares 2 13 2 2 3 8" xfId="17189" xr:uid="{0AED4BC1-EC2F-4AC1-8C90-AE3F89F126A2}"/>
    <cellStyle name="Millares 2 13 2 2 4" xfId="1880" xr:uid="{AB5B3773-F33A-46B9-92FE-C086CB9C5285}"/>
    <cellStyle name="Millares 2 13 2 2 4 2" xfId="2440" xr:uid="{0942EDBA-101D-4214-9879-57656E128592}"/>
    <cellStyle name="Millares 2 13 2 2 4 2 2" xfId="5077" xr:uid="{E202B2BA-BA33-4449-9EBF-A9662DAE4C1A}"/>
    <cellStyle name="Millares 2 13 2 2 4 2 2 2" xfId="11441" xr:uid="{7C7F1EC2-862D-4062-B985-1806569CD2E0}"/>
    <cellStyle name="Millares 2 13 2 2 4 2 2 2 2" xfId="26549" xr:uid="{9BAEED61-5C79-4CF3-B949-110CF0DCA440}"/>
    <cellStyle name="Millares 2 13 2 2 4 2 2 3" xfId="20185" xr:uid="{7CA1C612-9800-4713-9C47-0C03049BE006}"/>
    <cellStyle name="Millares 2 13 2 2 4 2 3" xfId="8907" xr:uid="{2D623116-B0D4-4702-A574-9380C3287596}"/>
    <cellStyle name="Millares 2 13 2 2 4 2 3 2" xfId="24015" xr:uid="{711B9FE8-219D-4ECE-A340-CEDF17AD6779}"/>
    <cellStyle name="Millares 2 13 2 2 4 2 4" xfId="17614" xr:uid="{561CDA3A-7DA8-404B-ADEC-2096CB98D4AA}"/>
    <cellStyle name="Millares 2 13 2 2 4 3" xfId="3952" xr:uid="{36B5E046-2FB1-4720-A8DB-6A4A95AAA198}"/>
    <cellStyle name="Millares 2 13 2 2 4 3 2" xfId="6589" xr:uid="{8237CDC2-210A-4C2E-87CD-FA8AF2D08A86}"/>
    <cellStyle name="Millares 2 13 2 2 4 3 2 2" xfId="12900" xr:uid="{96E2E566-262D-4215-AEBB-D4AD0B1EF497}"/>
    <cellStyle name="Millares 2 13 2 2 4 3 2 2 2" xfId="28008" xr:uid="{47E49D46-AC69-4244-93CF-7F498E4FB161}"/>
    <cellStyle name="Millares 2 13 2 2 4 3 2 3" xfId="21697" xr:uid="{672ECB60-3D4C-429F-A9E8-9C76D4389DDB}"/>
    <cellStyle name="Millares 2 13 2 2 4 3 3" xfId="10334" xr:uid="{B2B0B7A3-3F38-455F-A73D-EC4C10CFAEE7}"/>
    <cellStyle name="Millares 2 13 2 2 4 3 3 2" xfId="25442" xr:uid="{CD56EE7B-A3BB-4441-A374-5A6B95FFCAA1}"/>
    <cellStyle name="Millares 2 13 2 2 4 3 4" xfId="19060" xr:uid="{8E6EA190-9799-4AB9-8C78-755C2B7F9602}"/>
    <cellStyle name="Millares 2 13 2 2 4 4" xfId="4517" xr:uid="{46C958B4-B2D6-4765-B215-CD00B1ECA007}"/>
    <cellStyle name="Millares 2 13 2 2 4 4 2" xfId="10899" xr:uid="{12FB5F7F-B6F7-4DFF-BF45-464B687C3645}"/>
    <cellStyle name="Millares 2 13 2 2 4 4 2 2" xfId="26007" xr:uid="{0C1E272B-C4BE-4249-A716-D49AA0650951}"/>
    <cellStyle name="Millares 2 13 2 2 4 4 3" xfId="19625" xr:uid="{D7637F6E-092A-4B26-9CD0-F06AFADBEA4C}"/>
    <cellStyle name="Millares 2 13 2 2 4 5" xfId="8381" xr:uid="{C8F962E5-0D3B-437A-A9BD-9553BD64FD99}"/>
    <cellStyle name="Millares 2 13 2 2 4 5 2" xfId="23489" xr:uid="{ACCBF5BC-E9D2-4A32-8B64-039823CF201C}"/>
    <cellStyle name="Millares 2 13 2 2 4 6" xfId="17105" xr:uid="{F6CDE9AA-A925-4E27-8DF9-9E6070F2A14B}"/>
    <cellStyle name="Millares 2 13 2 3" xfId="1963" xr:uid="{B981680B-4C26-4D06-BF18-442F199094E1}"/>
    <cellStyle name="Millares 2 13 2 3 2" xfId="2180" xr:uid="{6024ECB2-2A59-406B-B07A-E4B9D1A4EFA8}"/>
    <cellStyle name="Millares 2 13 2 3 2 2" xfId="4817" xr:uid="{26CBCDFE-EC6F-4188-925C-804B302B166C}"/>
    <cellStyle name="Millares 2 13 2 3 2 2 2" xfId="11199" xr:uid="{83AD9A03-5165-49B4-840D-C4EE47BC34BB}"/>
    <cellStyle name="Millares 2 13 2 3 2 2 2 2" xfId="26307" xr:uid="{F99E7F7F-0B94-41DB-9786-B86D744BE5B4}"/>
    <cellStyle name="Millares 2 13 2 3 2 2 3" xfId="19925" xr:uid="{EEE0537E-DF9B-4767-B83C-4D13E8AE5AAD}"/>
    <cellStyle name="Millares 2 13 2 3 2 3" xfId="8678" xr:uid="{464A3EB8-0F9D-4A29-92DC-83D65A90C8F8}"/>
    <cellStyle name="Millares 2 13 2 3 2 3 2" xfId="23786" xr:uid="{18742070-AD33-4126-B9B8-175DA61F5AFB}"/>
    <cellStyle name="Millares 2 13 2 3 2 4" xfId="17405" xr:uid="{4B5AB5C4-F535-4688-8BE0-B32DB5D9A8FB}"/>
    <cellStyle name="Millares 2 13 2 3 3" xfId="2523" xr:uid="{5C596A9C-DDDD-446C-83BD-737F5B939CA5}"/>
    <cellStyle name="Millares 2 13 2 3 3 2" xfId="5160" xr:uid="{A86016D3-C193-4181-8207-F120DF1D71BF}"/>
    <cellStyle name="Millares 2 13 2 3 3 2 2" xfId="11524" xr:uid="{C2C2C93C-782F-45FF-984C-B2136C86BF6B}"/>
    <cellStyle name="Millares 2 13 2 3 3 2 2 2" xfId="26632" xr:uid="{0590FB31-2334-4778-A32A-599B47B5784C}"/>
    <cellStyle name="Millares 2 13 2 3 3 2 3" xfId="20268" xr:uid="{B49E3650-59B1-455E-ACC4-D947D1B63227}"/>
    <cellStyle name="Millares 2 13 2 3 3 3" xfId="8990" xr:uid="{E87ABB59-7517-41BB-ABE0-65CAA76B50C6}"/>
    <cellStyle name="Millares 2 13 2 3 3 3 2" xfId="24098" xr:uid="{B9E23D4A-8066-4F8A-89CF-600B01EE3D72}"/>
    <cellStyle name="Millares 2 13 2 3 3 4" xfId="17646" xr:uid="{F8F03E8F-450D-4377-A1FF-6E5B0340BB19}"/>
    <cellStyle name="Millares 2 13 2 3 4" xfId="4035" xr:uid="{E65D9FD9-CFEE-4845-80AB-3AC973AE2C63}"/>
    <cellStyle name="Millares 2 13 2 3 4 2" xfId="6672" xr:uid="{6C2BFEC2-8565-4057-9059-C8C4201F74B0}"/>
    <cellStyle name="Millares 2 13 2 3 4 2 2" xfId="12983" xr:uid="{CF292E12-8BAA-4250-95CF-6866161B23C5}"/>
    <cellStyle name="Millares 2 13 2 3 4 2 2 2" xfId="28091" xr:uid="{B7A11DD1-6F0B-4E0E-B867-272D7CD279BD}"/>
    <cellStyle name="Millares 2 13 2 3 4 2 3" xfId="21780" xr:uid="{D0893668-8E4F-452C-B66C-AF15CFF090E4}"/>
    <cellStyle name="Millares 2 13 2 3 4 3" xfId="10417" xr:uid="{5048FC02-B114-42CB-8B73-37FCAF51F7A2}"/>
    <cellStyle name="Millares 2 13 2 3 4 3 2" xfId="25525" xr:uid="{BA4EE6E2-E860-4820-8652-6CFE5D74303A}"/>
    <cellStyle name="Millares 2 13 2 3 4 4" xfId="19143" xr:uid="{913A9FCA-6B9E-43BC-9E16-CBD96C468B60}"/>
    <cellStyle name="Millares 2 13 2 3 5" xfId="4411" xr:uid="{177D00E1-E482-40E1-8584-1FE22B8C05F6}"/>
    <cellStyle name="Millares 2 13 2 3 5 2" xfId="10793" xr:uid="{F19E40FF-9B66-4601-BF33-C96672DE9D66}"/>
    <cellStyle name="Millares 2 13 2 3 5 2 2" xfId="25901" xr:uid="{A2B34644-8F2B-4685-997B-BBADCF97E06D}"/>
    <cellStyle name="Millares 2 13 2 3 5 3" xfId="19519" xr:uid="{B3635187-4EEC-489D-BE6A-69EFAEB8324E}"/>
    <cellStyle name="Millares 2 13 2 3 6" xfId="4600" xr:uid="{59682F45-A8CC-45B8-AC0C-E25D27244874}"/>
    <cellStyle name="Millares 2 13 2 3 6 2" xfId="10982" xr:uid="{8084E638-183A-4F13-8A8C-A114109928CA}"/>
    <cellStyle name="Millares 2 13 2 3 6 2 2" xfId="26090" xr:uid="{CE7413CC-DE00-4AC4-B643-85A824C40B18}"/>
    <cellStyle name="Millares 2 13 2 3 6 3" xfId="19708" xr:uid="{F3D5FF98-80B7-4515-BB4D-3840B0F15E37}"/>
    <cellStyle name="Millares 2 13 2 3 7" xfId="8277" xr:uid="{988F53DA-D260-4198-8C15-E0164439B33A}"/>
    <cellStyle name="Millares 2 13 2 3 7 2" xfId="23385" xr:uid="{30607D04-1905-4511-AD42-D0651F5C2B85}"/>
    <cellStyle name="Millares 2 13 2 3 8" xfId="17188" xr:uid="{08099176-8C38-46EE-BF7A-86DF30D980C6}"/>
    <cellStyle name="Millares 2 13 2 4" xfId="1879" xr:uid="{8BBD54E3-43A3-4220-AF07-FA0DBAA6BC56}"/>
    <cellStyle name="Millares 2 13 2 4 2" xfId="2439" xr:uid="{A13FE789-37B8-4BC8-B5EA-7AE4D02A6AAA}"/>
    <cellStyle name="Millares 2 13 2 4 2 2" xfId="5076" xr:uid="{7C6295D3-7D06-4188-85EE-15770107C997}"/>
    <cellStyle name="Millares 2 13 2 4 2 2 2" xfId="11440" xr:uid="{91D03139-70B3-446A-A8F7-B4D4F9AFF29E}"/>
    <cellStyle name="Millares 2 13 2 4 2 2 2 2" xfId="26548" xr:uid="{1EA50253-066D-4FDE-BE93-BAD06B9EC267}"/>
    <cellStyle name="Millares 2 13 2 4 2 2 3" xfId="20184" xr:uid="{793266C4-2AE1-437B-872B-AF24E8D69795}"/>
    <cellStyle name="Millares 2 13 2 4 2 3" xfId="8906" xr:uid="{40841E7E-DF24-4CE0-A997-7341CC1D1320}"/>
    <cellStyle name="Millares 2 13 2 4 2 3 2" xfId="24014" xr:uid="{6A8705C6-A14F-4F18-8C0B-54DB72E15A33}"/>
    <cellStyle name="Millares 2 13 2 4 2 4" xfId="17613" xr:uid="{978F9A0C-EA72-44B3-A7A2-7B10B2C7AE58}"/>
    <cellStyle name="Millares 2 13 2 4 3" xfId="3951" xr:uid="{2EE957B5-3B6A-44AD-9296-4428821A545F}"/>
    <cellStyle name="Millares 2 13 2 4 3 2" xfId="6588" xr:uid="{066CE790-0D06-4A8D-8DDA-8F2BE39067DA}"/>
    <cellStyle name="Millares 2 13 2 4 3 2 2" xfId="12899" xr:uid="{6B585A39-F913-4BED-9314-7A75D01A2CD0}"/>
    <cellStyle name="Millares 2 13 2 4 3 2 2 2" xfId="28007" xr:uid="{7874A71C-5133-4D7F-B63D-52098A9EDC85}"/>
    <cellStyle name="Millares 2 13 2 4 3 2 3" xfId="21696" xr:uid="{897C9814-7447-434D-9B27-7F46C0DA9620}"/>
    <cellStyle name="Millares 2 13 2 4 3 3" xfId="10333" xr:uid="{279D96ED-DC28-4A88-B96A-1A032401019F}"/>
    <cellStyle name="Millares 2 13 2 4 3 3 2" xfId="25441" xr:uid="{CF4F4A31-09C5-4469-BFE6-661CCEACCC59}"/>
    <cellStyle name="Millares 2 13 2 4 3 4" xfId="19059" xr:uid="{D94BCB9B-62C3-4276-9981-05098CA81348}"/>
    <cellStyle name="Millares 2 13 2 4 4" xfId="4516" xr:uid="{200293B9-8601-4EA0-BD0A-1944A06153D5}"/>
    <cellStyle name="Millares 2 13 2 4 4 2" xfId="10898" xr:uid="{A6909F31-7D9C-4A2D-8352-0509EC55B3BA}"/>
    <cellStyle name="Millares 2 13 2 4 4 2 2" xfId="26006" xr:uid="{61C60418-CF0F-4A70-92A1-2460EEB9EAE6}"/>
    <cellStyle name="Millares 2 13 2 4 4 3" xfId="19624" xr:uid="{39F3348B-6156-43B5-88A6-E9A5F9B5C567}"/>
    <cellStyle name="Millares 2 13 2 4 5" xfId="8380" xr:uid="{6431FDB4-FE5C-4B55-9C3E-348D3070178A}"/>
    <cellStyle name="Millares 2 13 2 4 5 2" xfId="23488" xr:uid="{2772744D-44A8-4F7C-A94F-8E8F5ED05AA5}"/>
    <cellStyle name="Millares 2 13 2 4 6" xfId="17104" xr:uid="{05238C20-964F-4C4F-B995-BA37891A21D2}"/>
    <cellStyle name="Millares 2 13 3" xfId="1962" xr:uid="{E43D3F56-C164-4154-BBF7-57D1DB708248}"/>
    <cellStyle name="Millares 2 13 3 2" xfId="2179" xr:uid="{5C39F1F6-465F-47F2-A52B-7789DC9BF4E6}"/>
    <cellStyle name="Millares 2 13 3 2 2" xfId="4816" xr:uid="{805C562A-8DAC-44EA-8C9D-2C56BCF99892}"/>
    <cellStyle name="Millares 2 13 3 2 2 2" xfId="11198" xr:uid="{9277F4C6-8C41-4CBC-AFE9-797323EEECB9}"/>
    <cellStyle name="Millares 2 13 3 2 2 2 2" xfId="26306" xr:uid="{BC6E23C8-93C4-46E1-929A-F0F86F86FDDD}"/>
    <cellStyle name="Millares 2 13 3 2 2 3" xfId="19924" xr:uid="{3954CADE-C3EC-474A-BC54-C8FB32C56449}"/>
    <cellStyle name="Millares 2 13 3 2 3" xfId="8677" xr:uid="{D4750FD7-44CF-49E1-AEA6-AE54312DDB62}"/>
    <cellStyle name="Millares 2 13 3 2 3 2" xfId="23785" xr:uid="{76CD9768-E575-448B-9E44-CA38FF2AB656}"/>
    <cellStyle name="Millares 2 13 3 2 4" xfId="17404" xr:uid="{85CB8553-F66A-47F0-B68A-A41F9D00F3F6}"/>
    <cellStyle name="Millares 2 13 3 3" xfId="2522" xr:uid="{8C0B0B3E-4AC2-4771-B38A-427B01A87B2A}"/>
    <cellStyle name="Millares 2 13 3 3 2" xfId="5159" xr:uid="{C28BF8CD-D678-486C-B3E7-6053DA1C155E}"/>
    <cellStyle name="Millares 2 13 3 3 2 2" xfId="11523" xr:uid="{B1AB27F5-A844-4823-8392-33C5C14C3251}"/>
    <cellStyle name="Millares 2 13 3 3 2 2 2" xfId="26631" xr:uid="{7FFFD81F-7620-4929-8ECB-FA03DDCFA5B2}"/>
    <cellStyle name="Millares 2 13 3 3 2 3" xfId="20267" xr:uid="{DEDB9979-D0EB-4724-823C-4CE89F22FAC4}"/>
    <cellStyle name="Millares 2 13 3 3 3" xfId="8989" xr:uid="{07176144-7F44-43A5-8E54-6DAA7DA0462F}"/>
    <cellStyle name="Millares 2 13 3 3 3 2" xfId="24097" xr:uid="{F0F8C9AD-DE7C-49DA-8164-E30F59E9B2B4}"/>
    <cellStyle name="Millares 2 13 3 3 4" xfId="17645" xr:uid="{68585632-C77F-4ADF-8BCE-63C2C26DA061}"/>
    <cellStyle name="Millares 2 13 3 4" xfId="4034" xr:uid="{5648B15F-C4BF-46F5-A6C3-D0474E711C03}"/>
    <cellStyle name="Millares 2 13 3 4 2" xfId="6671" xr:uid="{6DB812F0-F8A1-459F-A50C-5D63FC1F0D72}"/>
    <cellStyle name="Millares 2 13 3 4 2 2" xfId="12982" xr:uid="{3BC206A4-F35B-44EC-B77C-F4826B1E036C}"/>
    <cellStyle name="Millares 2 13 3 4 2 2 2" xfId="28090" xr:uid="{BCCD8E91-CF10-4766-9415-3FF1FEA63E38}"/>
    <cellStyle name="Millares 2 13 3 4 2 3" xfId="21779" xr:uid="{085B1A5E-83AC-40BA-A7A2-92025C2FED4A}"/>
    <cellStyle name="Millares 2 13 3 4 3" xfId="10416" xr:uid="{44A37C33-0722-4C76-8015-025F3357ADF5}"/>
    <cellStyle name="Millares 2 13 3 4 3 2" xfId="25524" xr:uid="{D40A3A0E-B948-4C30-9A9E-24644A986113}"/>
    <cellStyle name="Millares 2 13 3 4 4" xfId="19142" xr:uid="{AE3D3390-391F-4FD4-AE76-A5A74A65F67B}"/>
    <cellStyle name="Millares 2 13 3 5" xfId="4410" xr:uid="{758F4220-C25F-4339-A487-DFAE937429D6}"/>
    <cellStyle name="Millares 2 13 3 5 2" xfId="10792" xr:uid="{F1112265-167E-4DF6-A004-7105908B0D75}"/>
    <cellStyle name="Millares 2 13 3 5 2 2" xfId="25900" xr:uid="{03238955-54A4-4AD0-96E5-CB11274A7894}"/>
    <cellStyle name="Millares 2 13 3 5 3" xfId="19518" xr:uid="{52AEAE00-3BAE-4A7A-AE73-DC5CF82AA5DD}"/>
    <cellStyle name="Millares 2 13 3 6" xfId="4599" xr:uid="{313AB968-143C-4AC9-A5DB-4230F8A28C5F}"/>
    <cellStyle name="Millares 2 13 3 6 2" xfId="10981" xr:uid="{3477C1EA-915D-4123-8CA6-8C7C2DBD6A09}"/>
    <cellStyle name="Millares 2 13 3 6 2 2" xfId="26089" xr:uid="{01AB6057-9CC2-4325-8B1E-F2F5B844E323}"/>
    <cellStyle name="Millares 2 13 3 6 3" xfId="19707" xr:uid="{D6CEB218-49E4-4B05-A2C9-0625F3B5B06C}"/>
    <cellStyle name="Millares 2 13 3 7" xfId="8276" xr:uid="{A30E047B-CEB7-4B3F-934F-D0B217976C6D}"/>
    <cellStyle name="Millares 2 13 3 7 2" xfId="23384" xr:uid="{D473E2A8-4EC1-467B-A659-F377A4897FF2}"/>
    <cellStyle name="Millares 2 13 3 8" xfId="17187" xr:uid="{1172AAE4-9511-49F2-8E75-E924952E96E5}"/>
    <cellStyle name="Millares 2 13 4" xfId="1878" xr:uid="{46481C31-5FCF-4230-A499-BA275A2A3365}"/>
    <cellStyle name="Millares 2 13 4 2" xfId="2438" xr:uid="{25E59A0D-3C1D-4A06-9ED4-96B3BCD50FD8}"/>
    <cellStyle name="Millares 2 13 4 2 2" xfId="5075" xr:uid="{9F40A5DD-95CA-41DE-9537-82B0D3FB88F5}"/>
    <cellStyle name="Millares 2 13 4 2 2 2" xfId="11439" xr:uid="{209DAF1C-AA91-4177-89BC-84925FEAF591}"/>
    <cellStyle name="Millares 2 13 4 2 2 2 2" xfId="26547" xr:uid="{AFA04AAE-5A90-4289-A2A0-C17D30399984}"/>
    <cellStyle name="Millares 2 13 4 2 2 3" xfId="20183" xr:uid="{5CDBB3D2-669B-4A1C-B8BD-039A1C8EB9EE}"/>
    <cellStyle name="Millares 2 13 4 2 3" xfId="8905" xr:uid="{2AB3F2CB-72C8-4393-98ED-1A49ABB894F8}"/>
    <cellStyle name="Millares 2 13 4 2 3 2" xfId="24013" xr:uid="{4D69818E-30A3-48AC-8101-1363865FFE1D}"/>
    <cellStyle name="Millares 2 13 4 2 4" xfId="17612" xr:uid="{D14CCF2A-B19F-4D58-96BC-9C28F4D4CADE}"/>
    <cellStyle name="Millares 2 13 4 3" xfId="3950" xr:uid="{51138CF2-CEC9-4A61-AAE8-7165A9EDE140}"/>
    <cellStyle name="Millares 2 13 4 3 2" xfId="6587" xr:uid="{CCD5315B-12E8-46D5-833B-79C5FF578356}"/>
    <cellStyle name="Millares 2 13 4 3 2 2" xfId="12898" xr:uid="{E82CCF5F-BC31-4B0A-8F87-D08701856B46}"/>
    <cellStyle name="Millares 2 13 4 3 2 2 2" xfId="28006" xr:uid="{3DE4EFAF-670D-4666-9907-367A83AF907F}"/>
    <cellStyle name="Millares 2 13 4 3 2 3" xfId="21695" xr:uid="{5396BBA2-99A6-47CC-8561-C10BAA228981}"/>
    <cellStyle name="Millares 2 13 4 3 3" xfId="10332" xr:uid="{DE4A33B5-8FA0-425D-9CBD-ACB9D55230DD}"/>
    <cellStyle name="Millares 2 13 4 3 3 2" xfId="25440" xr:uid="{98430229-51D4-46ED-A994-95ACA3931836}"/>
    <cellStyle name="Millares 2 13 4 3 4" xfId="19058" xr:uid="{05AE8359-0DC7-4502-96A8-17706D699FDC}"/>
    <cellStyle name="Millares 2 13 4 4" xfId="4515" xr:uid="{F1A4B5D1-D01A-47C3-B6B8-50E9A7517556}"/>
    <cellStyle name="Millares 2 13 4 4 2" xfId="10897" xr:uid="{8721BFDC-5845-472E-8E38-06F539BBE630}"/>
    <cellStyle name="Millares 2 13 4 4 2 2" xfId="26005" xr:uid="{9B9B8002-A5A4-4B86-8AA4-B1FED016E637}"/>
    <cellStyle name="Millares 2 13 4 4 3" xfId="19623" xr:uid="{F86FBBFE-516C-4711-A32F-493B652E04FF}"/>
    <cellStyle name="Millares 2 13 4 5" xfId="8379" xr:uid="{35A30982-3AC1-4DFD-A77C-9EC97DA940C3}"/>
    <cellStyle name="Millares 2 13 4 5 2" xfId="23487" xr:uid="{A3F7860F-A88A-49F2-A970-5AB29226AB61}"/>
    <cellStyle name="Millares 2 13 4 6" xfId="17103" xr:uid="{6CA9DE72-CFD5-4049-819F-9370B410C6BF}"/>
    <cellStyle name="Millares 2 14" xfId="1261" xr:uid="{00000000-0005-0000-0000-0000F0040000}"/>
    <cellStyle name="Millares 2 14 2" xfId="1966" xr:uid="{DBB1C472-C88B-4168-B1D0-174C1BB6AC92}"/>
    <cellStyle name="Millares 2 14 2 2" xfId="2183" xr:uid="{67A99E8B-C194-427A-A2AD-D800C6E42349}"/>
    <cellStyle name="Millares 2 14 2 2 2" xfId="4820" xr:uid="{E6A0D602-489E-4157-946F-6871089B4274}"/>
    <cellStyle name="Millares 2 14 2 2 2 2" xfId="11202" xr:uid="{0D025C2B-FECF-4D01-9FF6-4A977F59C2C6}"/>
    <cellStyle name="Millares 2 14 2 2 2 2 2" xfId="26310" xr:uid="{881CCE30-DA17-4AD4-AFB5-E47C2BF475AF}"/>
    <cellStyle name="Millares 2 14 2 2 2 3" xfId="19928" xr:uid="{D12F004C-F7A9-4F05-AC10-13032685A224}"/>
    <cellStyle name="Millares 2 14 2 2 3" xfId="8681" xr:uid="{226839E7-7D03-4253-A559-CBA63B24838D}"/>
    <cellStyle name="Millares 2 14 2 2 3 2" xfId="23789" xr:uid="{8DB102F7-EBBB-462F-BEB8-0974A56329E4}"/>
    <cellStyle name="Millares 2 14 2 2 4" xfId="17408" xr:uid="{E3EF166C-7139-4514-9AA7-13BB6993ECB8}"/>
    <cellStyle name="Millares 2 14 2 3" xfId="2526" xr:uid="{30F190CF-001C-4FFF-A630-704A566DA7A8}"/>
    <cellStyle name="Millares 2 14 2 3 2" xfId="5163" xr:uid="{A2733320-ED31-4B1D-8142-E0F4F6569E39}"/>
    <cellStyle name="Millares 2 14 2 3 2 2" xfId="11527" xr:uid="{A027A564-8C13-410C-9E4E-446F47CCCF3A}"/>
    <cellStyle name="Millares 2 14 2 3 2 2 2" xfId="26635" xr:uid="{BC7D33F8-7011-4B09-983B-B063A8CFFD6A}"/>
    <cellStyle name="Millares 2 14 2 3 2 3" xfId="20271" xr:uid="{FFCDAAE1-4AD6-4355-8BE9-71244010214C}"/>
    <cellStyle name="Millares 2 14 2 3 3" xfId="8993" xr:uid="{93800055-17EF-4E2F-B494-94254F129865}"/>
    <cellStyle name="Millares 2 14 2 3 3 2" xfId="24101" xr:uid="{52C6FF5A-509E-491F-AEBA-7B48D9D226AC}"/>
    <cellStyle name="Millares 2 14 2 3 4" xfId="17649" xr:uid="{02FC80F3-BBDA-4A89-996C-47D9852A08EA}"/>
    <cellStyle name="Millares 2 14 2 4" xfId="4038" xr:uid="{49FE0870-7521-49BB-A8B8-4CC492617858}"/>
    <cellStyle name="Millares 2 14 2 4 2" xfId="6675" xr:uid="{959D9D2C-937E-41DC-83AA-C4A210980233}"/>
    <cellStyle name="Millares 2 14 2 4 2 2" xfId="12986" xr:uid="{3511E39D-4E9D-48B7-AA54-6CD3EB5CA0F3}"/>
    <cellStyle name="Millares 2 14 2 4 2 2 2" xfId="28094" xr:uid="{955D3D84-65A7-4430-9D13-263067BDABBB}"/>
    <cellStyle name="Millares 2 14 2 4 2 3" xfId="21783" xr:uid="{697E408B-A1F0-4A9E-9A86-86862D54CC38}"/>
    <cellStyle name="Millares 2 14 2 4 3" xfId="10420" xr:uid="{2EF19901-02C0-4E4D-9093-459890716FA2}"/>
    <cellStyle name="Millares 2 14 2 4 3 2" xfId="25528" xr:uid="{1C055BE0-464F-4B29-9DEC-968FEA919EB1}"/>
    <cellStyle name="Millares 2 14 2 4 4" xfId="19146" xr:uid="{00554CDB-D292-4D6C-A443-72C24E9709FF}"/>
    <cellStyle name="Millares 2 14 2 5" xfId="4414" xr:uid="{0CFF70CE-CA24-4415-9D3D-4CCB8EE14966}"/>
    <cellStyle name="Millares 2 14 2 5 2" xfId="10796" xr:uid="{614DEB97-C415-4F64-886D-478611D493EC}"/>
    <cellStyle name="Millares 2 14 2 5 2 2" xfId="25904" xr:uid="{EA433402-6E0B-47CD-91CE-FE78A67CA9F2}"/>
    <cellStyle name="Millares 2 14 2 5 3" xfId="19522" xr:uid="{54C90CF1-1775-4310-BE11-3C16C9A05D5A}"/>
    <cellStyle name="Millares 2 14 2 6" xfId="4603" xr:uid="{58210809-54CD-4849-BB61-631104A540A5}"/>
    <cellStyle name="Millares 2 14 2 6 2" xfId="10985" xr:uid="{52FA8A78-BC8C-4560-B5FF-BFB6EC4BB68D}"/>
    <cellStyle name="Millares 2 14 2 6 2 2" xfId="26093" xr:uid="{4BF07E4E-DA71-48E0-9232-C6F2B8090AF9}"/>
    <cellStyle name="Millares 2 14 2 6 3" xfId="19711" xr:uid="{26B6C464-2543-4CFC-962C-68D6B3D4136A}"/>
    <cellStyle name="Millares 2 14 2 7" xfId="8280" xr:uid="{4657E19C-5740-4CE9-8C48-9F3E1AE51793}"/>
    <cellStyle name="Millares 2 14 2 7 2" xfId="23388" xr:uid="{944CD276-545C-4434-AF10-FD4397C66E95}"/>
    <cellStyle name="Millares 2 14 2 8" xfId="17191" xr:uid="{FFB6B2D5-19BD-4FE7-9589-D99809DE527A}"/>
    <cellStyle name="Millares 2 14 3" xfId="1882" xr:uid="{A880EFA8-3228-4F0A-8887-5498736FC586}"/>
    <cellStyle name="Millares 2 14 3 2" xfId="2442" xr:uid="{C2408B67-4063-4065-831F-0980F6522889}"/>
    <cellStyle name="Millares 2 14 3 2 2" xfId="5079" xr:uid="{B4D3EAAC-9A8C-4FC8-B68E-8CD20F67BB95}"/>
    <cellStyle name="Millares 2 14 3 2 2 2" xfId="11443" xr:uid="{A7E83F20-5235-4B63-B023-1413BA61CF46}"/>
    <cellStyle name="Millares 2 14 3 2 2 2 2" xfId="26551" xr:uid="{1B1C38FD-7D30-4D6E-98AA-F3953DE3AB77}"/>
    <cellStyle name="Millares 2 14 3 2 2 3" xfId="20187" xr:uid="{9DBAA5AF-48CB-4281-95FC-5D5BB0B12DC2}"/>
    <cellStyle name="Millares 2 14 3 2 3" xfId="8909" xr:uid="{795DBC72-105E-4609-9BDE-FE5174589379}"/>
    <cellStyle name="Millares 2 14 3 2 3 2" xfId="24017" xr:uid="{4A199C88-C999-4071-9AF5-794D34331323}"/>
    <cellStyle name="Millares 2 14 3 2 4" xfId="17616" xr:uid="{46071F4B-753C-44A7-86DA-81DE86CDD892}"/>
    <cellStyle name="Millares 2 14 3 3" xfId="3954" xr:uid="{65F267B6-0E4E-4C2F-9A26-214350EB7DE4}"/>
    <cellStyle name="Millares 2 14 3 3 2" xfId="6591" xr:uid="{B3C8E13F-880F-49B3-8500-74D654F89F92}"/>
    <cellStyle name="Millares 2 14 3 3 2 2" xfId="12902" xr:uid="{76DA8517-7381-4B62-890B-DD9B7076E111}"/>
    <cellStyle name="Millares 2 14 3 3 2 2 2" xfId="28010" xr:uid="{AF6E7D8B-C17F-4A47-ABBD-B66AD7D913C8}"/>
    <cellStyle name="Millares 2 14 3 3 2 3" xfId="21699" xr:uid="{DFE1D8E1-9E8A-4417-ADFC-4A8C560645BC}"/>
    <cellStyle name="Millares 2 14 3 3 3" xfId="10336" xr:uid="{DD373A9E-CE08-4682-8766-DEE98D8809E5}"/>
    <cellStyle name="Millares 2 14 3 3 3 2" xfId="25444" xr:uid="{F3A88ECF-AB3C-49A1-A9D5-0189688278B9}"/>
    <cellStyle name="Millares 2 14 3 3 4" xfId="19062" xr:uid="{2E61E458-A0C9-462D-B1F3-B3BDE2A2DA9A}"/>
    <cellStyle name="Millares 2 14 3 4" xfId="4519" xr:uid="{D90F7847-1BA8-4F26-ACA3-B35DD4A22E97}"/>
    <cellStyle name="Millares 2 14 3 4 2" xfId="10901" xr:uid="{3A186C39-260F-4733-A57C-0FDC5BE7DAAB}"/>
    <cellStyle name="Millares 2 14 3 4 2 2" xfId="26009" xr:uid="{934699B0-125F-4E4A-901C-1092E753383B}"/>
    <cellStyle name="Millares 2 14 3 4 3" xfId="19627" xr:uid="{396DF28B-DB13-4B4B-9096-406FB929FC31}"/>
    <cellStyle name="Millares 2 14 3 5" xfId="8383" xr:uid="{B9172119-1CF7-499A-BCD1-A101751B3E14}"/>
    <cellStyle name="Millares 2 14 3 5 2" xfId="23491" xr:uid="{4AE5B713-F4E2-42CC-9AB1-FE254C1A28C4}"/>
    <cellStyle name="Millares 2 14 3 6" xfId="17107" xr:uid="{6801B8C8-29FD-4B49-99FC-836452291A1F}"/>
    <cellStyle name="Millares 2 2" xfId="1262" xr:uid="{00000000-0005-0000-0000-0000F1040000}"/>
    <cellStyle name="Millares 2 2 10" xfId="2290" xr:uid="{9D40ED92-08A7-4D10-90E0-993559F0588E}"/>
    <cellStyle name="Millares 2 2 10 2" xfId="4927" xr:uid="{08A4BCC5-A338-491A-9E9A-C6CE2BF4E443}"/>
    <cellStyle name="Millares 2 2 10 2 2" xfId="11291" xr:uid="{C383D18F-EEC5-4F9B-BA55-6C01DBE79414}"/>
    <cellStyle name="Millares 2 2 10 2 2 2" xfId="26399" xr:uid="{EE107090-3CAB-4C13-AFA4-C24099E1AAFC}"/>
    <cellStyle name="Millares 2 2 10 2 3" xfId="20035" xr:uid="{9598CA79-821F-4BFF-860A-1566CC73DE7C}"/>
    <cellStyle name="Millares 2 2 10 3" xfId="8757" xr:uid="{2F4D5877-099A-4BBE-BB11-6DE30356D77A}"/>
    <cellStyle name="Millares 2 2 10 3 2" xfId="23865" xr:uid="{B7028E17-BCEF-4C82-BD67-31605EB4B276}"/>
    <cellStyle name="Millares 2 2 10 4" xfId="17515" xr:uid="{438AECD0-4807-492D-972E-D85FEEBBE9C1}"/>
    <cellStyle name="Millares 2 2 11" xfId="3859" xr:uid="{98E7118A-057C-4A6D-A638-CB2B6D06C4FA}"/>
    <cellStyle name="Millares 2 2 11 2" xfId="6496" xr:uid="{7B2C2F36-A25E-4C42-9F9E-4E89B9901D23}"/>
    <cellStyle name="Millares 2 2 11 2 2" xfId="12807" xr:uid="{93367858-6947-4081-9F85-2CB58A4A6230}"/>
    <cellStyle name="Millares 2 2 11 2 2 2" xfId="27915" xr:uid="{06856688-A26E-4D61-BA8F-AD34F82F29F7}"/>
    <cellStyle name="Millares 2 2 11 2 3" xfId="21604" xr:uid="{53DC3608-DA76-489F-957E-D7307CE3E937}"/>
    <cellStyle name="Millares 2 2 11 3" xfId="10241" xr:uid="{04C63705-BD12-42FB-BB81-9FF5722DDD88}"/>
    <cellStyle name="Millares 2 2 11 3 2" xfId="25349" xr:uid="{2E12B9F9-28CB-4E04-B2BB-542DAFD13D84}"/>
    <cellStyle name="Millares 2 2 11 4" xfId="18967" xr:uid="{8CCBA746-DC71-4074-89C8-1D52385F6E31}"/>
    <cellStyle name="Millares 2 2 12" xfId="4400" xr:uid="{9D02E68A-CC67-473D-987E-50B13FD2CEB5}"/>
    <cellStyle name="Millares 2 2 12 2" xfId="7037" xr:uid="{FC8703C9-84CC-48BA-A39C-550B1064E8D7}"/>
    <cellStyle name="Millares 2 2 12 2 2" xfId="13348" xr:uid="{083B75C5-64E5-438A-B4DE-193D0B9A820C}"/>
    <cellStyle name="Millares 2 2 12 2 2 2" xfId="28456" xr:uid="{1FE3F055-55DE-4B64-99FC-834A40C6C4EC}"/>
    <cellStyle name="Millares 2 2 12 2 3" xfId="22145" xr:uid="{1C21128D-E77A-40FB-B795-24C48AB500B4}"/>
    <cellStyle name="Millares 2 2 12 3" xfId="10782" xr:uid="{F9D2F8DE-C1A0-478B-A367-F22452CEE49C}"/>
    <cellStyle name="Millares 2 2 12 3 2" xfId="25890" xr:uid="{C887A021-7F6C-4AB6-A7AE-0575947E6349}"/>
    <cellStyle name="Millares 2 2 12 4" xfId="19508" xr:uid="{44BB5B65-940A-469B-86CB-59BA46CE1222}"/>
    <cellStyle name="Millares 2 2 13" xfId="4406" xr:uid="{75D7058D-0180-4AE2-B636-0CE1D9B6A8DB}"/>
    <cellStyle name="Millares 2 2 13 2" xfId="10788" xr:uid="{701B51D7-5C8C-460B-9AFC-13C119BA9953}"/>
    <cellStyle name="Millares 2 2 13 2 2" xfId="25896" xr:uid="{FBA799BC-A1EC-486D-8128-A80EF959AC2E}"/>
    <cellStyle name="Millares 2 2 13 3" xfId="19514" xr:uid="{10380F3B-F9D3-4299-B977-1606FBFE2C0E}"/>
    <cellStyle name="Millares 2 2 14" xfId="4424" xr:uid="{5390F34E-18EA-43B3-9E87-F1F3D057523A}"/>
    <cellStyle name="Millares 2 2 14 2" xfId="10806" xr:uid="{A7DFCD10-A96E-4EC7-8733-EE88A6D1DB1B}"/>
    <cellStyle name="Millares 2 2 14 2 2" xfId="25914" xr:uid="{7FFC0A03-1B41-47AC-809E-75ED54FE6C7D}"/>
    <cellStyle name="Millares 2 2 14 3" xfId="19532" xr:uid="{7F21A62C-F7C3-4522-9350-32C530A6A34C}"/>
    <cellStyle name="Millares 2 2 15" xfId="7921" xr:uid="{5921835F-5BC6-4350-B5F7-127C74680A43}"/>
    <cellStyle name="Millares 2 2 15 2" xfId="23029" xr:uid="{EBBCF533-4D53-4629-9FF2-52E8690680B0}"/>
    <cellStyle name="Millares 2 2 16" xfId="17012" xr:uid="{940897B9-3534-4C8A-896D-7F535861048F}"/>
    <cellStyle name="Millares 2 2 2" xfId="1263" xr:uid="{00000000-0005-0000-0000-0000F2040000}"/>
    <cellStyle name="Millares 2 2 3" xfId="1264" xr:uid="{00000000-0005-0000-0000-0000F3040000}"/>
    <cellStyle name="Millares 2 2 4" xfId="1265" xr:uid="{00000000-0005-0000-0000-0000F4040000}"/>
    <cellStyle name="Millares 2 2 5" xfId="1967" xr:uid="{6970F0C2-AFAF-4783-994F-591E47BC8652}"/>
    <cellStyle name="Millares 2 2 5 2" xfId="2184" xr:uid="{651BF1A8-6FB4-4DEF-9E11-9A35BCF3F918}"/>
    <cellStyle name="Millares 2 2 5 2 2" xfId="4821" xr:uid="{83035CD1-8172-4BF1-8400-11014C445A09}"/>
    <cellStyle name="Millares 2 2 5 2 2 2" xfId="11203" xr:uid="{2ABDECFA-7DBF-4B75-A110-502F9B13A802}"/>
    <cellStyle name="Millares 2 2 5 2 2 2 2" xfId="26311" xr:uid="{DE2534AC-47DD-4D1D-A996-411B56E2556C}"/>
    <cellStyle name="Millares 2 2 5 2 2 3" xfId="19929" xr:uid="{1ECD8AB7-2873-4864-BF57-05141AC63A48}"/>
    <cellStyle name="Millares 2 2 5 2 3" xfId="8682" xr:uid="{66309072-A2D5-4BC8-9901-9AF47BAEE94B}"/>
    <cellStyle name="Millares 2 2 5 2 3 2" xfId="23790" xr:uid="{7AAF7719-D9CB-4400-8464-CA44D77E6E5A}"/>
    <cellStyle name="Millares 2 2 5 2 4" xfId="17409" xr:uid="{680C65E5-06DC-465C-92BB-83A3BDB71E3C}"/>
    <cellStyle name="Millares 2 2 5 3" xfId="2527" xr:uid="{5A7857F9-6CE4-4D16-A515-E0A54B803251}"/>
    <cellStyle name="Millares 2 2 5 3 2" xfId="5164" xr:uid="{1B6806B2-8A24-4B86-831A-530D78C10CA2}"/>
    <cellStyle name="Millares 2 2 5 3 2 2" xfId="11528" xr:uid="{68B28E2F-F2D1-4CBE-A823-70EF2DE647CF}"/>
    <cellStyle name="Millares 2 2 5 3 2 2 2" xfId="26636" xr:uid="{96F13C76-3F68-41D1-AC5D-78EBDD32A98E}"/>
    <cellStyle name="Millares 2 2 5 3 2 3" xfId="20272" xr:uid="{F63AAE15-CC62-429C-9C32-4F855D021EE0}"/>
    <cellStyle name="Millares 2 2 5 3 3" xfId="8994" xr:uid="{38425124-5CFF-4C03-81EE-AD181B21C461}"/>
    <cellStyle name="Millares 2 2 5 3 3 2" xfId="24102" xr:uid="{1F444CAE-55CA-4833-BF71-35E1655F6BF2}"/>
    <cellStyle name="Millares 2 2 5 3 4" xfId="17650" xr:uid="{31FEDC11-27F6-4955-BFE8-DCB824EB0C72}"/>
    <cellStyle name="Millares 2 2 5 4" xfId="4039" xr:uid="{75DC399B-5F5C-4274-9744-32B0E706EC9F}"/>
    <cellStyle name="Millares 2 2 5 4 2" xfId="6676" xr:uid="{4F71652D-AAF5-4B8E-969E-A8EDABC76D4B}"/>
    <cellStyle name="Millares 2 2 5 4 2 2" xfId="12987" xr:uid="{CB7CFF38-C6DD-45FC-BB54-3549A0D4693E}"/>
    <cellStyle name="Millares 2 2 5 4 2 2 2" xfId="28095" xr:uid="{4FF8F50E-D045-48E4-9BDA-C6F2CA61EA8D}"/>
    <cellStyle name="Millares 2 2 5 4 2 3" xfId="21784" xr:uid="{22229224-D660-465A-A1E6-FCD5A12A1304}"/>
    <cellStyle name="Millares 2 2 5 4 3" xfId="10421" xr:uid="{E1D2D728-B400-4129-AAE4-1BDB65E94C99}"/>
    <cellStyle name="Millares 2 2 5 4 3 2" xfId="25529" xr:uid="{67A9E215-208D-4418-B504-8D75039C7215}"/>
    <cellStyle name="Millares 2 2 5 4 4" xfId="19147" xr:uid="{9F8EA3D2-1AA3-41BA-99AF-8A286C8B1595}"/>
    <cellStyle name="Millares 2 2 5 5" xfId="4415" xr:uid="{1E51A146-06E3-45CA-9DAE-F9F46C6C0178}"/>
    <cellStyle name="Millares 2 2 5 5 2" xfId="10797" xr:uid="{3C25A340-3856-42F6-9BFE-7E809E2F90F4}"/>
    <cellStyle name="Millares 2 2 5 5 2 2" xfId="25905" xr:uid="{0142A245-686D-44E8-A52B-C7DF1F1BAC6E}"/>
    <cellStyle name="Millares 2 2 5 5 3" xfId="19523" xr:uid="{DFDD2732-1C85-45FC-A7B6-1C8445562F25}"/>
    <cellStyle name="Millares 2 2 5 6" xfId="4604" xr:uid="{6AC3614A-D06B-4265-9390-F264DDD3C93E}"/>
    <cellStyle name="Millares 2 2 5 6 2" xfId="10986" xr:uid="{C6B979FF-3EA3-47DC-AB09-3EDCBD566C39}"/>
    <cellStyle name="Millares 2 2 5 6 2 2" xfId="26094" xr:uid="{1B1CDE7E-E7FC-4C98-A204-10F9EF631688}"/>
    <cellStyle name="Millares 2 2 5 6 3" xfId="19712" xr:uid="{E45E6749-1C6A-46CC-B640-EAEBE8127BDF}"/>
    <cellStyle name="Millares 2 2 5 7" xfId="8281" xr:uid="{9F7A147C-5C98-4AD6-8F66-6AE647F00BEA}"/>
    <cellStyle name="Millares 2 2 5 7 2" xfId="23389" xr:uid="{53EF8DCF-C84E-477D-96E7-6EFB8B20EE10}"/>
    <cellStyle name="Millares 2 2 5 8" xfId="17192" xr:uid="{B0EE945C-CB56-461B-9CD1-59CE70F7068B}"/>
    <cellStyle name="Millares 2 2 6" xfId="1883" xr:uid="{5D4F3319-F1CE-45F6-9C16-7490EFFF9DA1}"/>
    <cellStyle name="Millares 2 2 6 2" xfId="2443" xr:uid="{8BEF38A8-937F-4A08-A534-780B846D1A29}"/>
    <cellStyle name="Millares 2 2 6 2 2" xfId="5080" xr:uid="{7780534C-62FA-412F-865C-A786576BA198}"/>
    <cellStyle name="Millares 2 2 6 2 2 2" xfId="11444" xr:uid="{A75C42FA-8810-4AB1-AF13-FDD377335DF7}"/>
    <cellStyle name="Millares 2 2 6 2 2 2 2" xfId="26552" xr:uid="{5F379963-ED95-49D5-A06B-6FDE2AC12270}"/>
    <cellStyle name="Millares 2 2 6 2 2 3" xfId="20188" xr:uid="{0377A52D-D153-4124-97DC-C0967B285599}"/>
    <cellStyle name="Millares 2 2 6 2 3" xfId="8910" xr:uid="{291F709F-C86C-46AF-853F-4CFE8ED1715B}"/>
    <cellStyle name="Millares 2 2 6 2 3 2" xfId="24018" xr:uid="{3AA54194-16DE-4576-B886-AF36CC5EBA87}"/>
    <cellStyle name="Millares 2 2 6 2 4" xfId="17617" xr:uid="{D827DDF4-01C2-4774-9487-CCB561BF737C}"/>
    <cellStyle name="Millares 2 2 6 3" xfId="3955" xr:uid="{71139416-FE7F-40B4-A69C-248F9EA3AF43}"/>
    <cellStyle name="Millares 2 2 6 3 2" xfId="6592" xr:uid="{89DB73E4-DE6F-4330-871F-AE1F6FCA49ED}"/>
    <cellStyle name="Millares 2 2 6 3 2 2" xfId="12903" xr:uid="{A0698A95-D27D-406D-AEB5-E3BBE06E895A}"/>
    <cellStyle name="Millares 2 2 6 3 2 2 2" xfId="28011" xr:uid="{5EBE3E25-DB6E-4C62-8EF5-18552EC7188F}"/>
    <cellStyle name="Millares 2 2 6 3 2 3" xfId="21700" xr:uid="{83B0D5E5-9BB3-433B-88A3-1EB691AD02E0}"/>
    <cellStyle name="Millares 2 2 6 3 3" xfId="10337" xr:uid="{E74214BC-4953-4BB5-8F30-5533FC416828}"/>
    <cellStyle name="Millares 2 2 6 3 3 2" xfId="25445" xr:uid="{774E3B52-97B6-4698-8F90-9E3AFD8A0F93}"/>
    <cellStyle name="Millares 2 2 6 3 4" xfId="19063" xr:uid="{1D64449F-FC43-4D75-8BF3-6B3995309511}"/>
    <cellStyle name="Millares 2 2 6 4" xfId="4520" xr:uid="{971FAAC7-7E52-4C6E-AAC6-6DD00A80E2EF}"/>
    <cellStyle name="Millares 2 2 6 4 2" xfId="10902" xr:uid="{40094D4F-A315-48C5-9860-55D19F062EC7}"/>
    <cellStyle name="Millares 2 2 6 4 2 2" xfId="26010" xr:uid="{73E2B5A0-9A21-41E9-A673-D97462EEC6E5}"/>
    <cellStyle name="Millares 2 2 6 4 3" xfId="19628" xr:uid="{18244DD9-56F1-46E9-8D9F-4FA95F0217BD}"/>
    <cellStyle name="Millares 2 2 6 5" xfId="8384" xr:uid="{69860118-BD32-4C5C-B93A-11A9DD735103}"/>
    <cellStyle name="Millares 2 2 6 5 2" xfId="23492" xr:uid="{7799A4B4-64DF-47AE-B3BB-73EC1C04D8C0}"/>
    <cellStyle name="Millares 2 2 6 6" xfId="17108" xr:uid="{FE1B00F5-780C-4CF7-B180-350D58851CA0}"/>
    <cellStyle name="Millares 2 2 7" xfId="2098" xr:uid="{2B0F2560-50C3-43DC-A774-E6970318B879}"/>
    <cellStyle name="Millares 2 2 7 2" xfId="2588" xr:uid="{CE349F6D-022B-4FD7-9EEE-9A81B35BAD97}"/>
    <cellStyle name="Millares 2 2 7 2 2" xfId="5225" xr:uid="{94B17CEB-2915-42E0-9E91-58A42BA5F34C}"/>
    <cellStyle name="Millares 2 2 7 2 2 2" xfId="11589" xr:uid="{69364F70-3D6A-4A2A-97C8-4D973B5F1267}"/>
    <cellStyle name="Millares 2 2 7 2 2 2 2" xfId="26697" xr:uid="{32713A71-43B2-4AB0-88AF-3F9B8299D78A}"/>
    <cellStyle name="Millares 2 2 7 2 2 3" xfId="20333" xr:uid="{29A7EFCE-8373-488F-AEF2-81987911722B}"/>
    <cellStyle name="Millares 2 2 7 2 3" xfId="9055" xr:uid="{315CD646-5EBA-44FD-AD77-F5868DA232DD}"/>
    <cellStyle name="Millares 2 2 7 2 3 2" xfId="24163" xr:uid="{C43098EE-071B-4F9A-BBD1-E1C737C8E083}"/>
    <cellStyle name="Millares 2 2 7 2 4" xfId="17696" xr:uid="{935F08AC-F403-40D8-98D4-67D69B23AAC9}"/>
    <cellStyle name="Millares 2 2 7 3" xfId="4170" xr:uid="{7006B09C-1742-4C63-ACE6-DEB29FF2F7C1}"/>
    <cellStyle name="Millares 2 2 7 3 2" xfId="6807" xr:uid="{44E15158-F694-48E7-8C24-2E8C56BCB6B3}"/>
    <cellStyle name="Millares 2 2 7 3 2 2" xfId="13118" xr:uid="{37BEA617-442C-42D1-8503-785DB6573D69}"/>
    <cellStyle name="Millares 2 2 7 3 2 2 2" xfId="28226" xr:uid="{5B5DFBFD-1C03-4F2C-A75F-826FBDD16C88}"/>
    <cellStyle name="Millares 2 2 7 3 2 3" xfId="21915" xr:uid="{AF5AEC3F-298A-421E-A916-24706C1FAA5F}"/>
    <cellStyle name="Millares 2 2 7 3 3" xfId="10552" xr:uid="{C6AAB34E-635E-43E2-90DD-24D438DA4A15}"/>
    <cellStyle name="Millares 2 2 7 3 3 2" xfId="25660" xr:uid="{E1A8E870-89AD-4F4E-93A7-F437CE490FCE}"/>
    <cellStyle name="Millares 2 2 7 3 4" xfId="19278" xr:uid="{0CF1D80B-6724-4DF0-9C8B-ABD37C8261C7}"/>
    <cellStyle name="Millares 2 2 7 4" xfId="4735" xr:uid="{DF2E152D-89CA-4657-9AC2-003B138FB9CF}"/>
    <cellStyle name="Millares 2 2 7 4 2" xfId="11117" xr:uid="{0DC26813-A7F1-4138-B871-299173573389}"/>
    <cellStyle name="Millares 2 2 7 4 2 2" xfId="26225" xr:uid="{438FBF40-A98A-4ADC-90D6-67FD1D6D4CAB}"/>
    <cellStyle name="Millares 2 2 7 4 3" xfId="19843" xr:uid="{D5BB6441-2121-4043-B9F5-98EF3124D674}"/>
    <cellStyle name="Millares 2 2 7 5" xfId="8596" xr:uid="{2CE5506D-C39C-4E34-A862-9D29BCDAD54A}"/>
    <cellStyle name="Millares 2 2 7 5 2" xfId="23704" xr:uid="{B60CEE51-63BA-4A90-BA32-474919737B29}"/>
    <cellStyle name="Millares 2 2 7 6" xfId="17323" xr:uid="{7C97346C-6808-49C5-A050-E3F73778BE92}"/>
    <cellStyle name="Millares 2 2 8" xfId="2169" xr:uid="{4790E048-C9A0-4135-A07E-075A5B27255D}"/>
    <cellStyle name="Millares 2 2 8 2" xfId="2658" xr:uid="{289E35BB-D1E4-44D7-A299-EE26C7A255EB}"/>
    <cellStyle name="Millares 2 2 8 2 2" xfId="5295" xr:uid="{7D2292A9-CF37-451C-9EBB-7ADC54D36A48}"/>
    <cellStyle name="Millares 2 2 8 2 2 2" xfId="11659" xr:uid="{260A5B2C-1750-4DB9-AD13-A9CC987DCB43}"/>
    <cellStyle name="Millares 2 2 8 2 2 2 2" xfId="26767" xr:uid="{ED43A42D-72C6-4E2C-8073-B079407CCA45}"/>
    <cellStyle name="Millares 2 2 8 2 2 3" xfId="20403" xr:uid="{1A04B77D-6AC2-4DB8-A547-918795E34EC9}"/>
    <cellStyle name="Millares 2 2 8 2 3" xfId="9125" xr:uid="{C9B2AB91-7F57-4761-A652-E8ED4E8D88B9}"/>
    <cellStyle name="Millares 2 2 8 2 3 2" xfId="24233" xr:uid="{CB54B6F3-DD3C-4892-B17C-0CC58B70C881}"/>
    <cellStyle name="Millares 2 2 8 2 4" xfId="17766" xr:uid="{3D3801DD-859E-4ACE-94DF-B2E12E5EF4ED}"/>
    <cellStyle name="Millares 2 2 8 3" xfId="4241" xr:uid="{107CC137-4BF3-4C09-BC25-754398EE84DC}"/>
    <cellStyle name="Millares 2 2 8 3 2" xfId="6878" xr:uid="{BF7538A1-BFC2-4807-A191-3E903775D73B}"/>
    <cellStyle name="Millares 2 2 8 3 2 2" xfId="13189" xr:uid="{24171383-70D7-4C20-B20A-02A7041BCD15}"/>
    <cellStyle name="Millares 2 2 8 3 2 2 2" xfId="28297" xr:uid="{8E13C612-C4DB-4862-8FD2-6A9B339502A1}"/>
    <cellStyle name="Millares 2 2 8 3 2 3" xfId="21986" xr:uid="{ECF02514-8F7E-4C82-B5A2-A664559FCD60}"/>
    <cellStyle name="Millares 2 2 8 3 3" xfId="10623" xr:uid="{ED043861-4BC6-4158-9015-09EAE37161AC}"/>
    <cellStyle name="Millares 2 2 8 3 3 2" xfId="25731" xr:uid="{53719243-A9D8-4666-8B47-9496CC69CE17}"/>
    <cellStyle name="Millares 2 2 8 3 4" xfId="19349" xr:uid="{727D63C8-82BB-4688-88E1-F5556BF9C17C}"/>
    <cellStyle name="Millares 2 2 8 4" xfId="4806" xr:uid="{8C873126-D6B1-4FBF-B64D-5B1C514180F2}"/>
    <cellStyle name="Millares 2 2 8 4 2" xfId="11188" xr:uid="{33757B1F-C100-41C8-8727-49212666FD08}"/>
    <cellStyle name="Millares 2 2 8 4 2 2" xfId="26296" xr:uid="{7CC26AAC-FDEA-4188-A4DE-96B66FB271AB}"/>
    <cellStyle name="Millares 2 2 8 4 3" xfId="19914" xr:uid="{01582638-3F2D-48EA-BEEB-09D6D1DD3FEC}"/>
    <cellStyle name="Millares 2 2 8 5" xfId="8667" xr:uid="{54DADC3E-0197-4116-8BF4-16378BACC666}"/>
    <cellStyle name="Millares 2 2 8 5 2" xfId="23775" xr:uid="{90E82A96-CBAD-4EA8-9651-39A9F0F0D78A}"/>
    <cellStyle name="Millares 2 2 8 6" xfId="17394" xr:uid="{A8A9413F-7DD5-42ED-A8D5-B654A5111637}"/>
    <cellStyle name="Millares 2 2 9" xfId="2175" xr:uid="{89036650-0026-47E6-BFE5-22ABEF75153B}"/>
    <cellStyle name="Millares 2 2 9 2" xfId="4812" xr:uid="{7FC8D4A4-AAE3-4313-A010-471AA7615E31}"/>
    <cellStyle name="Millares 2 2 9 2 2" xfId="11194" xr:uid="{8149D4F4-59CA-4737-9110-879597CF2262}"/>
    <cellStyle name="Millares 2 2 9 2 2 2" xfId="26302" xr:uid="{BF16EAB6-45EA-4B19-843F-27EE1366D2E9}"/>
    <cellStyle name="Millares 2 2 9 2 3" xfId="19920" xr:uid="{CBA08AF5-E50A-4BB4-9C42-7587DECD7E62}"/>
    <cellStyle name="Millares 2 2 9 3" xfId="8673" xr:uid="{D1626E5F-4E13-436C-894E-244D2293456C}"/>
    <cellStyle name="Millares 2 2 9 3 2" xfId="23781" xr:uid="{03241D28-E23E-4262-AF92-B9CAC8FD2910}"/>
    <cellStyle name="Millares 2 2 9 4" xfId="17400" xr:uid="{6829D43B-CB52-464A-9349-BF34F9BF9709}"/>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20" xfId="2171" xr:uid="{8E301BAE-A4F8-43C9-B177-FBF0C5E2629D}"/>
    <cellStyle name="Millares 20 2" xfId="4808" xr:uid="{88C5B7A3-AB23-4FB5-85E5-801B9E8C48E3}"/>
    <cellStyle name="Millares 20 2 2" xfId="11190" xr:uid="{1F5E851D-7F3F-4F64-AC56-3C9D625244FB}"/>
    <cellStyle name="Millares 20 2 2 2" xfId="26298" xr:uid="{0B58DE26-C16A-4718-97FA-57ED67D1C1BD}"/>
    <cellStyle name="Millares 20 2 3" xfId="19916" xr:uid="{B2DD0C1C-4BAC-42F4-82FA-35167EEEA15C}"/>
    <cellStyle name="Millares 20 3" xfId="8669" xr:uid="{DCB157B1-2B5E-4FE6-AEE1-9EAF96BF2FA0}"/>
    <cellStyle name="Millares 20 3 2" xfId="23777" xr:uid="{D27799FD-5E57-4EE3-9D42-81D7014BCB21}"/>
    <cellStyle name="Millares 20 4" xfId="17396" xr:uid="{F4995C6A-5A10-40E6-BF07-315FB2C52DA2}"/>
    <cellStyle name="Millares 21" xfId="2172" xr:uid="{9C763F1B-3B24-4524-8AF3-C973A42815ED}"/>
    <cellStyle name="Millares 21 2" xfId="4809" xr:uid="{60004CDD-632E-4A54-895E-D003D927F20C}"/>
    <cellStyle name="Millares 21 2 2" xfId="11191" xr:uid="{ABF9AC08-D48E-44E5-BF8F-62DC342F58F7}"/>
    <cellStyle name="Millares 21 2 2 2" xfId="26299" xr:uid="{0E132023-C94F-4AA6-8FC4-C97729FDF109}"/>
    <cellStyle name="Millares 21 2 3" xfId="19917" xr:uid="{25E093CB-E92A-4E10-8BB5-DA24CF6AEB2C}"/>
    <cellStyle name="Millares 21 3" xfId="8670" xr:uid="{63EFABEB-566D-4360-937A-80E23094FC53}"/>
    <cellStyle name="Millares 21 3 2" xfId="23778" xr:uid="{614911F3-48C6-4203-BF0A-7F22236D8658}"/>
    <cellStyle name="Millares 21 4" xfId="17397" xr:uid="{320D3D83-E34F-4001-B352-6DE1E76D76CA}"/>
    <cellStyle name="Millares 22" xfId="2287" xr:uid="{CDF216C0-870C-4BD9-B35C-96B2C43F4640}"/>
    <cellStyle name="Millares 22 2" xfId="4924" xr:uid="{4507D18C-9F17-4C11-9E65-719A27FA9A6A}"/>
    <cellStyle name="Millares 22 2 2" xfId="11288" xr:uid="{95168D7F-AABD-457A-AA00-B0172F5D93DE}"/>
    <cellStyle name="Millares 22 2 2 2" xfId="26396" xr:uid="{D39FE5CB-7CC5-4D9E-82D4-D8CECF2EFEF7}"/>
    <cellStyle name="Millares 22 2 3" xfId="20032" xr:uid="{271EF0C0-9809-422C-9224-56EFBBA35FB3}"/>
    <cellStyle name="Millares 22 3" xfId="8754" xr:uid="{5BE4DD08-7090-4F32-9B95-4979B3CEC3F7}"/>
    <cellStyle name="Millares 22 3 2" xfId="23862" xr:uid="{9239F3B6-DF38-400C-9602-86E9B6067EBB}"/>
    <cellStyle name="Millares 22 4" xfId="17512" xr:uid="{F368A476-CB59-4214-B0B0-482DE483C617}"/>
    <cellStyle name="Millares 23" xfId="2285" xr:uid="{8B5BC046-41EC-4D6E-B77C-2C5A70B650C1}"/>
    <cellStyle name="Millares 23 2" xfId="4922" xr:uid="{0B3101FE-1FA8-4A26-923F-4A17372F4B9D}"/>
    <cellStyle name="Millares 23 2 2" xfId="11286" xr:uid="{DC6BC031-B9C5-4729-9695-D36373619278}"/>
    <cellStyle name="Millares 23 2 2 2" xfId="26394" xr:uid="{74B990DD-CFBD-486D-B9A7-64ED6E4A790A}"/>
    <cellStyle name="Millares 23 2 3" xfId="20030" xr:uid="{F2040C2D-C800-4270-A64D-A47607AE609C}"/>
    <cellStyle name="Millares 23 3" xfId="8752" xr:uid="{D3BFECEB-7F1C-475F-B50F-4850C8A2F821}"/>
    <cellStyle name="Millares 23 3 2" xfId="23860" xr:uid="{C135F180-6B9C-432A-8E5A-D4D8A3AEAF5E}"/>
    <cellStyle name="Millares 23 4" xfId="17510" xr:uid="{D7B05B2F-F752-40CD-A4BD-4C1FDE8074D0}"/>
    <cellStyle name="Millares 24" xfId="2289" xr:uid="{E2D194BD-795C-4A3C-9625-2575CA897C32}"/>
    <cellStyle name="Millares 24 2" xfId="4926" xr:uid="{358A76FE-C35D-4CB0-9B92-BC1CEDFDC8C5}"/>
    <cellStyle name="Millares 24 2 2" xfId="11290" xr:uid="{AA8289FB-35BC-45C0-BD3D-3E4F8F442F6A}"/>
    <cellStyle name="Millares 24 2 2 2" xfId="26398" xr:uid="{77E56C84-ED9E-4005-AF42-0800C6075F26}"/>
    <cellStyle name="Millares 24 2 3" xfId="20034" xr:uid="{53519EB3-76C9-4A8B-B8B2-745ABD6074C3}"/>
    <cellStyle name="Millares 24 3" xfId="8756" xr:uid="{3BAC803D-6A69-492A-AB13-2A5C22A05081}"/>
    <cellStyle name="Millares 24 3 2" xfId="23864" xr:uid="{552AFDF5-7027-41B7-A6E3-131BDBE4A815}"/>
    <cellStyle name="Millares 24 4" xfId="17514" xr:uid="{EED74211-F295-41F2-AC7F-BE354A67D81A}"/>
    <cellStyle name="Millares 25" xfId="2665" xr:uid="{A312113E-53BE-405B-8141-49B215CDFAE7}"/>
    <cellStyle name="Millares 25 2" xfId="5302" xr:uid="{9BAEF6EE-71A4-4BB6-B626-35931951CA15}"/>
    <cellStyle name="Millares 25 2 2" xfId="11663" xr:uid="{02C714C3-C83D-4183-9BE3-C30E02C2DAF9}"/>
    <cellStyle name="Millares 25 2 2 2" xfId="26771" xr:uid="{F1B93D89-3BA1-44CA-ACCB-A605FF1715F7}"/>
    <cellStyle name="Millares 25 2 3" xfId="20410" xr:uid="{8546F919-360A-4F07-BFC6-D39D7C7DC3AE}"/>
    <cellStyle name="Millares 25 3" xfId="9130" xr:uid="{9E79D25F-F15F-4AB9-9F88-13A883A4D7ED}"/>
    <cellStyle name="Millares 25 3 2" xfId="24238" xr:uid="{03DD42B9-6D0C-4CE9-9D31-79E010804172}"/>
    <cellStyle name="Millares 25 4" xfId="17773" xr:uid="{0BD7DDFD-7B27-4D34-BD02-CCA18D420083}"/>
    <cellStyle name="Millares 26" xfId="2286" xr:uid="{050BB190-B5E7-41FB-AECB-B0E27D72DC45}"/>
    <cellStyle name="Millares 26 2" xfId="4923" xr:uid="{8B3390E3-B83C-4C5B-AF6D-68ECB8AC4D8F}"/>
    <cellStyle name="Millares 26 2 2" xfId="11287" xr:uid="{DA57C042-C96B-4772-BFB8-9E2834D232E7}"/>
    <cellStyle name="Millares 26 2 2 2" xfId="26395" xr:uid="{044DC6C9-F3A6-446D-8AA1-B511E9112422}"/>
    <cellStyle name="Millares 26 2 3" xfId="20031" xr:uid="{8489F59D-4B3E-4ECB-B308-B2419C6F6319}"/>
    <cellStyle name="Millares 26 3" xfId="8753" xr:uid="{DD607482-2AAD-4B74-803D-7ED38005DE6D}"/>
    <cellStyle name="Millares 26 3 2" xfId="23861" xr:uid="{FF525765-B789-49B9-9A5D-EA29FF0C7EC7}"/>
    <cellStyle name="Millares 26 4" xfId="17511" xr:uid="{1D227798-A133-481B-A7EE-0AE8D6715F23}"/>
    <cellStyle name="Millares 27" xfId="3857" xr:uid="{ED382885-D712-4A36-BA48-0D5CE5CFF513}"/>
    <cellStyle name="Millares 27 2" xfId="6494" xr:uid="{7250A39C-9337-45E8-B322-2656B4AAB15A}"/>
    <cellStyle name="Millares 27 2 2" xfId="12805" xr:uid="{982D8CEF-6EA2-4FFD-9EBB-6EBE2F75E550}"/>
    <cellStyle name="Millares 27 2 2 2" xfId="27913" xr:uid="{231AF174-48AB-458B-9A52-BB498AE514EE}"/>
    <cellStyle name="Millares 27 2 3" xfId="21602" xr:uid="{1BBF6EB1-0D4A-4D7D-9BD4-AEE19411AEBD}"/>
    <cellStyle name="Millares 27 3" xfId="10239" xr:uid="{33FE3F28-AF3E-4DEC-80DA-DEC5E024B580}"/>
    <cellStyle name="Millares 27 3 2" xfId="25347" xr:uid="{B3F1B0CA-8D38-487A-8998-E984D7C1A936}"/>
    <cellStyle name="Millares 27 4" xfId="18965" xr:uid="{3D08DB4E-A06D-46C1-BF34-BC095C8A06D7}"/>
    <cellStyle name="Millares 28" xfId="3856" xr:uid="{C46FA44D-8224-4AD0-B651-180E05DECB5C}"/>
    <cellStyle name="Millares 28 2" xfId="6493" xr:uid="{100CFBB9-8E9E-4D00-AC4F-31888BED3024}"/>
    <cellStyle name="Millares 28 2 2" xfId="12804" xr:uid="{EABDDF01-5F65-4CF8-9D46-85AE4A50C84F}"/>
    <cellStyle name="Millares 28 2 2 2" xfId="27912" xr:uid="{A59DEFAD-C3D9-459F-BE8F-5DA0A7B78D85}"/>
    <cellStyle name="Millares 28 2 3" xfId="21601" xr:uid="{53821603-5EC1-4886-908C-A72C712CF515}"/>
    <cellStyle name="Millares 28 3" xfId="10238" xr:uid="{B127C1BA-12C9-4D6D-AA4F-A4257996DE79}"/>
    <cellStyle name="Millares 28 3 2" xfId="25346" xr:uid="{3EE0251F-ED3B-488E-881D-A8790903ADC2}"/>
    <cellStyle name="Millares 28 4" xfId="18964" xr:uid="{05828300-7658-4C7E-9868-ED3E24BFFFD3}"/>
    <cellStyle name="Millares 29" xfId="4398" xr:uid="{FDFD942A-8EF8-408B-A0CD-A106563C42F2}"/>
    <cellStyle name="Millares 29 2" xfId="7035" xr:uid="{90027803-16CF-40D9-BB61-E410A33730E2}"/>
    <cellStyle name="Millares 29 2 2" xfId="13346" xr:uid="{CFFC5C8F-4903-4C96-BE0A-994F17BE9560}"/>
    <cellStyle name="Millares 29 2 2 2" xfId="28454" xr:uid="{D4659AE8-C07A-4A2B-A2ED-1FA03D33C5E1}"/>
    <cellStyle name="Millares 29 2 3" xfId="22143" xr:uid="{DBCD51F6-7FB6-4303-BD14-FA79BBF928F2}"/>
    <cellStyle name="Millares 29 3" xfId="10780" xr:uid="{948F1CD1-D92B-45EE-A7CC-EF7C52ACEE82}"/>
    <cellStyle name="Millares 29 3 2" xfId="25888" xr:uid="{D7E315DC-D554-417B-9B96-ECB5BFD0E163}"/>
    <cellStyle name="Millares 29 4" xfId="19506" xr:uid="{00A8E1DB-8A6A-48B0-8096-93741F0CCE6E}"/>
    <cellStyle name="Millares 3" xfId="1273" xr:uid="{00000000-0005-0000-0000-0000FC040000}"/>
    <cellStyle name="Millares 3 2" xfId="1274" xr:uid="{00000000-0005-0000-0000-0000FD040000}"/>
    <cellStyle name="Millares 3 3" xfId="1275" xr:uid="{00000000-0005-0000-0000-0000FE040000}"/>
    <cellStyle name="Millares 30" xfId="4404" xr:uid="{B8332A5F-6EEC-4185-B7EC-289AA7EB84F1}"/>
    <cellStyle name="Millares 30 2" xfId="10786" xr:uid="{D26C8451-3B6C-4194-92E8-372044B55340}"/>
    <cellStyle name="Millares 30 2 2" xfId="25894" xr:uid="{231C496C-2857-4659-A348-ACB62D6595B1}"/>
    <cellStyle name="Millares 30 3" xfId="19512" xr:uid="{DC4B9336-9EB3-4E8A-BB27-417E0C9D4409}"/>
    <cellStyle name="Millares 31" xfId="4402" xr:uid="{59371159-BEE5-4146-A719-BD302AAEEF82}"/>
    <cellStyle name="Millares 31 2" xfId="10784" xr:uid="{9BC9D376-67CE-4050-9ED8-4EDFE6D7E6F7}"/>
    <cellStyle name="Millares 31 2 2" xfId="25892" xr:uid="{1A70847D-C146-4938-9938-1311FE7C9B90}"/>
    <cellStyle name="Millares 31 3" xfId="19510" xr:uid="{67D24D86-E0BD-43F6-8F03-FF548788C157}"/>
    <cellStyle name="Millares 32" xfId="4403" xr:uid="{D3BCC163-BCC6-42CB-98B8-7F7EFC37601C}"/>
    <cellStyle name="Millares 32 2" xfId="10785" xr:uid="{B37960E5-350E-4F93-A6D2-6B67175ABE08}"/>
    <cellStyle name="Millares 32 2 2" xfId="25893" xr:uid="{98944FF8-25C9-48CC-96AE-CF186AC9B828}"/>
    <cellStyle name="Millares 32 3" xfId="19511" xr:uid="{A4F7EEF8-2149-4709-8163-14D046BB8929}"/>
    <cellStyle name="Millares 33" xfId="4422" xr:uid="{C2F04790-D99F-4DC9-A89C-A85EF66F3CE4}"/>
    <cellStyle name="Millares 33 2" xfId="10804" xr:uid="{E334E0C3-637C-4F88-BC94-226ECF3D5A3D}"/>
    <cellStyle name="Millares 33 2 2" xfId="25912" xr:uid="{72019A8C-E720-4EDE-BDAA-19F23F14E9F4}"/>
    <cellStyle name="Millares 33 3" xfId="19530" xr:uid="{60D5A187-4856-4ED1-8BC0-8F03E1E88330}"/>
    <cellStyle name="Millares 34" xfId="7913" xr:uid="{0C148CAE-E31E-4B61-9FC9-CFB3B9A69CAB}"/>
    <cellStyle name="Millares 34 2" xfId="7418" xr:uid="{390A76BE-6332-465A-B6AF-733BA5E9ED6D}"/>
    <cellStyle name="Millares 34 2 2" xfId="22526" xr:uid="{DC65D893-252C-4297-B505-002F4113F2ED}"/>
    <cellStyle name="Millares 34 3" xfId="23021" xr:uid="{F0AC0951-8F9D-4DA6-B1FE-B59015AACCC7}"/>
    <cellStyle name="Millares 35" xfId="7416" xr:uid="{BE5E0F4D-12E0-4F75-95CD-698FCC7901E0}"/>
    <cellStyle name="Millares 35 2" xfId="22524" xr:uid="{A1EBD48D-8255-40FD-80C4-AF632DF5C9F5}"/>
    <cellStyle name="Millares 36" xfId="7904" xr:uid="{2C8BCB29-64D8-41E2-A60F-E1FAA78FA0D4}"/>
    <cellStyle name="Millares 36 2" xfId="23012" xr:uid="{79C39E7F-D6D1-4B6D-82FB-BC840521BCE0}"/>
    <cellStyle name="Millares 37" xfId="7705" xr:uid="{FB0389C4-5BF0-4790-B9B2-EC7D22B72E2E}"/>
    <cellStyle name="Millares 37 2" xfId="22813" xr:uid="{2DE2D024-34B3-4E24-967E-AC1DE1D7420B}"/>
    <cellStyle name="Millares 38" xfId="7309" xr:uid="{3AC95250-B071-4B3C-8A18-429DDB105517}"/>
    <cellStyle name="Millares 38 2" xfId="22417" xr:uid="{AF0A2721-C58A-4CF2-938B-0652B0E72F3C}"/>
    <cellStyle name="Millares 39" xfId="14326" xr:uid="{76E9841B-E13E-442B-B93A-810C6ABF3DB8}"/>
    <cellStyle name="Millares 39 2" xfId="29434" xr:uid="{56828202-E899-4544-B956-A2C65CBF2763}"/>
    <cellStyle name="Millares 4" xfId="1276" xr:uid="{00000000-0005-0000-0000-0000FF040000}"/>
    <cellStyle name="Millares 4 10" xfId="3860" xr:uid="{3D672AAB-828E-491A-9F9F-8775B8EA6000}"/>
    <cellStyle name="Millares 4 10 2" xfId="6497" xr:uid="{B84BF5D3-213A-43EC-ADF0-0E11903BA385}"/>
    <cellStyle name="Millares 4 10 2 2" xfId="12808" xr:uid="{1358B16C-76B7-41CC-BC7E-7DC19F088A7D}"/>
    <cellStyle name="Millares 4 10 2 2 2" xfId="27916" xr:uid="{6052927D-0B7B-4ECA-AD03-847DDE905BD8}"/>
    <cellStyle name="Millares 4 10 2 3" xfId="21605" xr:uid="{76492838-3939-4059-98F3-D908171C7E0D}"/>
    <cellStyle name="Millares 4 10 3" xfId="10242" xr:uid="{E4442FA1-FAF5-41C2-B403-34C565526CC2}"/>
    <cellStyle name="Millares 4 10 3 2" xfId="25350" xr:uid="{3E53D42B-6434-4896-AEB8-8DFBEB958904}"/>
    <cellStyle name="Millares 4 10 4" xfId="18968" xr:uid="{FE369573-6CD9-4CE8-9216-26F2E3CC619E}"/>
    <cellStyle name="Millares 4 11" xfId="4401" xr:uid="{5EEECC9F-C46E-4EC0-B072-C8C01FE7E3E5}"/>
    <cellStyle name="Millares 4 11 2" xfId="7038" xr:uid="{68E22156-717B-4CDB-8481-425ABB5F10F0}"/>
    <cellStyle name="Millares 4 11 2 2" xfId="13349" xr:uid="{AEBF301F-82AF-4193-950D-1C8A53A5042D}"/>
    <cellStyle name="Millares 4 11 2 2 2" xfId="28457" xr:uid="{E6B09270-BE6C-4A0A-B08D-12CBA22123E3}"/>
    <cellStyle name="Millares 4 11 2 3" xfId="22146" xr:uid="{4FCE459B-EAE1-40CE-982A-B82161882B48}"/>
    <cellStyle name="Millares 4 11 3" xfId="10783" xr:uid="{25F114EF-CDD8-493D-8AAB-996BD771685A}"/>
    <cellStyle name="Millares 4 11 3 2" xfId="25891" xr:uid="{C151B0C6-0FEE-4631-A6D6-E55FA2B6CDD1}"/>
    <cellStyle name="Millares 4 11 4" xfId="19509" xr:uid="{8CA4A3AC-5C30-406A-9FF9-E0C31A641F28}"/>
    <cellStyle name="Millares 4 12" xfId="4407" xr:uid="{AE3C914E-8EFA-4D42-8FD1-4E94E562FDAB}"/>
    <cellStyle name="Millares 4 12 2" xfId="10789" xr:uid="{A29B7FDB-4E7F-4721-9458-1EA97B51AF81}"/>
    <cellStyle name="Millares 4 12 2 2" xfId="25897" xr:uid="{51BB8934-2E8D-4A25-9F76-BD3297B88995}"/>
    <cellStyle name="Millares 4 12 3" xfId="19515" xr:uid="{15CBAA7A-3D1E-4D4E-99BB-41D79C897616}"/>
    <cellStyle name="Millares 4 13" xfId="4425" xr:uid="{1FF43A86-D600-4EE3-A214-BC7FE661A996}"/>
    <cellStyle name="Millares 4 13 2" xfId="10807" xr:uid="{92036798-F093-4D3C-88CE-E50055270E6B}"/>
    <cellStyle name="Millares 4 13 2 2" xfId="25915" xr:uid="{C1F8C0D3-CD9A-43FB-BFEF-EF1C36CA51B6}"/>
    <cellStyle name="Millares 4 13 3" xfId="19533" xr:uid="{3F86E23B-3295-4495-87C7-08C767D43C07}"/>
    <cellStyle name="Millares 4 14" xfId="7929" xr:uid="{7EDEEAB9-2109-488A-B5E7-B5FAE9CCBF96}"/>
    <cellStyle name="Millares 4 14 2" xfId="23037" xr:uid="{B6EC8956-D2FE-4DAA-8BB1-286D3185D083}"/>
    <cellStyle name="Millares 4 15" xfId="17013" xr:uid="{8BC06CC6-1CEF-4246-A470-5B7137D56F55}"/>
    <cellStyle name="Millares 4 2" xfId="1277" xr:uid="{00000000-0005-0000-0000-000000050000}"/>
    <cellStyle name="Millares 4 2 2" xfId="1278" xr:uid="{00000000-0005-0000-0000-000001050000}"/>
    <cellStyle name="Millares 4 2 2 2" xfId="1279" xr:uid="{00000000-0005-0000-0000-000002050000}"/>
    <cellStyle name="Millares 4 2 2 2 2" xfId="1971" xr:uid="{5C416A33-5F64-46AF-A169-36F5513D4E16}"/>
    <cellStyle name="Millares 4 2 2 2 2 2" xfId="2188" xr:uid="{28D8FEC2-497F-4B93-8D93-077CCE3A0D18}"/>
    <cellStyle name="Millares 4 2 2 2 2 2 2" xfId="4825" xr:uid="{499BD1E9-E62D-4189-A413-A331B6D05F35}"/>
    <cellStyle name="Millares 4 2 2 2 2 2 2 2" xfId="11207" xr:uid="{15203318-5734-4CEE-9565-FEB397B6EFAA}"/>
    <cellStyle name="Millares 4 2 2 2 2 2 2 2 2" xfId="26315" xr:uid="{D6C92DDB-B86E-4BD5-91CD-6E0D292BAE80}"/>
    <cellStyle name="Millares 4 2 2 2 2 2 2 3" xfId="19933" xr:uid="{371D0185-7613-4D5B-B118-03677C9CF21F}"/>
    <cellStyle name="Millares 4 2 2 2 2 2 3" xfId="8686" xr:uid="{39BFC86C-6E9E-4615-8E7C-942810E262ED}"/>
    <cellStyle name="Millares 4 2 2 2 2 2 3 2" xfId="23794" xr:uid="{4EDB860B-EEEE-4BFF-9088-0F8AEB23F19D}"/>
    <cellStyle name="Millares 4 2 2 2 2 2 4" xfId="17413" xr:uid="{1C8F0CBA-D445-4C3F-956B-7A9B1B1DD932}"/>
    <cellStyle name="Millares 4 2 2 2 2 3" xfId="2531" xr:uid="{D23A442F-076E-4ECB-AB32-F886C1C6AE1F}"/>
    <cellStyle name="Millares 4 2 2 2 2 3 2" xfId="5168" xr:uid="{F3F3061E-EFD3-4885-BD39-0BD82980BA51}"/>
    <cellStyle name="Millares 4 2 2 2 2 3 2 2" xfId="11532" xr:uid="{0C38A1AC-EDC1-4314-9ED4-F91E59784FFA}"/>
    <cellStyle name="Millares 4 2 2 2 2 3 2 2 2" xfId="26640" xr:uid="{3CD427FB-4030-4993-A6AF-082859BCEF70}"/>
    <cellStyle name="Millares 4 2 2 2 2 3 2 3" xfId="20276" xr:uid="{88627D14-74AE-404C-B013-447AFCA6827C}"/>
    <cellStyle name="Millares 4 2 2 2 2 3 3" xfId="8998" xr:uid="{5B4AAB29-19C5-4211-89BD-1A3119C7BAE1}"/>
    <cellStyle name="Millares 4 2 2 2 2 3 3 2" xfId="24106" xr:uid="{0A3ED5EA-C2E6-4E06-9217-7F7F25EC5D89}"/>
    <cellStyle name="Millares 4 2 2 2 2 3 4" xfId="17654" xr:uid="{6F71171F-00F8-488B-9A9D-E64875984DDA}"/>
    <cellStyle name="Millares 4 2 2 2 2 4" xfId="4043" xr:uid="{1E5A3157-0536-422D-A003-AAD982D89E26}"/>
    <cellStyle name="Millares 4 2 2 2 2 4 2" xfId="6680" xr:uid="{4DBA8969-583C-4854-94D9-88C0855390C3}"/>
    <cellStyle name="Millares 4 2 2 2 2 4 2 2" xfId="12991" xr:uid="{BCFCF1FE-597E-4913-8B7B-D3DD384C2E2A}"/>
    <cellStyle name="Millares 4 2 2 2 2 4 2 2 2" xfId="28099" xr:uid="{86AA4315-BA98-46AD-9090-28C451A72B42}"/>
    <cellStyle name="Millares 4 2 2 2 2 4 2 3" xfId="21788" xr:uid="{6DECCFD7-F64F-4DF1-8216-9C9C22990673}"/>
    <cellStyle name="Millares 4 2 2 2 2 4 3" xfId="10425" xr:uid="{D1D70107-8409-4737-81FE-8E5CC4E3D9B3}"/>
    <cellStyle name="Millares 4 2 2 2 2 4 3 2" xfId="25533" xr:uid="{57284766-8351-4694-B9F4-F9BE4DF969CE}"/>
    <cellStyle name="Millares 4 2 2 2 2 4 4" xfId="19151" xr:uid="{2E90DD5D-435B-406E-ACD2-E18FCAEE4A55}"/>
    <cellStyle name="Millares 4 2 2 2 2 5" xfId="4419" xr:uid="{AB8DCC18-437F-486E-83B1-7AA6541EF667}"/>
    <cellStyle name="Millares 4 2 2 2 2 5 2" xfId="10801" xr:uid="{72DEEF1E-E7B9-4C0F-B2A3-96BF4E2D84CC}"/>
    <cellStyle name="Millares 4 2 2 2 2 5 2 2" xfId="25909" xr:uid="{94E3216E-0530-4D7A-B59F-9AA36092F946}"/>
    <cellStyle name="Millares 4 2 2 2 2 5 3" xfId="19527" xr:uid="{768E6874-FF35-49A9-900B-E0A207BAF0DD}"/>
    <cellStyle name="Millares 4 2 2 2 2 6" xfId="4608" xr:uid="{73426A51-6FC2-4501-9B01-C9E7584608C0}"/>
    <cellStyle name="Millares 4 2 2 2 2 6 2" xfId="10990" xr:uid="{AD6A4BEE-961A-4FD4-868D-109C5C6A67AC}"/>
    <cellStyle name="Millares 4 2 2 2 2 6 2 2" xfId="26098" xr:uid="{8076D83C-7B2A-4B63-B176-5FC5DCD9C2EF}"/>
    <cellStyle name="Millares 4 2 2 2 2 6 3" xfId="19716" xr:uid="{BBCD0D0C-E399-4A4A-AF99-3F8F4FCC6DCA}"/>
    <cellStyle name="Millares 4 2 2 2 2 7" xfId="8285" xr:uid="{22B025F5-519B-473E-A965-58533C97DC47}"/>
    <cellStyle name="Millares 4 2 2 2 2 7 2" xfId="23393" xr:uid="{C327A30F-57D5-47D7-BBFC-D307E558CB21}"/>
    <cellStyle name="Millares 4 2 2 2 2 8" xfId="17196" xr:uid="{45CEB80C-FF48-4466-848A-700656CD617E}"/>
    <cellStyle name="Millares 4 2 2 2 3" xfId="1887" xr:uid="{EBAF7B83-E9A8-473A-A2D1-2F5A7BA2304A}"/>
    <cellStyle name="Millares 4 2 2 2 3 2" xfId="2447" xr:uid="{7F19F00E-5F5D-4365-A805-1AECA52EAC65}"/>
    <cellStyle name="Millares 4 2 2 2 3 2 2" xfId="5084" xr:uid="{A251069B-8A37-4B65-9F58-841939ED1772}"/>
    <cellStyle name="Millares 4 2 2 2 3 2 2 2" xfId="11448" xr:uid="{46679AE9-50E1-4965-9890-EDBBCEBC6E9C}"/>
    <cellStyle name="Millares 4 2 2 2 3 2 2 2 2" xfId="26556" xr:uid="{B213933C-6FAE-442B-A84F-FE2C0D006543}"/>
    <cellStyle name="Millares 4 2 2 2 3 2 2 3" xfId="20192" xr:uid="{BD46E25D-D49B-45A6-AB65-BE84AD7EF362}"/>
    <cellStyle name="Millares 4 2 2 2 3 2 3" xfId="8914" xr:uid="{5B30699B-8E79-4B58-8865-A5001DEE291B}"/>
    <cellStyle name="Millares 4 2 2 2 3 2 3 2" xfId="24022" xr:uid="{A5200729-9D1E-440D-A45F-892821B6BE4C}"/>
    <cellStyle name="Millares 4 2 2 2 3 2 4" xfId="17621" xr:uid="{D72EDC4F-EBE6-4A58-80A5-39F572CEF65A}"/>
    <cellStyle name="Millares 4 2 2 2 3 3" xfId="3959" xr:uid="{8EF1B099-2B93-4385-809E-2CE20274C364}"/>
    <cellStyle name="Millares 4 2 2 2 3 3 2" xfId="6596" xr:uid="{48DC803C-BC2E-4471-A831-BB23F068B62A}"/>
    <cellStyle name="Millares 4 2 2 2 3 3 2 2" xfId="12907" xr:uid="{0475D925-7720-4934-8CAC-1F3C3A936D7F}"/>
    <cellStyle name="Millares 4 2 2 2 3 3 2 2 2" xfId="28015" xr:uid="{1898C1BE-380A-4F02-9358-AE1A155D507C}"/>
    <cellStyle name="Millares 4 2 2 2 3 3 2 3" xfId="21704" xr:uid="{8DEF5683-E564-4EBA-932E-76D5746577A2}"/>
    <cellStyle name="Millares 4 2 2 2 3 3 3" xfId="10341" xr:uid="{CD35E7D6-36A5-4B1A-A7EF-A9943510AF0A}"/>
    <cellStyle name="Millares 4 2 2 2 3 3 3 2" xfId="25449" xr:uid="{D1FD2D30-3B4A-4F0E-8D5D-A542C7DA3746}"/>
    <cellStyle name="Millares 4 2 2 2 3 3 4" xfId="19067" xr:uid="{E9D16DB3-60EF-4775-A99E-BA57B0E5BA2E}"/>
    <cellStyle name="Millares 4 2 2 2 3 4" xfId="4524" xr:uid="{4FB85B13-1615-4403-A136-DDAE30E81545}"/>
    <cellStyle name="Millares 4 2 2 2 3 4 2" xfId="10906" xr:uid="{28FC7CE7-C5D5-4D8E-AC20-434C0464D249}"/>
    <cellStyle name="Millares 4 2 2 2 3 4 2 2" xfId="26014" xr:uid="{60972A38-A066-40AF-815B-120DC0576B67}"/>
    <cellStyle name="Millares 4 2 2 2 3 4 3" xfId="19632" xr:uid="{15346E01-D9E1-4EC2-98A9-E4C31A408050}"/>
    <cellStyle name="Millares 4 2 2 2 3 5" xfId="8388" xr:uid="{A3DEAB57-0EF8-4E73-A65D-B4FCE4C6C8FF}"/>
    <cellStyle name="Millares 4 2 2 2 3 5 2" xfId="23496" xr:uid="{DD69C356-17DE-42EA-95A5-673BC436333C}"/>
    <cellStyle name="Millares 4 2 2 2 3 6" xfId="17112" xr:uid="{92126992-97AC-4C1D-9279-653E16298208}"/>
    <cellStyle name="Millares 4 2 2 3" xfId="1970" xr:uid="{FE109ED0-8776-4AB5-951D-19B70C149E07}"/>
    <cellStyle name="Millares 4 2 2 3 2" xfId="2187" xr:uid="{6FC00DCE-9922-4FF9-A108-78EEBA5ACF2B}"/>
    <cellStyle name="Millares 4 2 2 3 2 2" xfId="4824" xr:uid="{0D9F7725-30ED-4572-BEC5-BEB84B5ADBC5}"/>
    <cellStyle name="Millares 4 2 2 3 2 2 2" xfId="11206" xr:uid="{37E91D03-0799-40CB-A088-65D925FC1254}"/>
    <cellStyle name="Millares 4 2 2 3 2 2 2 2" xfId="26314" xr:uid="{C146902A-F669-4018-B164-739BC41158A9}"/>
    <cellStyle name="Millares 4 2 2 3 2 2 3" xfId="19932" xr:uid="{725444A9-8E56-4EC0-90CA-C4D4D609C41D}"/>
    <cellStyle name="Millares 4 2 2 3 2 3" xfId="8685" xr:uid="{04EFE805-FA40-48ED-A6A0-BD2F331A335C}"/>
    <cellStyle name="Millares 4 2 2 3 2 3 2" xfId="23793" xr:uid="{7BEBABF6-881C-4C6E-833F-6F89F096D7FE}"/>
    <cellStyle name="Millares 4 2 2 3 2 4" xfId="17412" xr:uid="{BC3EBA20-1D98-4434-9966-203DC4446F2B}"/>
    <cellStyle name="Millares 4 2 2 3 3" xfId="2530" xr:uid="{7C1C1C8B-32E9-4D4E-809F-2BCE627AF2CF}"/>
    <cellStyle name="Millares 4 2 2 3 3 2" xfId="5167" xr:uid="{AE9FF448-264F-4EBD-8525-DFB0D6FFE9EA}"/>
    <cellStyle name="Millares 4 2 2 3 3 2 2" xfId="11531" xr:uid="{56C73E91-DC1B-4D8E-A530-CDC23BC7B72F}"/>
    <cellStyle name="Millares 4 2 2 3 3 2 2 2" xfId="26639" xr:uid="{3FDF5665-7740-4F16-999D-022369BE848B}"/>
    <cellStyle name="Millares 4 2 2 3 3 2 3" xfId="20275" xr:uid="{187234F0-0FB4-4949-8BD5-0537E253167C}"/>
    <cellStyle name="Millares 4 2 2 3 3 3" xfId="8997" xr:uid="{50BABBEE-8FF0-44CF-9154-8EE381175B5E}"/>
    <cellStyle name="Millares 4 2 2 3 3 3 2" xfId="24105" xr:uid="{96B1F865-D09B-4FE4-9556-98E45777D2DC}"/>
    <cellStyle name="Millares 4 2 2 3 3 4" xfId="17653" xr:uid="{F1D066B8-54AB-4D0E-AE67-9376F580BAA9}"/>
    <cellStyle name="Millares 4 2 2 3 4" xfId="4042" xr:uid="{0DC90922-E4D6-4A3E-88DA-710289930F47}"/>
    <cellStyle name="Millares 4 2 2 3 4 2" xfId="6679" xr:uid="{6CA89EF2-11E4-4BCB-B1AF-3B44A942E2A0}"/>
    <cellStyle name="Millares 4 2 2 3 4 2 2" xfId="12990" xr:uid="{A20E0AC2-427B-407A-B1DB-B93CBAB3A932}"/>
    <cellStyle name="Millares 4 2 2 3 4 2 2 2" xfId="28098" xr:uid="{4567B59A-3BC1-4A94-93C2-88E44D56F3D5}"/>
    <cellStyle name="Millares 4 2 2 3 4 2 3" xfId="21787" xr:uid="{3597D796-C463-409F-AF40-5DD02D90FA92}"/>
    <cellStyle name="Millares 4 2 2 3 4 3" xfId="10424" xr:uid="{A4D53156-7DA5-4DB2-A7AB-408E23869F6A}"/>
    <cellStyle name="Millares 4 2 2 3 4 3 2" xfId="25532" xr:uid="{D68239A3-3131-4DBD-840E-52A4F03654C3}"/>
    <cellStyle name="Millares 4 2 2 3 4 4" xfId="19150" xr:uid="{477892D0-5608-4BA7-9241-6AA05D0B5FA6}"/>
    <cellStyle name="Millares 4 2 2 3 5" xfId="4418" xr:uid="{FF9A3133-92A1-47D4-8D77-9D8636EA911B}"/>
    <cellStyle name="Millares 4 2 2 3 5 2" xfId="10800" xr:uid="{38A80653-F034-48DF-A7F7-4739756A19E1}"/>
    <cellStyle name="Millares 4 2 2 3 5 2 2" xfId="25908" xr:uid="{2F8B0407-5FB4-461C-BA99-695BCE86DCC5}"/>
    <cellStyle name="Millares 4 2 2 3 5 3" xfId="19526" xr:uid="{C5C5ABDB-2731-44EB-B557-B8662E3E36CB}"/>
    <cellStyle name="Millares 4 2 2 3 6" xfId="4607" xr:uid="{3914307F-1BAD-4329-96C7-8BE29DA43ABE}"/>
    <cellStyle name="Millares 4 2 2 3 6 2" xfId="10989" xr:uid="{666E1502-47BF-4AF9-B14F-6EB0B3E3B156}"/>
    <cellStyle name="Millares 4 2 2 3 6 2 2" xfId="26097" xr:uid="{D0EA142C-3631-4643-887D-BE35759C2F75}"/>
    <cellStyle name="Millares 4 2 2 3 6 3" xfId="19715" xr:uid="{1D5300F2-37B0-4421-9194-5C318B327265}"/>
    <cellStyle name="Millares 4 2 2 3 7" xfId="8284" xr:uid="{D6F492D5-2898-4F79-BD0D-4F776B856F96}"/>
    <cellStyle name="Millares 4 2 2 3 7 2" xfId="23392" xr:uid="{7AEDAD91-773B-4ECE-9014-9ED0B0DDC4BA}"/>
    <cellStyle name="Millares 4 2 2 3 8" xfId="17195" xr:uid="{CE53275D-FE64-411C-8E35-BABAE4D8E817}"/>
    <cellStyle name="Millares 4 2 2 4" xfId="1886" xr:uid="{85D1CC89-B83F-4CCB-AD79-103FE4903D8A}"/>
    <cellStyle name="Millares 4 2 2 4 2" xfId="2446" xr:uid="{4989FE2B-9B82-4D9C-B06F-836960F9EADF}"/>
    <cellStyle name="Millares 4 2 2 4 2 2" xfId="5083" xr:uid="{3E26614B-992C-49C1-9029-E234D921BAA9}"/>
    <cellStyle name="Millares 4 2 2 4 2 2 2" xfId="11447" xr:uid="{9EED4739-025D-47E3-93F8-1D5474F8C979}"/>
    <cellStyle name="Millares 4 2 2 4 2 2 2 2" xfId="26555" xr:uid="{69456370-F40E-40D0-BAAE-613C94E20F0E}"/>
    <cellStyle name="Millares 4 2 2 4 2 2 3" xfId="20191" xr:uid="{7093D5CE-3E69-485C-9EB3-71114F89A9A9}"/>
    <cellStyle name="Millares 4 2 2 4 2 3" xfId="8913" xr:uid="{C92F953A-7176-4737-9590-D54DE235759B}"/>
    <cellStyle name="Millares 4 2 2 4 2 3 2" xfId="24021" xr:uid="{C6C041F0-831F-4331-A93D-683310602EC7}"/>
    <cellStyle name="Millares 4 2 2 4 2 4" xfId="17620" xr:uid="{5B0288BF-2C1A-4656-A873-DF36F6900472}"/>
    <cellStyle name="Millares 4 2 2 4 3" xfId="3958" xr:uid="{6FB64856-4124-4568-83A5-3B5FFAE0EE85}"/>
    <cellStyle name="Millares 4 2 2 4 3 2" xfId="6595" xr:uid="{DEA5307E-ED08-40D9-90D4-DFDBCADDA305}"/>
    <cellStyle name="Millares 4 2 2 4 3 2 2" xfId="12906" xr:uid="{2912A5AE-99DD-47F5-A210-9652F59F7D16}"/>
    <cellStyle name="Millares 4 2 2 4 3 2 2 2" xfId="28014" xr:uid="{DE9617C2-B14E-4A63-BED9-C311FE745526}"/>
    <cellStyle name="Millares 4 2 2 4 3 2 3" xfId="21703" xr:uid="{AEC04F0B-3E60-43AB-B2E3-CFF740AF040A}"/>
    <cellStyle name="Millares 4 2 2 4 3 3" xfId="10340" xr:uid="{B58991D7-2F16-42A4-8E89-5614D5FF6C99}"/>
    <cellStyle name="Millares 4 2 2 4 3 3 2" xfId="25448" xr:uid="{FE4A39FC-8961-4DEA-B3BC-46BFA0187343}"/>
    <cellStyle name="Millares 4 2 2 4 3 4" xfId="19066" xr:uid="{3576C5BD-39D2-4122-AE98-FF883831551E}"/>
    <cellStyle name="Millares 4 2 2 4 4" xfId="4523" xr:uid="{CF8A19AE-53CB-4B5E-9EC0-C579A14CCC25}"/>
    <cellStyle name="Millares 4 2 2 4 4 2" xfId="10905" xr:uid="{F364D941-1375-48B9-BEB7-40E5AEBA50A9}"/>
    <cellStyle name="Millares 4 2 2 4 4 2 2" xfId="26013" xr:uid="{08340DF4-5E4B-4BBE-8CC8-7992F264E743}"/>
    <cellStyle name="Millares 4 2 2 4 4 3" xfId="19631" xr:uid="{01DB5F12-D8CE-4268-AC51-6D7B7C21BF68}"/>
    <cellStyle name="Millares 4 2 2 4 5" xfId="8387" xr:uid="{1B338C1C-2089-4B46-9177-4FD9FF4ACB29}"/>
    <cellStyle name="Millares 4 2 2 4 5 2" xfId="23495" xr:uid="{1D9FE710-C296-4196-B4BE-AB2BFBE7C775}"/>
    <cellStyle name="Millares 4 2 2 4 6" xfId="17111" xr:uid="{BA36C1C2-59DF-43F6-AC20-EBE4D0E45EAB}"/>
    <cellStyle name="Millares 4 2 3" xfId="1969" xr:uid="{611CEC77-4167-4B5A-B2AB-C753CAB666FA}"/>
    <cellStyle name="Millares 4 2 3 2" xfId="2186" xr:uid="{2D1AF0C3-FBE0-49C1-9A6E-990E2AD3EC88}"/>
    <cellStyle name="Millares 4 2 3 2 2" xfId="4823" xr:uid="{371C2F12-9458-4C5C-A225-1249E90C9F63}"/>
    <cellStyle name="Millares 4 2 3 2 2 2" xfId="11205" xr:uid="{6998DD2D-3A19-4C70-918A-00A16D52E5CD}"/>
    <cellStyle name="Millares 4 2 3 2 2 2 2" xfId="26313" xr:uid="{EE79BBB8-6F79-47A1-A84B-40DFFE357D00}"/>
    <cellStyle name="Millares 4 2 3 2 2 3" xfId="19931" xr:uid="{DA799776-8499-4B25-8C0D-5A8673BC9F0C}"/>
    <cellStyle name="Millares 4 2 3 2 3" xfId="8684" xr:uid="{F67C026E-ACC4-4D86-BDDA-1771CDA0E903}"/>
    <cellStyle name="Millares 4 2 3 2 3 2" xfId="23792" xr:uid="{814D7885-D538-4128-B4D0-3806C9EBA57A}"/>
    <cellStyle name="Millares 4 2 3 2 4" xfId="17411" xr:uid="{48CCB5BB-8673-4DF2-A0D8-7F029E14EC77}"/>
    <cellStyle name="Millares 4 2 3 3" xfId="2529" xr:uid="{05219810-76A2-46E7-B7D6-01FE6384C638}"/>
    <cellStyle name="Millares 4 2 3 3 2" xfId="5166" xr:uid="{397E9A2C-C6C1-4C51-ABBD-6F94F9723463}"/>
    <cellStyle name="Millares 4 2 3 3 2 2" xfId="11530" xr:uid="{AAD4A86B-01B7-496E-9B93-18C11A995B49}"/>
    <cellStyle name="Millares 4 2 3 3 2 2 2" xfId="26638" xr:uid="{DAED51E0-0DE3-49BF-A1B0-42491B258B31}"/>
    <cellStyle name="Millares 4 2 3 3 2 3" xfId="20274" xr:uid="{F7B0A846-F360-406D-860D-A62472B32C5F}"/>
    <cellStyle name="Millares 4 2 3 3 3" xfId="8996" xr:uid="{0ECFE821-0099-467E-BFA9-66F40CB9C2CE}"/>
    <cellStyle name="Millares 4 2 3 3 3 2" xfId="24104" xr:uid="{FF414BAC-B3E2-4F54-9D67-095B88F28728}"/>
    <cellStyle name="Millares 4 2 3 3 4" xfId="17652" xr:uid="{1579C40E-B6C8-4FC8-BD60-41CD78F2D5E0}"/>
    <cellStyle name="Millares 4 2 3 4" xfId="4041" xr:uid="{E04D0AAE-8B8C-4BC5-868F-364A872685FA}"/>
    <cellStyle name="Millares 4 2 3 4 2" xfId="6678" xr:uid="{808629C8-3A59-4423-AF47-0E1957565BBF}"/>
    <cellStyle name="Millares 4 2 3 4 2 2" xfId="12989" xr:uid="{C8BE7E60-EC72-41A8-A4D0-0932DFD9A4DB}"/>
    <cellStyle name="Millares 4 2 3 4 2 2 2" xfId="28097" xr:uid="{B29847BE-BB9F-4153-8956-86D6383F25F0}"/>
    <cellStyle name="Millares 4 2 3 4 2 3" xfId="21786" xr:uid="{D4F5DA93-D2CC-467F-B1D3-2A8423953CC9}"/>
    <cellStyle name="Millares 4 2 3 4 3" xfId="10423" xr:uid="{24FE6FC3-F567-4C68-9D63-C70973D862EF}"/>
    <cellStyle name="Millares 4 2 3 4 3 2" xfId="25531" xr:uid="{5BAD8345-9C9D-4ACA-B052-6BC1CBD644EB}"/>
    <cellStyle name="Millares 4 2 3 4 4" xfId="19149" xr:uid="{01AFFFD0-B941-423F-9A86-A928D390D335}"/>
    <cellStyle name="Millares 4 2 3 5" xfId="4417" xr:uid="{3F761FDC-7103-424E-91BC-4CC7F6B46DCB}"/>
    <cellStyle name="Millares 4 2 3 5 2" xfId="10799" xr:uid="{D269B88D-EA25-400C-AB7F-414CF760F9C2}"/>
    <cellStyle name="Millares 4 2 3 5 2 2" xfId="25907" xr:uid="{50B2BED1-ECBD-4654-8D8A-5F92764B3CE3}"/>
    <cellStyle name="Millares 4 2 3 5 3" xfId="19525" xr:uid="{ADB6CAF9-71DA-45CE-A538-6E5926E81D5C}"/>
    <cellStyle name="Millares 4 2 3 6" xfId="4606" xr:uid="{08B38FF2-2F7E-4311-9153-44A9E2308354}"/>
    <cellStyle name="Millares 4 2 3 6 2" xfId="10988" xr:uid="{F06A7DE0-0581-4F2F-87D3-231E04AD7667}"/>
    <cellStyle name="Millares 4 2 3 6 2 2" xfId="26096" xr:uid="{F3F119EB-50B5-4C85-B8B5-6C19E7EFAD8E}"/>
    <cellStyle name="Millares 4 2 3 6 3" xfId="19714" xr:uid="{F4B74663-856F-4989-B952-BA2DEAD5B56D}"/>
    <cellStyle name="Millares 4 2 3 7" xfId="8283" xr:uid="{2FB22372-635C-4A3D-B1A9-992D99476967}"/>
    <cellStyle name="Millares 4 2 3 7 2" xfId="23391" xr:uid="{2F851E43-9E16-43B3-876C-D655C03302C8}"/>
    <cellStyle name="Millares 4 2 3 8" xfId="17194" xr:uid="{F0CEAAC3-3DC6-400F-8056-FB3EA49E04DA}"/>
    <cellStyle name="Millares 4 2 4" xfId="1885" xr:uid="{7AF20CE3-EE07-4F29-9DA9-F44D2620705E}"/>
    <cellStyle name="Millares 4 2 4 2" xfId="2445" xr:uid="{136C5A3D-C5B8-489E-80D6-A49093844F7B}"/>
    <cellStyle name="Millares 4 2 4 2 2" xfId="5082" xr:uid="{5DF04351-20CF-47D2-A9A1-9D95569A627B}"/>
    <cellStyle name="Millares 4 2 4 2 2 2" xfId="11446" xr:uid="{FF32E896-6B32-446D-832C-604195ED7E3E}"/>
    <cellStyle name="Millares 4 2 4 2 2 2 2" xfId="26554" xr:uid="{8ACBABEB-4B89-4E03-9B14-435C20D646D3}"/>
    <cellStyle name="Millares 4 2 4 2 2 3" xfId="20190" xr:uid="{11379E8F-827E-4D54-A6B7-E76E640A5698}"/>
    <cellStyle name="Millares 4 2 4 2 3" xfId="8912" xr:uid="{89CFC724-5F8B-4820-A4A6-9F8A45DEADB3}"/>
    <cellStyle name="Millares 4 2 4 2 3 2" xfId="24020" xr:uid="{8F0607DA-9FB2-4E78-8FE9-AD860A0B7AB7}"/>
    <cellStyle name="Millares 4 2 4 2 4" xfId="17619" xr:uid="{83065770-66F7-4FE7-BB84-BB06B7AFCDB4}"/>
    <cellStyle name="Millares 4 2 4 3" xfId="3957" xr:uid="{3EA1418B-F9E1-490D-A52C-E62F6A062255}"/>
    <cellStyle name="Millares 4 2 4 3 2" xfId="6594" xr:uid="{E15FE338-D142-4616-B5AF-3C0F382753D6}"/>
    <cellStyle name="Millares 4 2 4 3 2 2" xfId="12905" xr:uid="{3CE61339-FC4A-441F-AACD-64B060412284}"/>
    <cellStyle name="Millares 4 2 4 3 2 2 2" xfId="28013" xr:uid="{C7D2B0F3-3052-4D75-9B3D-7EBBDE1E73E2}"/>
    <cellStyle name="Millares 4 2 4 3 2 3" xfId="21702" xr:uid="{98B080EB-2D60-482D-BAC3-2B1B66DB2830}"/>
    <cellStyle name="Millares 4 2 4 3 3" xfId="10339" xr:uid="{64773B0D-1D59-400B-8683-9917367CA8A5}"/>
    <cellStyle name="Millares 4 2 4 3 3 2" xfId="25447" xr:uid="{9A118773-C3FC-40FC-B985-22338BED3F77}"/>
    <cellStyle name="Millares 4 2 4 3 4" xfId="19065" xr:uid="{1CC34C6A-C7BD-4ABA-AC1C-109180776EC9}"/>
    <cellStyle name="Millares 4 2 4 4" xfId="4522" xr:uid="{C1C543D0-1412-4052-AC79-08300866D87C}"/>
    <cellStyle name="Millares 4 2 4 4 2" xfId="10904" xr:uid="{BA9BC58C-BEA0-4126-A368-7BF2CB55DC57}"/>
    <cellStyle name="Millares 4 2 4 4 2 2" xfId="26012" xr:uid="{D99E618C-EA94-49D2-97B4-06B08E8CD419}"/>
    <cellStyle name="Millares 4 2 4 4 3" xfId="19630" xr:uid="{5EA7E96E-6634-4AA9-B920-74B1CD895469}"/>
    <cellStyle name="Millares 4 2 4 5" xfId="8386" xr:uid="{A0409469-1425-4631-88C9-3E16A11FE7EF}"/>
    <cellStyle name="Millares 4 2 4 5 2" xfId="23494" xr:uid="{49E1B62C-1FDC-48E6-A913-3263358D4E1A}"/>
    <cellStyle name="Millares 4 2 4 6" xfId="17110" xr:uid="{E3800183-A05B-415D-AA25-62C013D2E4AC}"/>
    <cellStyle name="Millares 4 3" xfId="1280" xr:uid="{00000000-0005-0000-0000-000003050000}"/>
    <cellStyle name="Millares 4 3 2" xfId="1972" xr:uid="{F0B48507-6FED-44CB-9370-2FC35CD7EE15}"/>
    <cellStyle name="Millares 4 3 2 2" xfId="2189" xr:uid="{B6AE901E-E37B-41A1-83E1-78F6FB8BC8B5}"/>
    <cellStyle name="Millares 4 3 2 2 2" xfId="4826" xr:uid="{9B180773-D884-41A6-BDBB-F0EC8035C6AF}"/>
    <cellStyle name="Millares 4 3 2 2 2 2" xfId="11208" xr:uid="{80ECEF2D-9C18-494D-A72F-598AFD391FB0}"/>
    <cellStyle name="Millares 4 3 2 2 2 2 2" xfId="26316" xr:uid="{F11D5EDC-AB84-4D58-B546-88A1A24A12D3}"/>
    <cellStyle name="Millares 4 3 2 2 2 3" xfId="19934" xr:uid="{189B8522-01C2-45E7-9F07-F3043D81ABBA}"/>
    <cellStyle name="Millares 4 3 2 2 3" xfId="8687" xr:uid="{3A4E22E0-6D71-4A76-8567-F8275978E471}"/>
    <cellStyle name="Millares 4 3 2 2 3 2" xfId="23795" xr:uid="{4E46B2D8-A78B-4BB1-9E22-A6385CBA925D}"/>
    <cellStyle name="Millares 4 3 2 2 4" xfId="17414" xr:uid="{08830232-660C-4DB9-BC41-F0514464E4B8}"/>
    <cellStyle name="Millares 4 3 2 3" xfId="2532" xr:uid="{1BA95775-6503-4328-A5E3-2C8DB48FFF5E}"/>
    <cellStyle name="Millares 4 3 2 3 2" xfId="5169" xr:uid="{584BE736-D237-458E-8A31-532CA89E2CB4}"/>
    <cellStyle name="Millares 4 3 2 3 2 2" xfId="11533" xr:uid="{3CF55F97-8BF1-4A20-9B86-AE08C77214DC}"/>
    <cellStyle name="Millares 4 3 2 3 2 2 2" xfId="26641" xr:uid="{572592A4-878A-4D20-8214-583B4B8A6FA8}"/>
    <cellStyle name="Millares 4 3 2 3 2 3" xfId="20277" xr:uid="{8E2A3817-A5DE-47F3-812F-0BD4486E3673}"/>
    <cellStyle name="Millares 4 3 2 3 3" xfId="8999" xr:uid="{8FFA8C32-2967-4966-BCB1-6455F9FDBF05}"/>
    <cellStyle name="Millares 4 3 2 3 3 2" xfId="24107" xr:uid="{40F57897-D14C-4D5A-8565-94FC34846846}"/>
    <cellStyle name="Millares 4 3 2 3 4" xfId="17655" xr:uid="{F3771BAB-7380-4178-891B-B2B510E66EF9}"/>
    <cellStyle name="Millares 4 3 2 4" xfId="4044" xr:uid="{D5CB0CE2-E000-4614-88C3-7094218A07BA}"/>
    <cellStyle name="Millares 4 3 2 4 2" xfId="6681" xr:uid="{23656201-5325-4EF7-882D-21022A4370C7}"/>
    <cellStyle name="Millares 4 3 2 4 2 2" xfId="12992" xr:uid="{FD79650D-37AA-47CA-88E3-2C817268A91D}"/>
    <cellStyle name="Millares 4 3 2 4 2 2 2" xfId="28100" xr:uid="{80C33A7E-921F-4204-931F-E45CE6C52384}"/>
    <cellStyle name="Millares 4 3 2 4 2 3" xfId="21789" xr:uid="{C7560D78-0096-459C-BC4C-D64DB24E48CB}"/>
    <cellStyle name="Millares 4 3 2 4 3" xfId="10426" xr:uid="{69606757-C7D4-416D-988E-240F801005F9}"/>
    <cellStyle name="Millares 4 3 2 4 3 2" xfId="25534" xr:uid="{A9169CCE-E71C-4FB1-A1A0-2E3F5B9ABFEB}"/>
    <cellStyle name="Millares 4 3 2 4 4" xfId="19152" xr:uid="{874557B5-E4CF-4315-8F9E-C7A5EE026FFE}"/>
    <cellStyle name="Millares 4 3 2 5" xfId="4420" xr:uid="{06AA8043-868D-4960-A638-BA493E5DE1BA}"/>
    <cellStyle name="Millares 4 3 2 5 2" xfId="10802" xr:uid="{F098608D-6078-4C38-AFAB-D5BFFF013CAE}"/>
    <cellStyle name="Millares 4 3 2 5 2 2" xfId="25910" xr:uid="{FFAA8181-AC38-4B08-B879-35CE08067BEA}"/>
    <cellStyle name="Millares 4 3 2 5 3" xfId="19528" xr:uid="{10FFA5E6-9D0A-40A8-A29F-FF4D78242031}"/>
    <cellStyle name="Millares 4 3 2 6" xfId="4609" xr:uid="{F67326C5-7E04-4CA0-B435-81C0F65948EA}"/>
    <cellStyle name="Millares 4 3 2 6 2" xfId="10991" xr:uid="{06379180-7457-4987-879B-32C8345FD129}"/>
    <cellStyle name="Millares 4 3 2 6 2 2" xfId="26099" xr:uid="{F97831E7-9C54-4847-A432-AFA51C9AB27A}"/>
    <cellStyle name="Millares 4 3 2 6 3" xfId="19717" xr:uid="{F2948F4D-9033-4661-B8FD-0416E4893B3B}"/>
    <cellStyle name="Millares 4 3 2 7" xfId="8286" xr:uid="{543A8BB5-EA0D-48BB-802B-98021553F06B}"/>
    <cellStyle name="Millares 4 3 2 7 2" xfId="23394" xr:uid="{8BB51C19-C1A8-4213-B2F6-F7A134CF99F0}"/>
    <cellStyle name="Millares 4 3 2 8" xfId="17197" xr:uid="{DB26BCB7-276C-481B-8B4F-4AEA21AEC2B8}"/>
    <cellStyle name="Millares 4 3 3" xfId="1888" xr:uid="{49CD7DC0-F6B1-4E2B-BF7E-681BCBDD7586}"/>
    <cellStyle name="Millares 4 3 3 2" xfId="2448" xr:uid="{6942C80C-1DDB-4596-9F52-88A5A5B20ABD}"/>
    <cellStyle name="Millares 4 3 3 2 2" xfId="5085" xr:uid="{DF029DDB-9A56-4C7C-BF56-11821B11B498}"/>
    <cellStyle name="Millares 4 3 3 2 2 2" xfId="11449" xr:uid="{F00AE7FD-7004-4250-ACE0-FA3BB24002D6}"/>
    <cellStyle name="Millares 4 3 3 2 2 2 2" xfId="26557" xr:uid="{5155A1F8-CD82-4F98-A632-EF3DACB63527}"/>
    <cellStyle name="Millares 4 3 3 2 2 3" xfId="20193" xr:uid="{C76B23BB-3D84-466F-BEF4-B09401873FD3}"/>
    <cellStyle name="Millares 4 3 3 2 3" xfId="8915" xr:uid="{8C53F364-7C6E-4C57-ACB1-593F8928EE46}"/>
    <cellStyle name="Millares 4 3 3 2 3 2" xfId="24023" xr:uid="{5A8F2E03-F5C3-404F-8D25-2FB263D24665}"/>
    <cellStyle name="Millares 4 3 3 2 4" xfId="17622" xr:uid="{1656CB21-7986-4CFB-96DC-CB8009FB707C}"/>
    <cellStyle name="Millares 4 3 3 3" xfId="3960" xr:uid="{A8618906-8075-4F34-AAC7-06219282B188}"/>
    <cellStyle name="Millares 4 3 3 3 2" xfId="6597" xr:uid="{D6BF2967-1E49-48C5-92A6-787BC1AB63E7}"/>
    <cellStyle name="Millares 4 3 3 3 2 2" xfId="12908" xr:uid="{F004638E-DF6D-4279-B6F3-948BC2E8C9CC}"/>
    <cellStyle name="Millares 4 3 3 3 2 2 2" xfId="28016" xr:uid="{367D0F61-0BC1-4B2C-A94E-3D6306D2D606}"/>
    <cellStyle name="Millares 4 3 3 3 2 3" xfId="21705" xr:uid="{6E57E54D-A76D-422A-BD1A-CD28022C8AA0}"/>
    <cellStyle name="Millares 4 3 3 3 3" xfId="10342" xr:uid="{8D8DC67D-F9F3-4A22-8D0B-06C80A2302C6}"/>
    <cellStyle name="Millares 4 3 3 3 3 2" xfId="25450" xr:uid="{EC8DF4F3-815A-4725-98AE-87AF43A3AEDA}"/>
    <cellStyle name="Millares 4 3 3 3 4" xfId="19068" xr:uid="{9A7F5C25-7B70-479D-A618-7B8A7E363361}"/>
    <cellStyle name="Millares 4 3 3 4" xfId="4525" xr:uid="{04695384-E470-4957-8565-F2F2806F149B}"/>
    <cellStyle name="Millares 4 3 3 4 2" xfId="10907" xr:uid="{B669EF7D-CAF6-45BB-87B3-BC69188DDED6}"/>
    <cellStyle name="Millares 4 3 3 4 2 2" xfId="26015" xr:uid="{52519D5B-4C67-4859-900D-7F14ECFB0907}"/>
    <cellStyle name="Millares 4 3 3 4 3" xfId="19633" xr:uid="{1189FCCC-4639-4432-8753-FCE29A27C91F}"/>
    <cellStyle name="Millares 4 3 3 5" xfId="8389" xr:uid="{64B2A4D7-E00A-41C0-9AE0-0AB601029D7B}"/>
    <cellStyle name="Millares 4 3 3 5 2" xfId="23497" xr:uid="{F4B69DEB-90C7-4E32-879F-85B5A465C333}"/>
    <cellStyle name="Millares 4 3 3 6" xfId="17113" xr:uid="{4F1E4951-1D95-4115-ABDC-2CB2D2F232B7}"/>
    <cellStyle name="Millares 4 4" xfId="1968" xr:uid="{4CA5A902-3E41-43DE-A560-A4511561EBB0}"/>
    <cellStyle name="Millares 4 4 2" xfId="2185" xr:uid="{01BC3781-B0FC-4520-803A-3DAA66122E27}"/>
    <cellStyle name="Millares 4 4 2 2" xfId="4822" xr:uid="{7EA92AFA-32BF-4CAB-887F-AAB46E4C36FC}"/>
    <cellStyle name="Millares 4 4 2 2 2" xfId="11204" xr:uid="{24840375-1EC1-4491-A6E0-29651301CD91}"/>
    <cellStyle name="Millares 4 4 2 2 2 2" xfId="26312" xr:uid="{1EF7195F-49B9-4128-BC33-ABADA951B2B5}"/>
    <cellStyle name="Millares 4 4 2 2 3" xfId="19930" xr:uid="{B6A04F95-C16A-4FF1-80EB-E5417C17E464}"/>
    <cellStyle name="Millares 4 4 2 3" xfId="8683" xr:uid="{7F1CCE7A-CABF-4BAF-BE2E-8A774E5E6BBA}"/>
    <cellStyle name="Millares 4 4 2 3 2" xfId="23791" xr:uid="{819F4055-230A-4096-859C-24105D90BD55}"/>
    <cellStyle name="Millares 4 4 2 4" xfId="17410" xr:uid="{A57D85A9-9FCB-4517-B8F1-78D9190972B6}"/>
    <cellStyle name="Millares 4 4 3" xfId="2528" xr:uid="{FDD2E656-2F2A-413B-B163-0BFDA24ED2C4}"/>
    <cellStyle name="Millares 4 4 3 2" xfId="5165" xr:uid="{62B1ED88-1FDB-49C2-98EA-60E586C23514}"/>
    <cellStyle name="Millares 4 4 3 2 2" xfId="11529" xr:uid="{4706ADBD-13CF-4699-AC62-4E3DBE8BBA35}"/>
    <cellStyle name="Millares 4 4 3 2 2 2" xfId="26637" xr:uid="{21297B13-F781-4F86-B2F3-52DAC387100C}"/>
    <cellStyle name="Millares 4 4 3 2 3" xfId="20273" xr:uid="{B2A07271-7587-406C-8CBF-3C1A94BB7EB4}"/>
    <cellStyle name="Millares 4 4 3 3" xfId="8995" xr:uid="{632E40AE-64F6-4290-BF86-4BFEE988A664}"/>
    <cellStyle name="Millares 4 4 3 3 2" xfId="24103" xr:uid="{480B69A0-B5C7-4239-B2C3-0148DAE48300}"/>
    <cellStyle name="Millares 4 4 3 4" xfId="17651" xr:uid="{EF34AB5E-88EF-47FD-B713-FE255660129E}"/>
    <cellStyle name="Millares 4 4 4" xfId="4040" xr:uid="{299D40C1-A1FB-46E3-9A0D-A7F6B046C932}"/>
    <cellStyle name="Millares 4 4 4 2" xfId="6677" xr:uid="{2B24C817-852D-4CE2-ACAD-7C90C86DC9B9}"/>
    <cellStyle name="Millares 4 4 4 2 2" xfId="12988" xr:uid="{0E916498-F197-443D-AE44-C457B63F399B}"/>
    <cellStyle name="Millares 4 4 4 2 2 2" xfId="28096" xr:uid="{4FA99B63-112F-4BD6-A997-E50BB3689B77}"/>
    <cellStyle name="Millares 4 4 4 2 3" xfId="21785" xr:uid="{C1033A14-BC48-48A7-ABE2-68A3BF4E47DF}"/>
    <cellStyle name="Millares 4 4 4 3" xfId="10422" xr:uid="{25672065-D05F-4AE3-B66A-83EEBCA466B0}"/>
    <cellStyle name="Millares 4 4 4 3 2" xfId="25530" xr:uid="{00E469F3-F203-441C-A4CD-5C160BC90121}"/>
    <cellStyle name="Millares 4 4 4 4" xfId="19148" xr:uid="{44424575-B71B-47C1-A4AF-A9517277A829}"/>
    <cellStyle name="Millares 4 4 5" xfId="4416" xr:uid="{7F6B9A4D-E892-4717-9FAA-6A738912CD2B}"/>
    <cellStyle name="Millares 4 4 5 2" xfId="10798" xr:uid="{A9853375-2EDD-4AC8-9B7B-BA53798D955F}"/>
    <cellStyle name="Millares 4 4 5 2 2" xfId="25906" xr:uid="{35F6F27C-1B24-4E42-A6CF-0D5D9293ADD4}"/>
    <cellStyle name="Millares 4 4 5 3" xfId="19524" xr:uid="{2763FF66-8C9D-486E-91F7-4A761E7DA196}"/>
    <cellStyle name="Millares 4 4 6" xfId="4605" xr:uid="{51A9490A-F772-40B6-ABED-573E0787E4DA}"/>
    <cellStyle name="Millares 4 4 6 2" xfId="10987" xr:uid="{14ADBBFF-F21D-4609-81CC-821A33D8288D}"/>
    <cellStyle name="Millares 4 4 6 2 2" xfId="26095" xr:uid="{6BE43013-0F81-41C7-B7F6-9888216505EA}"/>
    <cellStyle name="Millares 4 4 6 3" xfId="19713" xr:uid="{180CF569-13A8-4152-BA3B-A378833BE512}"/>
    <cellStyle name="Millares 4 4 7" xfId="8282" xr:uid="{3C37F108-F3B3-4450-8DF9-823922BECA33}"/>
    <cellStyle name="Millares 4 4 7 2" xfId="23390" xr:uid="{930CC6DC-D3D8-4071-B278-4BE29B6BDE5F}"/>
    <cellStyle name="Millares 4 4 8" xfId="17193" xr:uid="{8049B6EA-C94D-454F-BC71-37B0D1A415DF}"/>
    <cellStyle name="Millares 4 5" xfId="1884" xr:uid="{E045B7E3-C047-4D76-BF3C-659416D98989}"/>
    <cellStyle name="Millares 4 5 2" xfId="2444" xr:uid="{4950F972-EC9C-4B3A-B2AD-61E42E398760}"/>
    <cellStyle name="Millares 4 5 2 2" xfId="5081" xr:uid="{34123B4D-7347-4AE2-8BC6-7FBD0339E26C}"/>
    <cellStyle name="Millares 4 5 2 2 2" xfId="11445" xr:uid="{694E3319-9602-40A2-88B2-2EB07000DF32}"/>
    <cellStyle name="Millares 4 5 2 2 2 2" xfId="26553" xr:uid="{BD40A865-79F4-4CFA-94DC-3168CEE2F61E}"/>
    <cellStyle name="Millares 4 5 2 2 3" xfId="20189" xr:uid="{A582D795-FECF-4AC2-BCC9-685699DD865E}"/>
    <cellStyle name="Millares 4 5 2 3" xfId="8911" xr:uid="{650D87DD-E172-4B92-BA80-08C093013329}"/>
    <cellStyle name="Millares 4 5 2 3 2" xfId="24019" xr:uid="{A37AD85E-734D-4FE8-9104-6EE8AB145CE3}"/>
    <cellStyle name="Millares 4 5 2 4" xfId="17618" xr:uid="{CDF2957D-7400-47C2-AFA2-D48132BCBFDE}"/>
    <cellStyle name="Millares 4 5 3" xfId="3956" xr:uid="{9B4E6447-709D-4B55-A228-A0CCCA4A6242}"/>
    <cellStyle name="Millares 4 5 3 2" xfId="6593" xr:uid="{DB6E43CA-AC16-4AF9-9F23-15344AD6EC63}"/>
    <cellStyle name="Millares 4 5 3 2 2" xfId="12904" xr:uid="{13ABC868-1222-4ABF-A67C-E1FF156FD541}"/>
    <cellStyle name="Millares 4 5 3 2 2 2" xfId="28012" xr:uid="{E645EEB4-940B-4D00-8B5C-DEC9418510E1}"/>
    <cellStyle name="Millares 4 5 3 2 3" xfId="21701" xr:uid="{6257079B-8EA7-40E3-9E35-0D4E6CDAB2A6}"/>
    <cellStyle name="Millares 4 5 3 3" xfId="10338" xr:uid="{51D8EE53-C7D2-4028-BBBD-C70893227F98}"/>
    <cellStyle name="Millares 4 5 3 3 2" xfId="25446" xr:uid="{1159018D-F6E3-4B6A-8ECC-177A713EB772}"/>
    <cellStyle name="Millares 4 5 3 4" xfId="19064" xr:uid="{9972ECD3-43D0-4275-A2E1-F3A2AF91197A}"/>
    <cellStyle name="Millares 4 5 4" xfId="4521" xr:uid="{B4334B08-5F75-43FE-8A3B-B90069CEAB9B}"/>
    <cellStyle name="Millares 4 5 4 2" xfId="10903" xr:uid="{6051529E-C52B-4949-8FD3-4EE74078BB61}"/>
    <cellStyle name="Millares 4 5 4 2 2" xfId="26011" xr:uid="{D21CC0BE-58C5-4374-8215-DC601BC3EB28}"/>
    <cellStyle name="Millares 4 5 4 3" xfId="19629" xr:uid="{9B8376D3-09AA-479D-89E6-7373E90D17B0}"/>
    <cellStyle name="Millares 4 5 5" xfId="8385" xr:uid="{7B44182A-4CD8-4E3F-9381-80F402E4E83D}"/>
    <cellStyle name="Millares 4 5 5 2" xfId="23493" xr:uid="{12378996-8233-490D-B3EC-D76CD7F3EBB9}"/>
    <cellStyle name="Millares 4 5 6" xfId="17109" xr:uid="{D278E509-1C42-4347-8E26-268CF7C52979}"/>
    <cellStyle name="Millares 4 6" xfId="2099" xr:uid="{860DADC5-A439-4058-9C0B-49B21F985372}"/>
    <cellStyle name="Millares 4 6 2" xfId="2589" xr:uid="{571E0749-33ED-498D-B88E-59B75655E5E0}"/>
    <cellStyle name="Millares 4 6 2 2" xfId="5226" xr:uid="{AA420A32-B932-4990-B0F6-DC647A220656}"/>
    <cellStyle name="Millares 4 6 2 2 2" xfId="11590" xr:uid="{733C0C01-5412-4DAB-8325-2D74C268627F}"/>
    <cellStyle name="Millares 4 6 2 2 2 2" xfId="26698" xr:uid="{725BFC15-628A-4419-A226-1FE02610B544}"/>
    <cellStyle name="Millares 4 6 2 2 3" xfId="20334" xr:uid="{2DFC94DA-6385-4178-8746-3AD4ACFA4111}"/>
    <cellStyle name="Millares 4 6 2 3" xfId="9056" xr:uid="{058D14D0-505F-4A44-96C4-279F709187F2}"/>
    <cellStyle name="Millares 4 6 2 3 2" xfId="24164" xr:uid="{D033DB4B-BBE5-4F9A-9F08-86DE2CF9325C}"/>
    <cellStyle name="Millares 4 6 2 4" xfId="17697" xr:uid="{8408AFC9-2BFD-4714-8CF2-2458F9A4D986}"/>
    <cellStyle name="Millares 4 6 3" xfId="4171" xr:uid="{E5CBDB03-A3D8-443D-A8A4-BCE4D40EBEBC}"/>
    <cellStyle name="Millares 4 6 3 2" xfId="6808" xr:uid="{D6EE0A73-E83E-4EF8-B9C5-65B40250AB6C}"/>
    <cellStyle name="Millares 4 6 3 2 2" xfId="13119" xr:uid="{AD838DEA-3D30-49C6-95C3-68E0E3D33195}"/>
    <cellStyle name="Millares 4 6 3 2 2 2" xfId="28227" xr:uid="{DE93767A-D636-46EF-BB99-9E914E7C0C0E}"/>
    <cellStyle name="Millares 4 6 3 2 3" xfId="21916" xr:uid="{41C1F4FE-D659-43F0-9655-776E8FDBA014}"/>
    <cellStyle name="Millares 4 6 3 3" xfId="10553" xr:uid="{07303A10-3220-4C6E-A910-89F59BC6903F}"/>
    <cellStyle name="Millares 4 6 3 3 2" xfId="25661" xr:uid="{DD6C65BE-4AB1-4EEF-AA95-48532A3911C2}"/>
    <cellStyle name="Millares 4 6 3 4" xfId="19279" xr:uid="{BF0C5FF0-0585-4C7A-B092-1BAEC2864BB8}"/>
    <cellStyle name="Millares 4 6 4" xfId="4736" xr:uid="{4F4FF6B8-6EEB-4EF6-B8DE-4F3D7A32A4A8}"/>
    <cellStyle name="Millares 4 6 4 2" xfId="11118" xr:uid="{7E2F642E-E47E-4D02-BB1A-B9DA6301542A}"/>
    <cellStyle name="Millares 4 6 4 2 2" xfId="26226" xr:uid="{0BA7F631-E3DF-458E-AF50-341392766217}"/>
    <cellStyle name="Millares 4 6 4 3" xfId="19844" xr:uid="{944F6054-CBD8-4CF6-83F0-00049DF5C743}"/>
    <cellStyle name="Millares 4 6 5" xfId="8597" xr:uid="{6405C754-CC94-4073-B41F-FD0597FAD978}"/>
    <cellStyle name="Millares 4 6 5 2" xfId="23705" xr:uid="{194281C8-039B-43CE-BAE3-23FB012FFFA5}"/>
    <cellStyle name="Millares 4 6 6" xfId="17324" xr:uid="{0F5C3297-C126-4829-8125-A676E561E7FE}"/>
    <cellStyle name="Millares 4 7" xfId="2170" xr:uid="{91C895D5-F395-4DCA-8A3A-FC4A0B492699}"/>
    <cellStyle name="Millares 4 7 2" xfId="2659" xr:uid="{60D20383-2865-4A90-AFB2-C5DB4450A55F}"/>
    <cellStyle name="Millares 4 7 2 2" xfId="5296" xr:uid="{33A25A97-5134-43DD-A4CF-5E54B758EA3A}"/>
    <cellStyle name="Millares 4 7 2 2 2" xfId="11660" xr:uid="{D6A5CD3C-CD60-40F8-8012-6F74198FFDB8}"/>
    <cellStyle name="Millares 4 7 2 2 2 2" xfId="26768" xr:uid="{FBCA2B4B-39FF-4938-BF04-807BE25371C6}"/>
    <cellStyle name="Millares 4 7 2 2 3" xfId="20404" xr:uid="{61364BA2-6666-4B79-8B9C-4F3BC7A57AF5}"/>
    <cellStyle name="Millares 4 7 2 3" xfId="9126" xr:uid="{313879F4-537F-44A7-A091-2707B1955E99}"/>
    <cellStyle name="Millares 4 7 2 3 2" xfId="24234" xr:uid="{12269C6A-3ACB-48B6-926C-B26150208095}"/>
    <cellStyle name="Millares 4 7 2 4" xfId="17767" xr:uid="{3949474E-84A8-464E-84DB-32887357DF07}"/>
    <cellStyle name="Millares 4 7 3" xfId="4242" xr:uid="{AE0BF63F-0C99-43DF-B4E2-CE52674A7699}"/>
    <cellStyle name="Millares 4 7 3 2" xfId="6879" xr:uid="{BC4BE3B4-ED1B-44AD-A528-3B518F7BE527}"/>
    <cellStyle name="Millares 4 7 3 2 2" xfId="13190" xr:uid="{552F6971-A5E9-4A3E-8A50-FF74E316BE91}"/>
    <cellStyle name="Millares 4 7 3 2 2 2" xfId="28298" xr:uid="{C1F9E554-4405-4008-98B0-7D709E3DAF65}"/>
    <cellStyle name="Millares 4 7 3 2 3" xfId="21987" xr:uid="{4E8C7758-46D7-492F-8044-E3A5F6E6437D}"/>
    <cellStyle name="Millares 4 7 3 3" xfId="10624" xr:uid="{9F59D326-72DF-4D96-B44B-AA90C7682E06}"/>
    <cellStyle name="Millares 4 7 3 3 2" xfId="25732" xr:uid="{FCB5FE15-BC30-4C07-843B-917D54E0CD3A}"/>
    <cellStyle name="Millares 4 7 3 4" xfId="19350" xr:uid="{2B73CF01-7454-4943-B4B9-78390614EF80}"/>
    <cellStyle name="Millares 4 7 4" xfId="4807" xr:uid="{298AF762-B561-4FB6-8081-34E28C561BAF}"/>
    <cellStyle name="Millares 4 7 4 2" xfId="11189" xr:uid="{B425AAD4-7007-4911-A493-415F1D756D26}"/>
    <cellStyle name="Millares 4 7 4 2 2" xfId="26297" xr:uid="{9391B235-9757-46AA-8B22-A405ED3F0DEA}"/>
    <cellStyle name="Millares 4 7 4 3" xfId="19915" xr:uid="{53C611EC-E359-4EB6-85C3-B13196550975}"/>
    <cellStyle name="Millares 4 7 5" xfId="8668" xr:uid="{557A5FD1-6DBD-4975-A2C9-C746026ADF2D}"/>
    <cellStyle name="Millares 4 7 5 2" xfId="23776" xr:uid="{7A079B79-EE83-4914-98B0-D8EE50D3A739}"/>
    <cellStyle name="Millares 4 7 6" xfId="17395" xr:uid="{E9B666BF-DEDF-4D5D-B5C0-5B1221900FF1}"/>
    <cellStyle name="Millares 4 8" xfId="2176" xr:uid="{5AAD2543-7B13-45E0-A90A-A10291AC2159}"/>
    <cellStyle name="Millares 4 8 2" xfId="4813" xr:uid="{30AA9E59-11D1-48A9-8443-9E41D309B4AE}"/>
    <cellStyle name="Millares 4 8 2 2" xfId="11195" xr:uid="{6406FDDE-0837-4833-B340-5DC63CAD726B}"/>
    <cellStyle name="Millares 4 8 2 2 2" xfId="26303" xr:uid="{0B32E684-F062-40B2-B031-857FAF3A5982}"/>
    <cellStyle name="Millares 4 8 2 3" xfId="19921" xr:uid="{545F25BE-CAED-43B2-96BD-22451688FEB8}"/>
    <cellStyle name="Millares 4 8 3" xfId="8674" xr:uid="{42DD04D3-6B48-4D32-A816-F7930B70579B}"/>
    <cellStyle name="Millares 4 8 3 2" xfId="23782" xr:uid="{C49353E9-4824-4EFE-9C1C-92590093B8B0}"/>
    <cellStyle name="Millares 4 8 4" xfId="17401" xr:uid="{B816B9F4-4E5B-4479-8732-A380300F6216}"/>
    <cellStyle name="Millares 4 9" xfId="2291" xr:uid="{6CA34425-5FE8-42E1-8DC4-03D95C80A9EC}"/>
    <cellStyle name="Millares 4 9 2" xfId="4928" xr:uid="{FE90B623-8AAC-4041-8400-4E096C82900F}"/>
    <cellStyle name="Millares 4 9 2 2" xfId="11292" xr:uid="{592DB4A3-12CA-429A-8EB4-B115115E463B}"/>
    <cellStyle name="Millares 4 9 2 2 2" xfId="26400" xr:uid="{7C0C0B2E-E17C-4A3B-9E81-1ED55BAF360B}"/>
    <cellStyle name="Millares 4 9 2 3" xfId="20036" xr:uid="{EFD23F0A-1BA9-42AE-8B9C-96CA292E8778}"/>
    <cellStyle name="Millares 4 9 3" xfId="8758" xr:uid="{52D6060B-CDBF-483B-8347-EF997F7288BD}"/>
    <cellStyle name="Millares 4 9 3 2" xfId="23866" xr:uid="{EA9F5B31-B9C4-48CA-B7C3-1971507BA465}"/>
    <cellStyle name="Millares 4 9 4" xfId="17516" xr:uid="{6469037A-A387-4630-9A3A-3888BAAE7887}"/>
    <cellStyle name="Millares 40" xfId="15863" xr:uid="{BB90EAA8-F472-4EFE-8558-2750694AD1DC}"/>
    <cellStyle name="Millares 40 2" xfId="30971" xr:uid="{20C2ACDD-B9E4-4911-B2E4-39DE0EBE2E3B}"/>
    <cellStyle name="Millares 41" xfId="14746" xr:uid="{7649A348-0301-433C-A514-F5FC294A325A}"/>
    <cellStyle name="Millares 41 2" xfId="29854" xr:uid="{04362D37-EBB8-45AE-9051-AAA2EF05FC7B}"/>
    <cellStyle name="Millares 42" xfId="17010" xr:uid="{255E881E-783C-4151-9B6D-DBA48522671D}"/>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illares 8 2" xfId="1973" xr:uid="{C823517E-3297-4B25-A015-CC24B905B44E}"/>
    <cellStyle name="Millares 8 2 2" xfId="2190" xr:uid="{6AE92877-A683-4A71-85B8-AAC9815820C2}"/>
    <cellStyle name="Millares 8 2 2 2" xfId="4827" xr:uid="{F622558E-415A-4237-943D-3C56B2A30464}"/>
    <cellStyle name="Millares 8 2 2 2 2" xfId="11209" xr:uid="{22FB2E66-4378-421D-A15A-66EDA6201208}"/>
    <cellStyle name="Millares 8 2 2 2 2 2" xfId="26317" xr:uid="{E7EEFA28-C723-449C-9774-297F525AF07F}"/>
    <cellStyle name="Millares 8 2 2 2 3" xfId="19935" xr:uid="{08EF9F28-8F81-4FB4-B839-F321279D0FDB}"/>
    <cellStyle name="Millares 8 2 2 3" xfId="8688" xr:uid="{809A619C-8023-43A2-A220-A59B5AC3BCDF}"/>
    <cellStyle name="Millares 8 2 2 3 2" xfId="23796" xr:uid="{505F1708-C65C-43BD-A36E-FB4D74862D3D}"/>
    <cellStyle name="Millares 8 2 2 4" xfId="17415" xr:uid="{30BD2C7B-8D08-4D5B-84E0-27E49817120C}"/>
    <cellStyle name="Millares 8 2 3" xfId="2533" xr:uid="{7B4FBA3D-F4AA-4B1F-AF92-8CCF22139368}"/>
    <cellStyle name="Millares 8 2 3 2" xfId="5170" xr:uid="{00F9921C-738F-406F-87D3-894A092FB58D}"/>
    <cellStyle name="Millares 8 2 3 2 2" xfId="11534" xr:uid="{D5FF3D00-9917-4787-9B6A-19A6630BC03B}"/>
    <cellStyle name="Millares 8 2 3 2 2 2" xfId="26642" xr:uid="{29D80958-95A9-4E2E-9B78-CEB2A89DCB4D}"/>
    <cellStyle name="Millares 8 2 3 2 3" xfId="20278" xr:uid="{9DD5D336-2550-44C5-BA1D-796984221D27}"/>
    <cellStyle name="Millares 8 2 3 3" xfId="9000" xr:uid="{6BA89761-3DF4-4729-B3D7-3738BECEC666}"/>
    <cellStyle name="Millares 8 2 3 3 2" xfId="24108" xr:uid="{1034D39B-182E-4D19-9ACF-3E06D5A711CB}"/>
    <cellStyle name="Millares 8 2 3 4" xfId="17656" xr:uid="{2372098D-AC25-4B50-8C47-6AA94450D724}"/>
    <cellStyle name="Millares 8 2 4" xfId="4045" xr:uid="{80F09984-3A92-4D41-A31E-6B0E41335D2D}"/>
    <cellStyle name="Millares 8 2 4 2" xfId="6682" xr:uid="{46A8792D-0809-4A35-B951-7BC10BE2EFF8}"/>
    <cellStyle name="Millares 8 2 4 2 2" xfId="12993" xr:uid="{21041EC1-CABD-4198-9570-BB05EBD1C249}"/>
    <cellStyle name="Millares 8 2 4 2 2 2" xfId="28101" xr:uid="{ECD1BBF2-06D0-4B26-8C12-B0AFC9BE9B68}"/>
    <cellStyle name="Millares 8 2 4 2 3" xfId="21790" xr:uid="{79355E39-2CB4-45BA-8D7C-E68363814A37}"/>
    <cellStyle name="Millares 8 2 4 3" xfId="10427" xr:uid="{29D8D277-C06B-4F70-9FE2-F5D9C0DBCEB1}"/>
    <cellStyle name="Millares 8 2 4 3 2" xfId="25535" xr:uid="{9F2BF194-C4E8-4AAC-854A-998311E89AA6}"/>
    <cellStyle name="Millares 8 2 4 4" xfId="19153" xr:uid="{0C49EA7E-D428-4E49-94D3-54F22CAB18BF}"/>
    <cellStyle name="Millares 8 2 5" xfId="4421" xr:uid="{2D04BFB3-9E85-487F-A5DE-69B667E5D8F0}"/>
    <cellStyle name="Millares 8 2 5 2" xfId="10803" xr:uid="{FA55CA32-09F0-4ABA-B610-465801135868}"/>
    <cellStyle name="Millares 8 2 5 2 2" xfId="25911" xr:uid="{83FF2AD2-EDEA-404F-BA05-9B769386B3B4}"/>
    <cellStyle name="Millares 8 2 5 3" xfId="19529" xr:uid="{9EC423A3-28E6-4683-8DA8-E11A37FF31B5}"/>
    <cellStyle name="Millares 8 2 6" xfId="4610" xr:uid="{979B4CD4-A1C5-4B88-AFDB-479B88FCAF98}"/>
    <cellStyle name="Millares 8 2 6 2" xfId="10992" xr:uid="{2F2DAFC5-F1C0-4A26-BE7E-E4DC88858464}"/>
    <cellStyle name="Millares 8 2 6 2 2" xfId="26100" xr:uid="{E886A9AB-7697-40E3-A7A4-F3E8BAF1133C}"/>
    <cellStyle name="Millares 8 2 6 3" xfId="19718" xr:uid="{E6FA5768-10CD-4BEA-B587-0C13B0B1AE2A}"/>
    <cellStyle name="Millares 8 2 7" xfId="8287" xr:uid="{B1E8CD3D-F1E5-4E37-9ABE-141F7F32B587}"/>
    <cellStyle name="Millares 8 2 7 2" xfId="23395" xr:uid="{23B491C7-A5BA-4037-BDC5-8B92507149EB}"/>
    <cellStyle name="Millares 8 2 8" xfId="17198" xr:uid="{E74A44E4-C41E-434A-8E04-1BF10D62327D}"/>
    <cellStyle name="Millares 8 3" xfId="1889" xr:uid="{C1C7EAE6-498C-4734-B3FC-275242EC5D95}"/>
    <cellStyle name="Millares 8 3 2" xfId="2449" xr:uid="{159D73F3-EAA1-4788-BBA6-132E06230C69}"/>
    <cellStyle name="Millares 8 3 2 2" xfId="5086" xr:uid="{EDEF0FD6-DA63-48A8-8E22-42D33A054180}"/>
    <cellStyle name="Millares 8 3 2 2 2" xfId="11450" xr:uid="{33473F8B-166E-4425-BE20-E80CBCD6F224}"/>
    <cellStyle name="Millares 8 3 2 2 2 2" xfId="26558" xr:uid="{39CE66B5-BA83-4537-A19F-D4FAF43B841D}"/>
    <cellStyle name="Millares 8 3 2 2 3" xfId="20194" xr:uid="{315A89F3-C534-4BE5-AE37-749BBBDA0F19}"/>
    <cellStyle name="Millares 8 3 2 3" xfId="8916" xr:uid="{9DD02629-C5C3-4842-81F0-89E93B68A043}"/>
    <cellStyle name="Millares 8 3 2 3 2" xfId="24024" xr:uid="{653ADCE6-C1E8-4E85-9F49-46E489D5C3ED}"/>
    <cellStyle name="Millares 8 3 2 4" xfId="17623" xr:uid="{6A9DFBBB-EB46-4AB2-B967-A4B4146555DF}"/>
    <cellStyle name="Millares 8 3 3" xfId="3961" xr:uid="{C4D1261A-210C-45F9-BBD3-1E6DF037214A}"/>
    <cellStyle name="Millares 8 3 3 2" xfId="6598" xr:uid="{B12265B6-32F6-4772-B8FE-DA49C884DE8D}"/>
    <cellStyle name="Millares 8 3 3 2 2" xfId="12909" xr:uid="{9B3CEE66-8060-4E5E-95C8-4EAB0AC1294B}"/>
    <cellStyle name="Millares 8 3 3 2 2 2" xfId="28017" xr:uid="{E3AA00E7-9736-4ADB-8E90-B51348923F0F}"/>
    <cellStyle name="Millares 8 3 3 2 3" xfId="21706" xr:uid="{EAF98563-0869-48E7-97BE-5200F82B3CF6}"/>
    <cellStyle name="Millares 8 3 3 3" xfId="10343" xr:uid="{2A9D1DA7-F2F3-4475-BCD4-4DABDC58EAC1}"/>
    <cellStyle name="Millares 8 3 3 3 2" xfId="25451" xr:uid="{F744DC4B-2FC5-454D-94F6-8FE305C0CA82}"/>
    <cellStyle name="Millares 8 3 3 4" xfId="19069" xr:uid="{B4872ADF-E401-4602-92AA-C208BF59278E}"/>
    <cellStyle name="Millares 8 3 4" xfId="4526" xr:uid="{03BB87B1-3C71-4B29-8689-204DED7B54C6}"/>
    <cellStyle name="Millares 8 3 4 2" xfId="10908" xr:uid="{88A010E2-7CBD-4286-809E-AA0DBBEA257F}"/>
    <cellStyle name="Millares 8 3 4 2 2" xfId="26016" xr:uid="{89A8FF7F-0162-457C-A822-C885147ECB79}"/>
    <cellStyle name="Millares 8 3 4 3" xfId="19634" xr:uid="{2297BD29-4AE8-4A8B-B859-745A5E2805EF}"/>
    <cellStyle name="Millares 8 3 5" xfId="8390" xr:uid="{6D10778E-310D-4788-8FD7-1B05AF6655B4}"/>
    <cellStyle name="Millares 8 3 5 2" xfId="23498" xr:uid="{210EC486-2357-479A-B3A2-982AA7047340}"/>
    <cellStyle name="Millares 8 3 6" xfId="17114" xr:uid="{504674B4-AEC0-4680-A23B-D4A55A7768D2}"/>
    <cellStyle name="Millares 9" xfId="1960" xr:uid="{92AE3045-00D1-442E-A2DD-3CC3BD5A9968}"/>
    <cellStyle name="Millares 9 2" xfId="2177" xr:uid="{ED1B46DB-A296-44D3-95BA-6661CE5B0641}"/>
    <cellStyle name="Millares 9 2 2" xfId="4814" xr:uid="{416D4C75-23B4-49EB-9ACC-CCCB9B9B85B6}"/>
    <cellStyle name="Millares 9 2 2 2" xfId="11196" xr:uid="{FA0CA0BB-6BB2-4210-9C8F-F87057EAD670}"/>
    <cellStyle name="Millares 9 2 2 2 2" xfId="26304" xr:uid="{C203A233-0EFF-4123-95F1-3ADC41F483C8}"/>
    <cellStyle name="Millares 9 2 2 3" xfId="19922" xr:uid="{EFA0D57E-6CD9-41CB-8CA7-7E50C8F012E6}"/>
    <cellStyle name="Millares 9 2 3" xfId="8675" xr:uid="{A90FD09F-1135-4F66-85B8-053EDCA7441E}"/>
    <cellStyle name="Millares 9 2 3 2" xfId="23783" xr:uid="{DB76E839-A550-4368-A8C1-A8DF0E830DC8}"/>
    <cellStyle name="Millares 9 2 4" xfId="17402" xr:uid="{023ED7F3-8821-45A1-9A5E-91CF9700D40F}"/>
    <cellStyle name="Millares 9 3" xfId="2520" xr:uid="{FCC6FA5B-9CEF-4E9C-A5DC-1F36FA74F208}"/>
    <cellStyle name="Millares 9 3 2" xfId="5157" xr:uid="{302BB61B-1AD4-48A6-82FD-C01C90264C01}"/>
    <cellStyle name="Millares 9 3 2 2" xfId="11521" xr:uid="{107ACE0C-DD1E-427B-A82E-B97D8012A856}"/>
    <cellStyle name="Millares 9 3 2 2 2" xfId="26629" xr:uid="{92216CDF-66D4-486A-8F59-325A3CAF8D5B}"/>
    <cellStyle name="Millares 9 3 2 3" xfId="20265" xr:uid="{BB2B3934-610A-4C73-9CF6-6B1C05981E84}"/>
    <cellStyle name="Millares 9 3 3" xfId="8987" xr:uid="{B9091EB4-546F-4493-91BA-B6AEDC0D4706}"/>
    <cellStyle name="Millares 9 3 3 2" xfId="24095" xr:uid="{254732E3-BB20-4575-972C-0F4B9B6B50FA}"/>
    <cellStyle name="Millares 9 3 4" xfId="17643" xr:uid="{92EB704D-D3EC-451D-A3FF-FAEE73B7147A}"/>
    <cellStyle name="Millares 9 4" xfId="4032" xr:uid="{4F117C41-475C-4A2E-8B30-50C2187D32E6}"/>
    <cellStyle name="Millares 9 4 2" xfId="6669" xr:uid="{A2B9E553-F440-41A8-966A-5978B2808911}"/>
    <cellStyle name="Millares 9 4 2 2" xfId="12980" xr:uid="{BAEE6716-AF4F-41D7-959B-A4A7AFE91B8B}"/>
    <cellStyle name="Millares 9 4 2 2 2" xfId="28088" xr:uid="{32EA5994-4355-4B37-B16B-7D3AE69F6462}"/>
    <cellStyle name="Millares 9 4 2 3" xfId="21777" xr:uid="{9D8DE58B-C181-44DF-9A35-B5AB9468620E}"/>
    <cellStyle name="Millares 9 4 3" xfId="10414" xr:uid="{B579B7DD-0493-4B51-A08B-88F40243462F}"/>
    <cellStyle name="Millares 9 4 3 2" xfId="25522" xr:uid="{439B7E3C-951D-43B1-8113-7684CB2D67FF}"/>
    <cellStyle name="Millares 9 4 4" xfId="19140" xr:uid="{D96B8BD9-3188-4D8F-AD44-A33A0CE3D1B6}"/>
    <cellStyle name="Millares 9 5" xfId="4408" xr:uid="{64F94FDC-DE9D-406C-9B59-DC440317427B}"/>
    <cellStyle name="Millares 9 5 2" xfId="10790" xr:uid="{0A15309D-B677-4693-907C-E5FD9EA20D58}"/>
    <cellStyle name="Millares 9 5 2 2" xfId="25898" xr:uid="{1797CC0C-69CA-432C-9013-3FC924968DA4}"/>
    <cellStyle name="Millares 9 5 3" xfId="19516" xr:uid="{DED99584-244F-4EEF-B1E2-7617CEEED214}"/>
    <cellStyle name="Millares 9 6" xfId="4597" xr:uid="{494C6EFF-F668-4FED-83DA-B812EC0AFDEB}"/>
    <cellStyle name="Millares 9 6 2" xfId="10979" xr:uid="{542B9616-BEB0-4FAB-BA92-8A02D72A2323}"/>
    <cellStyle name="Millares 9 6 2 2" xfId="26087" xr:uid="{9D1BE0C3-C77C-476D-ADE6-54B1EDA0CFC7}"/>
    <cellStyle name="Millares 9 6 3" xfId="19705" xr:uid="{A3AE7F9C-3205-4F0B-AAC4-4BD53B95427F}"/>
    <cellStyle name="Millares 9 7" xfId="8274" xr:uid="{A84F212C-9B76-4806-A7E4-98623BF6A2F3}"/>
    <cellStyle name="Millares 9 7 2" xfId="23382" xr:uid="{AB46382E-F4AA-44E0-92F7-932A7D54502B}"/>
    <cellStyle name="Millares 9 8" xfId="17185" xr:uid="{738CC64E-7AAC-4298-979B-AF7AF78CE7B5}"/>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0 2" xfId="1903" xr:uid="{465EC6B8-61B2-45CA-AEB5-F2630C05E5FE}"/>
    <cellStyle name="Notas 10 2 10" xfId="15308" xr:uid="{7E4DB8FF-6081-42FC-873B-76A0D11DA607}"/>
    <cellStyle name="Notas 10 2 10 2" xfId="30416" xr:uid="{20559CDC-E844-458C-8C4E-737A28D8D498}"/>
    <cellStyle name="Notas 10 2 11" xfId="13464" xr:uid="{71492220-AF50-4574-9404-856992897AD3}"/>
    <cellStyle name="Notas 10 2 11 2" xfId="28572" xr:uid="{45546609-127C-41AB-B599-EE53BEF23267}"/>
    <cellStyle name="Notas 10 2 12" xfId="17128" xr:uid="{ADBD75B2-275A-4E0A-9EA8-C514FA75F70A}"/>
    <cellStyle name="Notas 10 2 2" xfId="2463" xr:uid="{6BAF1F8A-95EC-4F47-BABD-68287035B3B5}"/>
    <cellStyle name="Notas 10 2 2 2" xfId="5100" xr:uid="{639937B3-61E1-45DB-8545-F68078F2A913}"/>
    <cellStyle name="Notas 10 2 2 2 2" xfId="11464" xr:uid="{046D0E33-A69C-48B8-B24B-6E91493B58A2}"/>
    <cellStyle name="Notas 10 2 2 2 2 2" xfId="26572" xr:uid="{4A105A90-2DDB-4235-A408-D150DE3BD3C7}"/>
    <cellStyle name="Notas 10 2 2 2 3" xfId="13850" xr:uid="{71B08B31-FBE2-4DF6-ABE2-DE937F44CCE2}"/>
    <cellStyle name="Notas 10 2 2 2 3 2" xfId="28958" xr:uid="{5DB589BF-B13C-4D05-8FD8-D164C16A2ED0}"/>
    <cellStyle name="Notas 10 2 2 2 4" xfId="20208" xr:uid="{E7438771-2FB1-43A3-9E53-B1E4374602D0}"/>
    <cellStyle name="Notas 10 2 2 3" xfId="8930" xr:uid="{B352A053-700F-4F79-9C41-2C9FE1C838BF}"/>
    <cellStyle name="Notas 10 2 2 3 2" xfId="24038" xr:uid="{2E58A930-507A-4732-8A5A-29359FEE9B62}"/>
    <cellStyle name="Notas 10 2 3" xfId="2679" xr:uid="{417ADB3B-AE8D-45D7-9F0F-3E385AEC153E}"/>
    <cellStyle name="Notas 10 2 3 2" xfId="5316" xr:uid="{46A0B901-1F9E-483F-AE62-5EDBC7CF0D63}"/>
    <cellStyle name="Notas 10 2 3 2 2" xfId="15944" xr:uid="{C8D9DC15-8F8F-4030-865A-C918CA796B40}"/>
    <cellStyle name="Notas 10 2 3 2 2 2" xfId="31052" xr:uid="{4D1606C1-B439-44CD-AE04-CC42BF96066F}"/>
    <cellStyle name="Notas 10 2 3 2 3" xfId="20424" xr:uid="{DE935B9C-694C-440E-94E5-474D44FC0A0A}"/>
    <cellStyle name="Notas 10 2 3 3" xfId="7284" xr:uid="{D2071DAD-7529-4DD2-A0CA-42C5AF2A91E1}"/>
    <cellStyle name="Notas 10 2 3 3 2" xfId="22392" xr:uid="{2520A18E-9C22-431C-A690-D4172FCEE056}"/>
    <cellStyle name="Notas 10 2 3 4" xfId="17787" xr:uid="{89CEAECF-C818-4CF0-A05A-467C5C253764}"/>
    <cellStyle name="Notas 10 2 4" xfId="2982" xr:uid="{0A7A574D-323D-4CBA-BDB1-E93D84E1DC34}"/>
    <cellStyle name="Notas 10 2 4 2" xfId="5619" xr:uid="{6685B4EC-36A1-4055-85C3-AB62955D67B4}"/>
    <cellStyle name="Notas 10 2 4 2 2" xfId="11930" xr:uid="{8234BE32-074D-4983-A718-95D60C5AA58C}"/>
    <cellStyle name="Notas 10 2 4 2 2 2" xfId="27038" xr:uid="{536430E6-5C76-48AE-A82C-E2F2FDC6AFF0}"/>
    <cellStyle name="Notas 10 2 4 2 3" xfId="15448" xr:uid="{3EEB7E56-1D98-4720-B165-A97B6717C38F}"/>
    <cellStyle name="Notas 10 2 4 2 3 2" xfId="30556" xr:uid="{5F1DE923-F12D-4B80-A6D9-6A308D5F1C55}"/>
    <cellStyle name="Notas 10 2 4 2 4" xfId="20727" xr:uid="{ECB6C7FD-A928-48B5-ACE3-FE5272471FC7}"/>
    <cellStyle name="Notas 10 2 4 3" xfId="9364" xr:uid="{DA73360C-5662-4310-A816-A970451909D2}"/>
    <cellStyle name="Notas 10 2 4 3 2" xfId="24472" xr:uid="{7969D08D-32B1-4ED5-91F5-30D693E2D1D3}"/>
    <cellStyle name="Notas 10 2 4 4" xfId="16025" xr:uid="{D452B95C-43D2-4A43-9D16-7B48E5157AE7}"/>
    <cellStyle name="Notas 10 2 4 4 2" xfId="31133" xr:uid="{EB60CF14-B593-4D3E-896A-895EDC1DFB83}"/>
    <cellStyle name="Notas 10 2 4 5" xfId="18090" xr:uid="{C7F106B5-7E57-4DA7-94D4-2CA8BFDD984A}"/>
    <cellStyle name="Notas 10 2 5" xfId="3308" xr:uid="{D6835D8C-5149-4E2C-B942-5B34A23FA53F}"/>
    <cellStyle name="Notas 10 2 5 2" xfId="5945" xr:uid="{99517883-3FED-4F9D-9D15-B871DF3DD4AD}"/>
    <cellStyle name="Notas 10 2 5 2 2" xfId="12256" xr:uid="{1BDFC1CC-A0D6-43A5-9B30-FDF493789706}"/>
    <cellStyle name="Notas 10 2 5 2 2 2" xfId="27364" xr:uid="{4146178F-4242-4261-BB06-DEACC398C06A}"/>
    <cellStyle name="Notas 10 2 5 2 3" xfId="7235" xr:uid="{83A0889F-5116-49A0-9FCC-D76C8659F15E}"/>
    <cellStyle name="Notas 10 2 5 2 3 2" xfId="22343" xr:uid="{A9EFBCA1-88BB-432A-94AD-E86B5FE41396}"/>
    <cellStyle name="Notas 10 2 5 2 4" xfId="21053" xr:uid="{2BF7097F-AFD4-4D47-B7CD-789AFDCB210C}"/>
    <cellStyle name="Notas 10 2 5 3" xfId="9690" xr:uid="{75EAA239-4C95-4294-A1D0-3B752810015D}"/>
    <cellStyle name="Notas 10 2 5 3 2" xfId="24798" xr:uid="{62583228-FA98-4A87-B9D3-693CF748FBF9}"/>
    <cellStyle name="Notas 10 2 5 4" xfId="14841" xr:uid="{76E3BD4D-331C-43D2-B6C4-FCA1B9B7E814}"/>
    <cellStyle name="Notas 10 2 5 4 2" xfId="29949" xr:uid="{D69AD7DA-3B40-4034-8028-B9047D866770}"/>
    <cellStyle name="Notas 10 2 5 5" xfId="18416" xr:uid="{29BF18FC-D8B5-43C6-ADFF-012C42412F88}"/>
    <cellStyle name="Notas 10 2 6" xfId="3614" xr:uid="{8B1643AB-F18E-47D0-88C8-B61208D850B8}"/>
    <cellStyle name="Notas 10 2 6 2" xfId="6251" xr:uid="{9702EE5E-AA6E-4D18-955D-BA72B17DB84A}"/>
    <cellStyle name="Notas 10 2 6 2 2" xfId="12562" xr:uid="{EE2F588A-0737-4B6B-BC1F-3655EE2FC75F}"/>
    <cellStyle name="Notas 10 2 6 2 2 2" xfId="27670" xr:uid="{DDC8D1C4-24A9-42F2-A711-25FA656E7782}"/>
    <cellStyle name="Notas 10 2 6 2 3" xfId="15377" xr:uid="{46F694C9-86D8-4780-86B1-8847E1316E0A}"/>
    <cellStyle name="Notas 10 2 6 2 3 2" xfId="30485" xr:uid="{2B2A6700-24C9-427E-9442-4640B48AD179}"/>
    <cellStyle name="Notas 10 2 6 2 4" xfId="21359" xr:uid="{5E8400AA-2B52-4951-9175-2D2831CF27D6}"/>
    <cellStyle name="Notas 10 2 6 3" xfId="9996" xr:uid="{164E4756-3284-43C2-B760-80D448E8B9B4}"/>
    <cellStyle name="Notas 10 2 6 3 2" xfId="25104" xr:uid="{A4C361F3-D410-4C2F-B066-E86D3FC02FB7}"/>
    <cellStyle name="Notas 10 2 6 4" xfId="14249" xr:uid="{01E289A2-C255-4973-B095-C0FFCEC9408C}"/>
    <cellStyle name="Notas 10 2 6 4 2" xfId="29357" xr:uid="{BB33F585-3390-4C7B-918E-58AD0C86583F}"/>
    <cellStyle name="Notas 10 2 6 5" xfId="18722" xr:uid="{CF2D4064-4CDD-46BA-82C0-7F6387B7D993}"/>
    <cellStyle name="Notas 10 2 7" xfId="3975" xr:uid="{723AF24E-51AE-4E17-BB56-93BDD395A84F}"/>
    <cellStyle name="Notas 10 2 7 2" xfId="6612" xr:uid="{7A8B7DB1-108F-4267-87D3-C8FB33ED438E}"/>
    <cellStyle name="Notas 10 2 7 2 2" xfId="12923" xr:uid="{DF68B7EF-3FF3-42B1-BEB8-35A823B099D6}"/>
    <cellStyle name="Notas 10 2 7 2 2 2" xfId="28031" xr:uid="{ED868E61-BF34-412B-897C-7E3B2D64D131}"/>
    <cellStyle name="Notas 10 2 7 2 3" xfId="16613" xr:uid="{8FA5681C-B1F1-442E-8DA6-994C9824260D}"/>
    <cellStyle name="Notas 10 2 7 2 3 2" xfId="31721" xr:uid="{A46C5D0F-A399-4CCC-9FD2-7F16CB135DF6}"/>
    <cellStyle name="Notas 10 2 7 2 4" xfId="21720" xr:uid="{B05F1E0E-7845-4B6D-A836-1B5432E9B420}"/>
    <cellStyle name="Notas 10 2 7 3" xfId="10357" xr:uid="{585746B9-F127-441A-AE2A-67279F31BC12}"/>
    <cellStyle name="Notas 10 2 7 3 2" xfId="25465" xr:uid="{6B575AB2-3577-46AF-BAC2-0BD6FC977830}"/>
    <cellStyle name="Notas 10 2 7 4" xfId="15937" xr:uid="{883492A3-F488-4B07-AA08-F3D5E7E31890}"/>
    <cellStyle name="Notas 10 2 7 4 2" xfId="31045" xr:uid="{75A7A2D3-DBB9-4F13-B893-A1F68B898B56}"/>
    <cellStyle name="Notas 10 2 7 5" xfId="19083" xr:uid="{29207480-F0E9-4F1F-8F53-C8105EB7076A}"/>
    <cellStyle name="Notas 10 2 8" xfId="4540" xr:uid="{9AFC0D97-3903-4A3F-8456-F1E4A808E71C}"/>
    <cellStyle name="Notas 10 2 8 2" xfId="10922" xr:uid="{4FD45E71-B21B-4E85-B31B-B215827FEB6C}"/>
    <cellStyle name="Notas 10 2 8 2 2" xfId="26030" xr:uid="{FACFB958-4614-4D31-A198-0F892176183D}"/>
    <cellStyle name="Notas 10 2 8 3" xfId="15556" xr:uid="{81F5F72E-2E6C-48EA-8097-AE3FCAE8E1BB}"/>
    <cellStyle name="Notas 10 2 8 3 2" xfId="30664" xr:uid="{C7FAE67A-EA88-4460-9CAE-0663754194E4}"/>
    <cellStyle name="Notas 10 2 8 4" xfId="19648" xr:uid="{5C0E97E6-EF46-43C1-958F-236A8A974D86}"/>
    <cellStyle name="Notas 10 2 9" xfId="8404" xr:uid="{505AE855-E0E8-4AF4-92AD-2BEE1F6B49F8}"/>
    <cellStyle name="Notas 10 2 9 2" xfId="23512" xr:uid="{D4F4D17D-56ED-42EA-92A7-03F12E521127}"/>
    <cellStyle name="Notas 10 3" xfId="1890" xr:uid="{1251BC98-7E31-4B9C-91AA-E4AEB4737914}"/>
    <cellStyle name="Notas 10 3 10" xfId="8391" xr:uid="{618E5296-3AB9-452E-A7B6-688A239D6A52}"/>
    <cellStyle name="Notas 10 3 10 2" xfId="23499" xr:uid="{1C6276BF-7279-4CA3-9E67-E47311D44D90}"/>
    <cellStyle name="Notas 10 3 11" xfId="11759" xr:uid="{3946E258-7321-461C-B0EC-1D673E06D7C4}"/>
    <cellStyle name="Notas 10 3 11 2" xfId="26867" xr:uid="{57CEAC34-6C74-474D-A96C-376C699BB86A}"/>
    <cellStyle name="Notas 10 3 12" xfId="8110" xr:uid="{654B7E20-AF7E-41DA-B7CD-2BF7C0B0044B}"/>
    <cellStyle name="Notas 10 3 12 2" xfId="23218" xr:uid="{7CEA1BA3-F130-4CEC-8A7D-0F3B001F8E0A}"/>
    <cellStyle name="Notas 10 3 13" xfId="17115" xr:uid="{0A8FA003-2092-451B-8F7D-ED9635CF9601}"/>
    <cellStyle name="Notas 10 3 2" xfId="2450" xr:uid="{CC0AD049-8F9C-4365-89AB-5E84323785CD}"/>
    <cellStyle name="Notas 10 3 2 2" xfId="5087" xr:uid="{FFC878E4-FA06-427D-9492-227D49B00169}"/>
    <cellStyle name="Notas 10 3 2 2 2" xfId="11451" xr:uid="{B7DD248C-FEC3-4EC0-821E-FF017E05ED25}"/>
    <cellStyle name="Notas 10 3 2 2 2 2" xfId="26559" xr:uid="{A5D39516-FB15-4C96-89CE-AE303812ED89}"/>
    <cellStyle name="Notas 10 3 2 2 3" xfId="15392" xr:uid="{F029C949-C9C2-4FEA-912D-1EA2C83DE5CC}"/>
    <cellStyle name="Notas 10 3 2 2 3 2" xfId="30500" xr:uid="{34C253D8-E1F5-4C14-8AA3-A31875D98184}"/>
    <cellStyle name="Notas 10 3 2 2 4" xfId="20195" xr:uid="{9FCCB7A3-AC08-4937-8AF8-DBBDE1C29730}"/>
    <cellStyle name="Notas 10 3 2 3" xfId="8917" xr:uid="{43FA89D4-D90C-4CB7-9036-C296A97A1A91}"/>
    <cellStyle name="Notas 10 3 2 3 2" xfId="24025" xr:uid="{D605C62F-2B6B-496F-8409-3F3646F4B775}"/>
    <cellStyle name="Notas 10 3 2 4" xfId="8689" xr:uid="{179E8B26-D563-451E-8CB8-AD03F0ACDDC6}"/>
    <cellStyle name="Notas 10 3 2 4 2" xfId="23797" xr:uid="{9CE7C9E3-CB5C-4173-9119-F5509EFE0D79}"/>
    <cellStyle name="Notas 10 3 2 5" xfId="14980" xr:uid="{0EE4A934-D736-41DF-AF3D-BE1C1295F9F0}"/>
    <cellStyle name="Notas 10 3 2 5 2" xfId="30088" xr:uid="{ED835A75-2AB1-4BB5-A195-E6F2D55489A8}"/>
    <cellStyle name="Notas 10 3 2 6" xfId="17624" xr:uid="{AE76509A-7131-47DE-BBB1-9AB5268665E5}"/>
    <cellStyle name="Notas 10 3 3" xfId="2666" xr:uid="{DE79F1FB-59C5-4611-BA3C-82D22F012A55}"/>
    <cellStyle name="Notas 10 3 3 2" xfId="5303" xr:uid="{D307BF7D-C786-43F5-9F1B-D35A278FE1A7}"/>
    <cellStyle name="Notas 10 3 3 2 2" xfId="14373" xr:uid="{F9AAAC5A-7C47-446E-9D63-BA1811D1B4E5}"/>
    <cellStyle name="Notas 10 3 3 2 2 2" xfId="29481" xr:uid="{B19FC1E7-F02B-4CC0-969D-EACBBDF6567E}"/>
    <cellStyle name="Notas 10 3 3 2 3" xfId="20411" xr:uid="{DA80F801-D1B9-4F53-9D35-B3569F2F60E2}"/>
    <cellStyle name="Notas 10 3 3 3" xfId="14057" xr:uid="{69339CB0-C201-4079-8BF6-079C95890289}"/>
    <cellStyle name="Notas 10 3 3 3 2" xfId="29165" xr:uid="{8FF6DCE5-65A8-4B4F-9398-512E24CDAFE5}"/>
    <cellStyle name="Notas 10 3 3 4" xfId="17774" xr:uid="{6CD972D9-3898-49DA-A57B-DEA6557179D0}"/>
    <cellStyle name="Notas 10 3 4" xfId="2969" xr:uid="{AAD5E71F-A66F-402D-B45D-DBD025CAABF7}"/>
    <cellStyle name="Notas 10 3 4 2" xfId="5606" xr:uid="{9E151BA2-1896-4DA8-B77D-872C77C73521}"/>
    <cellStyle name="Notas 10 3 4 2 2" xfId="11917" xr:uid="{7601DE26-C188-4EDD-9EAC-E2CB06D5219A}"/>
    <cellStyle name="Notas 10 3 4 2 2 2" xfId="27025" xr:uid="{78D3DADC-2CEA-4397-A9B8-2F27140A4066}"/>
    <cellStyle name="Notas 10 3 4 2 3" xfId="16472" xr:uid="{72D8A733-8A4B-4767-A2AB-F16BB0FA5097}"/>
    <cellStyle name="Notas 10 3 4 2 3 2" xfId="31580" xr:uid="{95AB14C9-854B-4539-9A63-B929A6C13766}"/>
    <cellStyle name="Notas 10 3 4 2 4" xfId="20714" xr:uid="{6F32E276-9992-4544-BD59-8DAE48CBB604}"/>
    <cellStyle name="Notas 10 3 4 3" xfId="9351" xr:uid="{FD3C979B-5A12-4017-8C12-0FD541150B3E}"/>
    <cellStyle name="Notas 10 3 4 3 2" xfId="24459" xr:uid="{B9EC7D86-5CE0-443F-8CCE-3E54A68AF3FE}"/>
    <cellStyle name="Notas 10 3 4 4" xfId="7981" xr:uid="{954FBF8D-42D0-4780-9AA0-33498BA8AE33}"/>
    <cellStyle name="Notas 10 3 4 4 2" xfId="23089" xr:uid="{FCAA849F-777A-4726-BEA5-1C4D4B6BC7E6}"/>
    <cellStyle name="Notas 10 3 4 5" xfId="18077" xr:uid="{9F2651CB-D480-4391-B954-9DB6A289AB8A}"/>
    <cellStyle name="Notas 10 3 5" xfId="3295" xr:uid="{6A197CF9-EBAA-4667-A1D1-C21A6CA0AD0C}"/>
    <cellStyle name="Notas 10 3 5 2" xfId="5932" xr:uid="{EF3B9912-3291-4BCA-B298-9F0E78048B67}"/>
    <cellStyle name="Notas 10 3 5 2 2" xfId="12243" xr:uid="{044E160D-A4A7-43B9-9E33-EB3774EB6BFB}"/>
    <cellStyle name="Notas 10 3 5 2 2 2" xfId="27351" xr:uid="{1B1A6888-A858-4455-A924-9C2913AD3F5E}"/>
    <cellStyle name="Notas 10 3 5 2 3" xfId="14760" xr:uid="{92E84E32-845C-41D5-871C-456CB1D5A542}"/>
    <cellStyle name="Notas 10 3 5 2 3 2" xfId="29868" xr:uid="{0E89A3E7-3E39-458A-B4A9-36BB6867E0FB}"/>
    <cellStyle name="Notas 10 3 5 2 4" xfId="21040" xr:uid="{A415ED6F-5C0F-443A-8A9B-359C024214BA}"/>
    <cellStyle name="Notas 10 3 5 3" xfId="9677" xr:uid="{33C466B3-7B57-456E-B2A9-352E9B8DE5E3}"/>
    <cellStyle name="Notas 10 3 5 3 2" xfId="24785" xr:uid="{60C28CD8-2C45-4B9D-8C26-C53CBA96C1D3}"/>
    <cellStyle name="Notas 10 3 5 4" xfId="11683" xr:uid="{6E78EA01-8514-4330-AAC5-3AA22D0E07CF}"/>
    <cellStyle name="Notas 10 3 5 4 2" xfId="26791" xr:uid="{9B2D0C0F-CECB-49F1-894B-0B5EC0F7C72A}"/>
    <cellStyle name="Notas 10 3 5 5" xfId="18403" xr:uid="{B665F3FC-8368-48BC-8F85-20FDAECD4171}"/>
    <cellStyle name="Notas 10 3 6" xfId="3601" xr:uid="{3101FF6C-2A94-4223-AD1B-BCD5B45F5BA1}"/>
    <cellStyle name="Notas 10 3 6 2" xfId="6238" xr:uid="{AACAA3EB-E32B-48C4-9895-63053B18D44D}"/>
    <cellStyle name="Notas 10 3 6 2 2" xfId="12549" xr:uid="{E0D7AFD7-83FC-4065-AA1C-3410E0F6B797}"/>
    <cellStyle name="Notas 10 3 6 2 2 2" xfId="27657" xr:uid="{BB3BC529-690A-4F7F-8438-9D323CC5FB58}"/>
    <cellStyle name="Notas 10 3 6 2 3" xfId="13531" xr:uid="{73760326-98BC-4DDC-B0C8-9E4AB09E3144}"/>
    <cellStyle name="Notas 10 3 6 2 3 2" xfId="28639" xr:uid="{678EA87D-41DC-4B41-B3B6-66B804F89212}"/>
    <cellStyle name="Notas 10 3 6 2 4" xfId="21346" xr:uid="{DD8DD426-39E0-4AC5-B2FF-2A7AEAEF4F0C}"/>
    <cellStyle name="Notas 10 3 6 3" xfId="9983" xr:uid="{808BEC61-910D-419A-9DB6-A06F22375DD5}"/>
    <cellStyle name="Notas 10 3 6 3 2" xfId="25091" xr:uid="{9CAD51EC-CFF3-4028-929D-1FA1F51A4565}"/>
    <cellStyle name="Notas 10 3 6 4" xfId="15828" xr:uid="{8ACC2909-6A86-4B5F-BD30-0D1BD9FA9D7E}"/>
    <cellStyle name="Notas 10 3 6 4 2" xfId="30936" xr:uid="{8E874B74-7B44-4F08-95ED-1C226FC1FC48}"/>
    <cellStyle name="Notas 10 3 6 5" xfId="18709" xr:uid="{09D95FCA-597C-47F7-A988-9B8139DE5FDA}"/>
    <cellStyle name="Notas 10 3 7" xfId="3962" xr:uid="{B01F9639-673B-4341-94F7-A7166A2FFF50}"/>
    <cellStyle name="Notas 10 3 7 2" xfId="6599" xr:uid="{E2318A52-332E-4328-A60E-667A2E460D16}"/>
    <cellStyle name="Notas 10 3 7 2 2" xfId="12910" xr:uid="{7FF8B6D0-C14C-404C-BC61-F14369F59E58}"/>
    <cellStyle name="Notas 10 3 7 2 2 2" xfId="28018" xr:uid="{0312D356-8890-4066-B3D0-58A3838046E6}"/>
    <cellStyle name="Notas 10 3 7 2 3" xfId="16600" xr:uid="{CF77B444-035D-4002-B109-1F11026B02CA}"/>
    <cellStyle name="Notas 10 3 7 2 3 2" xfId="31708" xr:uid="{F649C268-4BD0-4A9B-A4D9-4EA430B5F41A}"/>
    <cellStyle name="Notas 10 3 7 2 4" xfId="21707" xr:uid="{F02B4B58-B1BA-4D95-A909-F2D015EB5A95}"/>
    <cellStyle name="Notas 10 3 7 3" xfId="10344" xr:uid="{A9A9F605-7D33-4B13-A0F9-7F401B07F2B4}"/>
    <cellStyle name="Notas 10 3 7 3 2" xfId="25452" xr:uid="{3ABFC6F6-CD07-4BA6-B6C2-FA13524C0CBF}"/>
    <cellStyle name="Notas 10 3 7 4" xfId="13382" xr:uid="{123F2E47-F61F-4770-96C6-36FE9D342326}"/>
    <cellStyle name="Notas 10 3 7 4 2" xfId="28490" xr:uid="{30D3D4AE-28A0-468B-B804-6EB7C002D562}"/>
    <cellStyle name="Notas 10 3 7 5" xfId="19070" xr:uid="{5A8844FD-2C16-4192-AE8A-985B75BE8BDD}"/>
    <cellStyle name="Notas 10 3 8" xfId="4294" xr:uid="{B1B9BEE9-3BE6-4952-858B-69A5CEEEC5A9}"/>
    <cellStyle name="Notas 10 3 8 2" xfId="6931" xr:uid="{303FCFC7-2400-4347-B97E-51ADB3D51E3B}"/>
    <cellStyle name="Notas 10 3 8 2 2" xfId="13242" xr:uid="{B5BD7B2B-2A16-42A3-A100-417E4285E3E3}"/>
    <cellStyle name="Notas 10 3 8 2 2 2" xfId="28350" xr:uid="{EBC3F911-59AF-4983-A148-076A4D28499E}"/>
    <cellStyle name="Notas 10 3 8 2 3" xfId="16906" xr:uid="{2687CAB1-79BA-4715-80B3-0123C8601BEA}"/>
    <cellStyle name="Notas 10 3 8 2 3 2" xfId="32014" xr:uid="{A1F53870-531A-45A6-9BBA-D932951C29C9}"/>
    <cellStyle name="Notas 10 3 8 2 4" xfId="22039" xr:uid="{440918D5-01A7-449B-88B2-05D6BBBF1089}"/>
    <cellStyle name="Notas 10 3 8 3" xfId="10676" xr:uid="{54A32D28-3A54-489E-BBBA-F758458EC7CB}"/>
    <cellStyle name="Notas 10 3 8 3 2" xfId="25784" xr:uid="{FB0492A1-0638-4D4E-A602-B24AEDA6F384}"/>
    <cellStyle name="Notas 10 3 8 4" xfId="13685" xr:uid="{C50B1472-D7E9-4ABF-A6A4-343903852EBA}"/>
    <cellStyle name="Notas 10 3 8 4 2" xfId="28793" xr:uid="{0F2314C5-83B1-441C-BE28-2253E11137FC}"/>
    <cellStyle name="Notas 10 3 8 5" xfId="19402" xr:uid="{9D952CA9-5F1B-4000-A736-0FF107EBCEB1}"/>
    <cellStyle name="Notas 10 3 9" xfId="4527" xr:uid="{FB4B9434-10F2-4BDF-BC2F-0D3B406E86C5}"/>
    <cellStyle name="Notas 10 3 9 2" xfId="10909" xr:uid="{5784048F-6B82-4C6F-A965-08F97B9F8D29}"/>
    <cellStyle name="Notas 10 3 9 2 2" xfId="26017" xr:uid="{A3113346-B72F-4750-943D-5156DA675F3E}"/>
    <cellStyle name="Notas 10 3 9 3" xfId="16221" xr:uid="{64329E2A-6861-4D36-B74B-C061296BFE62}"/>
    <cellStyle name="Notas 10 3 9 3 2" xfId="31329" xr:uid="{C6D6A381-8496-4718-B350-260E03E31C61}"/>
    <cellStyle name="Notas 10 3 9 4" xfId="19635" xr:uid="{EE3617F5-5758-4E1A-8F56-411EB3275439}"/>
    <cellStyle name="Notas 10 4" xfId="2100" xr:uid="{5525120C-FC91-49A7-BEEB-0039651F841D}"/>
    <cellStyle name="Notas 10 4 10" xfId="8598" xr:uid="{08A10321-D67D-4259-B5EC-FDA60A07539A}"/>
    <cellStyle name="Notas 10 4 10 2" xfId="23706" xr:uid="{D3863A12-BA51-4D1F-BE77-7A596D10AE85}"/>
    <cellStyle name="Notas 10 4 11" xfId="14675" xr:uid="{F86927D9-55FD-4295-B1EE-A9894D7D6BD7}"/>
    <cellStyle name="Notas 10 4 11 2" xfId="29783" xr:uid="{C04A6375-497A-48AE-AE7A-A4D7F7FBD798}"/>
    <cellStyle name="Notas 10 4 12" xfId="14494" xr:uid="{EE8AF0B0-CC23-44CB-8080-A64F1BEC11E7}"/>
    <cellStyle name="Notas 10 4 12 2" xfId="29602" xr:uid="{F70B2D4C-6190-4A2E-9F10-A8F09F146B3B}"/>
    <cellStyle name="Notas 10 4 13" xfId="17325" xr:uid="{82BDB83D-827D-4357-8139-FC2850428333}"/>
    <cellStyle name="Notas 10 4 2" xfId="2590" xr:uid="{DB26FC12-CED9-472F-85FF-00D4807C6DE4}"/>
    <cellStyle name="Notas 10 4 2 2" xfId="5227" xr:uid="{AF48D05D-53DB-41B8-ABA5-CC418B2D78F5}"/>
    <cellStyle name="Notas 10 4 2 2 2" xfId="11591" xr:uid="{72FD9622-082B-4D88-A2B7-9E90FA2413C9}"/>
    <cellStyle name="Notas 10 4 2 2 2 2" xfId="26699" xr:uid="{1DC39CE0-5DF6-410C-A3E9-F3B439152372}"/>
    <cellStyle name="Notas 10 4 2 2 3" xfId="15112" xr:uid="{CDA36185-2DC9-4970-9135-65764C789947}"/>
    <cellStyle name="Notas 10 4 2 2 3 2" xfId="30220" xr:uid="{3AC9F3C1-5A56-4668-8F6F-5C54A40F2C27}"/>
    <cellStyle name="Notas 10 4 2 2 4" xfId="20335" xr:uid="{AADF1CAA-ECE2-428B-AC1E-175787A231BE}"/>
    <cellStyle name="Notas 10 4 2 3" xfId="9057" xr:uid="{2175E995-C4BE-4728-8C7D-A8DFE23EC79F}"/>
    <cellStyle name="Notas 10 4 2 3 2" xfId="24165" xr:uid="{F82B7741-327C-4AF6-80B5-CC88874CFBB3}"/>
    <cellStyle name="Notas 10 4 2 4" xfId="16312" xr:uid="{5BB05207-7250-4CCA-967F-247F6477F04D}"/>
    <cellStyle name="Notas 10 4 2 4 2" xfId="31420" xr:uid="{C738B543-185E-4A53-8893-9E5137A364B5}"/>
    <cellStyle name="Notas 10 4 2 5" xfId="16134" xr:uid="{EF1CE8D7-D98F-4091-BF3E-1E8EBB439F16}"/>
    <cellStyle name="Notas 10 4 2 5 2" xfId="31242" xr:uid="{A3E99480-D0E3-4A42-9727-D73BC93A1A61}"/>
    <cellStyle name="Notas 10 4 2 6" xfId="17698" xr:uid="{A5A64299-99BA-4D47-929A-BEC4DF0E95AE}"/>
    <cellStyle name="Notas 10 4 3" xfId="2855" xr:uid="{F19470F5-B98F-472D-8A85-F0EEE73F8E47}"/>
    <cellStyle name="Notas 10 4 3 2" xfId="5492" xr:uid="{47585E52-09F3-4DA6-8ECC-AC083D6DE3EC}"/>
    <cellStyle name="Notas 10 4 3 2 2" xfId="15661" xr:uid="{16E4267C-1F9C-4153-AA7D-747FC168A825}"/>
    <cellStyle name="Notas 10 4 3 2 2 2" xfId="30769" xr:uid="{C6DF68E6-E7BB-4B61-9597-7EC3184AAC76}"/>
    <cellStyle name="Notas 10 4 3 2 3" xfId="20600" xr:uid="{AD15F96A-DC44-4014-868A-2F00C48946AD}"/>
    <cellStyle name="Notas 10 4 3 3" xfId="9173" xr:uid="{8DDF40CD-A477-4815-9D41-4F9A0B85BCB3}"/>
    <cellStyle name="Notas 10 4 3 3 2" xfId="24281" xr:uid="{F2AD0CE3-FF1B-4458-A623-EB5DC1C33F7E}"/>
    <cellStyle name="Notas 10 4 3 4" xfId="17963" xr:uid="{CFE6CEEE-49C3-45E8-87B9-8207AD1A94CD}"/>
    <cellStyle name="Notas 10 4 4" xfId="3158" xr:uid="{3D36E149-A12C-45E6-8256-D2B54A546444}"/>
    <cellStyle name="Notas 10 4 4 2" xfId="5795" xr:uid="{4FC4BDF5-32C3-438F-A45F-0AA997584138}"/>
    <cellStyle name="Notas 10 4 4 2 2" xfId="12106" xr:uid="{6D41509E-6757-4921-91C4-8F2B92AFF3FF}"/>
    <cellStyle name="Notas 10 4 4 2 2 2" xfId="27214" xr:uid="{6A95ABED-A925-430A-92E3-A3C0B27D42B2}"/>
    <cellStyle name="Notas 10 4 4 2 3" xfId="16224" xr:uid="{B1582E41-F5C7-4F1E-B0CB-B42A13201DB7}"/>
    <cellStyle name="Notas 10 4 4 2 3 2" xfId="31332" xr:uid="{22D6D18C-9F01-4264-9ED7-4CA22A1D8117}"/>
    <cellStyle name="Notas 10 4 4 2 4" xfId="20903" xr:uid="{99241A12-9847-47B1-86AE-4576ECE7FB81}"/>
    <cellStyle name="Notas 10 4 4 3" xfId="9540" xr:uid="{75792318-0340-4FFB-A28E-C61830F354B9}"/>
    <cellStyle name="Notas 10 4 4 3 2" xfId="24648" xr:uid="{1F0FBD6C-6279-4F5A-A5BE-1184A271A827}"/>
    <cellStyle name="Notas 10 4 4 4" xfId="16209" xr:uid="{BC660659-D987-4C46-B33C-95FAB7EB1AE9}"/>
    <cellStyle name="Notas 10 4 4 4 2" xfId="31317" xr:uid="{FACA56F1-1C17-43BA-BD47-B493CCD26926}"/>
    <cellStyle name="Notas 10 4 4 5" xfId="18266" xr:uid="{8260A90B-3F17-4DE6-AC1D-42ACA4CC8DB5}"/>
    <cellStyle name="Notas 10 4 5" xfId="3484" xr:uid="{85019E6D-BA52-4DCA-8D66-8314AA2A35B4}"/>
    <cellStyle name="Notas 10 4 5 2" xfId="6121" xr:uid="{235CCD1E-6FB3-4D80-BCE5-A3185173A646}"/>
    <cellStyle name="Notas 10 4 5 2 2" xfId="12432" xr:uid="{B3ED6C3D-B482-46B4-B044-35A1E6EB780D}"/>
    <cellStyle name="Notas 10 4 5 2 2 2" xfId="27540" xr:uid="{27071ABE-8960-4B49-8308-92248E9FFA52}"/>
    <cellStyle name="Notas 10 4 5 2 3" xfId="15022" xr:uid="{4D702943-F393-4389-B357-0041FF182925}"/>
    <cellStyle name="Notas 10 4 5 2 3 2" xfId="30130" xr:uid="{5734DC1B-FC91-4FAF-A1BB-47A53D39A566}"/>
    <cellStyle name="Notas 10 4 5 2 4" xfId="21229" xr:uid="{433EF17A-43F1-455A-9E97-C5BA073BA718}"/>
    <cellStyle name="Notas 10 4 5 3" xfId="9866" xr:uid="{3B67D8B4-C91C-4F5F-BAFB-CE06DF1A4EE7}"/>
    <cellStyle name="Notas 10 4 5 3 2" xfId="24974" xr:uid="{D1BB2741-4646-44CE-B433-D6C95537CF8C}"/>
    <cellStyle name="Notas 10 4 5 4" xfId="7869" xr:uid="{9364E528-F542-493E-B08A-897863CA550B}"/>
    <cellStyle name="Notas 10 4 5 4 2" xfId="22977" xr:uid="{234DBEAD-5303-4B40-A64E-2F3AE93B3CD5}"/>
    <cellStyle name="Notas 10 4 5 5" xfId="18592" xr:uid="{C6CF3363-EC4B-4365-B48C-6AA88BF8B57D}"/>
    <cellStyle name="Notas 10 4 6" xfId="3790" xr:uid="{A3DD0938-87B5-4EC1-8572-F85BE871FC98}"/>
    <cellStyle name="Notas 10 4 6 2" xfId="6427" xr:uid="{9A34AF1A-286E-4EF7-96AC-AC34AF9DC661}"/>
    <cellStyle name="Notas 10 4 6 2 2" xfId="12738" xr:uid="{7E961BAC-F609-47CC-B51B-247C75BC6CD0}"/>
    <cellStyle name="Notas 10 4 6 2 2 2" xfId="27846" xr:uid="{BD7A4F30-715B-4A02-AAF2-04290C8EF243}"/>
    <cellStyle name="Notas 10 4 6 2 3" xfId="8699" xr:uid="{02FC8357-9F1D-44AA-A736-B1181E610487}"/>
    <cellStyle name="Notas 10 4 6 2 3 2" xfId="23807" xr:uid="{DA48E94E-C36A-45DA-A3B9-5523A49CE89A}"/>
    <cellStyle name="Notas 10 4 6 2 4" xfId="21535" xr:uid="{97A9EBB0-763D-49A5-B56B-92F8DCE161E7}"/>
    <cellStyle name="Notas 10 4 6 3" xfId="10172" xr:uid="{E4B5ACE0-D245-41AD-A647-810D6E7F1653}"/>
    <cellStyle name="Notas 10 4 6 3 2" xfId="25280" xr:uid="{FEB59D83-8965-45F7-97D6-C9DC43F736F2}"/>
    <cellStyle name="Notas 10 4 6 4" xfId="16026" xr:uid="{F8E1995F-E9E4-4CB4-B1A0-C8E270C406D0}"/>
    <cellStyle name="Notas 10 4 6 4 2" xfId="31134" xr:uid="{15C9B594-187C-421B-8E81-C898E291096B}"/>
    <cellStyle name="Notas 10 4 6 5" xfId="18898" xr:uid="{A1F4407B-36AE-4D49-BFDD-A5EFFAAF786A}"/>
    <cellStyle name="Notas 10 4 7" xfId="4172" xr:uid="{23B817BB-49D5-4155-A10B-F5D6D14BCC0B}"/>
    <cellStyle name="Notas 10 4 7 2" xfId="6809" xr:uid="{D62323A2-A82D-4A80-A597-EE3D148E8A81}"/>
    <cellStyle name="Notas 10 4 7 2 2" xfId="13120" xr:uid="{FB57CE64-9E68-4967-BBB6-2C5E16A91BDE}"/>
    <cellStyle name="Notas 10 4 7 2 2 2" xfId="28228" xr:uid="{11AD54D2-DDB7-44EE-8F67-82105A797458}"/>
    <cellStyle name="Notas 10 4 7 2 3" xfId="16789" xr:uid="{803FD0AB-3BF0-4F2B-B615-A425D15FE9BE}"/>
    <cellStyle name="Notas 10 4 7 2 3 2" xfId="31897" xr:uid="{A465D467-B147-4E86-AF2E-DB65F8FD0CEF}"/>
    <cellStyle name="Notas 10 4 7 2 4" xfId="21917" xr:uid="{48362A0B-808E-442E-9166-C83CF9AF7D64}"/>
    <cellStyle name="Notas 10 4 7 3" xfId="10554" xr:uid="{5BD30A89-A442-4D03-B169-656A8DB4C38F}"/>
    <cellStyle name="Notas 10 4 7 3 2" xfId="25662" xr:uid="{C8A4DBE8-8AE2-450A-A051-DA40C32741C0}"/>
    <cellStyle name="Notas 10 4 7 4" xfId="14338" xr:uid="{6E392772-77E9-4E0C-94B0-DCA5065C3FFD}"/>
    <cellStyle name="Notas 10 4 7 4 2" xfId="29446" xr:uid="{0472B05C-4813-4D25-86D0-B900E97D9CA6}"/>
    <cellStyle name="Notas 10 4 7 5" xfId="19280" xr:uid="{F305DDD9-7587-44DE-835A-CB29F5471020}"/>
    <cellStyle name="Notas 10 4 8" xfId="4379" xr:uid="{09782DD6-3423-4B80-B9BF-C770815B6FCB}"/>
    <cellStyle name="Notas 10 4 8 2" xfId="7016" xr:uid="{0B19052C-AB12-419D-8146-470549BE87E1}"/>
    <cellStyle name="Notas 10 4 8 2 2" xfId="13327" xr:uid="{9C740ACE-40BB-4C5B-B204-ED9921D0584A}"/>
    <cellStyle name="Notas 10 4 8 2 2 2" xfId="28435" xr:uid="{BFA061BE-28CB-4758-96F7-769C030F7F5B}"/>
    <cellStyle name="Notas 10 4 8 2 3" xfId="16991" xr:uid="{FD97E659-DAD8-4067-8AF8-DD236E8BEE74}"/>
    <cellStyle name="Notas 10 4 8 2 3 2" xfId="32099" xr:uid="{499E5F39-9317-4FAA-8E14-F695A5E84540}"/>
    <cellStyle name="Notas 10 4 8 2 4" xfId="22124" xr:uid="{C1CE7A9C-1D95-4E52-93D0-53FC54A8A7AA}"/>
    <cellStyle name="Notas 10 4 8 3" xfId="10761" xr:uid="{6CCA1DA8-5898-42A5-9CA1-081530032F35}"/>
    <cellStyle name="Notas 10 4 8 3 2" xfId="25869" xr:uid="{85EF92F4-E3E5-45A5-9B37-1DDE8DFE9BD3}"/>
    <cellStyle name="Notas 10 4 8 4" xfId="13380" xr:uid="{2ECBA4D3-5322-4D57-8135-C004809BF749}"/>
    <cellStyle name="Notas 10 4 8 4 2" xfId="28488" xr:uid="{24C0828A-B5A9-44CB-A68B-594B08EAC72D}"/>
    <cellStyle name="Notas 10 4 8 5" xfId="19487" xr:uid="{42D37EA7-B310-4B6A-93F7-328FF089A32C}"/>
    <cellStyle name="Notas 10 4 9" xfId="4737" xr:uid="{2652AD1C-D662-46F1-9AA3-708B5E0C2CC1}"/>
    <cellStyle name="Notas 10 4 9 2" xfId="11119" xr:uid="{026DDF77-0BE2-4CDC-8B59-CEE06E8C83E9}"/>
    <cellStyle name="Notas 10 4 9 2 2" xfId="26227" xr:uid="{4323A327-D0A3-48E3-A590-5B62F591923E}"/>
    <cellStyle name="Notas 10 4 9 3" xfId="13456" xr:uid="{C5B203B3-DC37-4A7C-8F6E-FD7D856628A6}"/>
    <cellStyle name="Notas 10 4 9 3 2" xfId="28564" xr:uid="{9012FCC2-53B2-4A75-86F1-95BD286EC69D}"/>
    <cellStyle name="Notas 10 4 9 4" xfId="19845" xr:uid="{B9445A82-7880-455A-AE0F-386018E6D2C4}"/>
    <cellStyle name="Notas 10 5" xfId="2024" xr:uid="{6CF927A0-845B-4E9A-92B6-59E45CA05049}"/>
    <cellStyle name="Notas 10 5 10" xfId="15489" xr:uid="{A267BD75-8E95-4B7A-AF63-B91F650071FE}"/>
    <cellStyle name="Notas 10 5 10 2" xfId="30597" xr:uid="{369C0AC5-359C-4ACC-ABF6-4455A6B19F68}"/>
    <cellStyle name="Notas 10 5 11" xfId="15004" xr:uid="{343E35E8-E237-417E-B582-0E47DAD28205}"/>
    <cellStyle name="Notas 10 5 11 2" xfId="30112" xr:uid="{A2BC6B9E-6AAB-416F-9D11-A44171B30BF5}"/>
    <cellStyle name="Notas 10 5 12" xfId="17249" xr:uid="{6AC5DA42-1EA9-4F65-B0CD-C59ACBAF2A99}"/>
    <cellStyle name="Notas 10 5 2" xfId="2786" xr:uid="{3C624ADC-A745-4EC4-9F61-835FA6FD5C48}"/>
    <cellStyle name="Notas 10 5 2 2" xfId="5423" xr:uid="{D1E067FD-BFDF-4A33-9D22-F8232D2C50AC}"/>
    <cellStyle name="Notas 10 5 2 2 2" xfId="14784" xr:uid="{04FEDFB8-204A-45E3-AF0B-5D9672703128}"/>
    <cellStyle name="Notas 10 5 2 2 2 2" xfId="29892" xr:uid="{43F9B2B3-0E7D-49CC-996E-2D1335749EA4}"/>
    <cellStyle name="Notas 10 5 2 2 3" xfId="20531" xr:uid="{D4C272B3-0BD3-430F-8D3D-C4A77EA2BAF1}"/>
    <cellStyle name="Notas 10 5 2 3" xfId="13985" xr:uid="{2D3DC46A-AC73-4052-880A-B70F7A748A62}"/>
    <cellStyle name="Notas 10 5 2 3 2" xfId="29093" xr:uid="{0A3089C0-B752-460B-97FF-C08134A73794}"/>
    <cellStyle name="Notas 10 5 2 4" xfId="17894" xr:uid="{06FCD2FA-09BE-4540-87D8-18E035217F62}"/>
    <cellStyle name="Notas 10 5 3" xfId="3089" xr:uid="{AAA3883B-AF5B-4D79-9C05-BFE6E0D44246}"/>
    <cellStyle name="Notas 10 5 3 2" xfId="5726" xr:uid="{6CAE98E4-1B1D-4740-855B-37E717B33441}"/>
    <cellStyle name="Notas 10 5 3 2 2" xfId="12037" xr:uid="{CA14F67C-5582-45DD-94E9-6E02CE20301E}"/>
    <cellStyle name="Notas 10 5 3 2 2 2" xfId="27145" xr:uid="{399F7D9E-2063-41CB-92C1-457DF83B9C73}"/>
    <cellStyle name="Notas 10 5 3 2 3" xfId="13453" xr:uid="{44E5620D-8B63-47BE-B20B-A641F738D682}"/>
    <cellStyle name="Notas 10 5 3 2 3 2" xfId="28561" xr:uid="{3C736340-6331-433C-A72B-87EC3306758C}"/>
    <cellStyle name="Notas 10 5 3 2 4" xfId="20834" xr:uid="{9DE28018-D27A-4D4A-8670-98D5753D0A06}"/>
    <cellStyle name="Notas 10 5 3 3" xfId="9471" xr:uid="{140C46D8-23B8-4F39-B471-469B2B91760A}"/>
    <cellStyle name="Notas 10 5 3 3 2" xfId="24579" xr:uid="{B18E7F0C-F538-42E3-92E9-C72208157C03}"/>
    <cellStyle name="Notas 10 5 3 4" xfId="14166" xr:uid="{BB348E17-4886-4857-B5D0-66FEE9F00C26}"/>
    <cellStyle name="Notas 10 5 3 4 2" xfId="29274" xr:uid="{95F9778D-BD55-4907-A4E3-2B030966F9F7}"/>
    <cellStyle name="Notas 10 5 3 5" xfId="18197" xr:uid="{73661A6A-E520-4F4E-BA2D-F35B96E222E3}"/>
    <cellStyle name="Notas 10 5 4" xfId="3415" xr:uid="{CC81E39B-599D-49CC-B8BC-3E9F42982B3D}"/>
    <cellStyle name="Notas 10 5 4 2" xfId="6052" xr:uid="{6C030E96-97AA-48D7-9476-6C3E363F3F36}"/>
    <cellStyle name="Notas 10 5 4 2 2" xfId="12363" xr:uid="{FAF7DE20-1D81-48F8-813B-035D66A95683}"/>
    <cellStyle name="Notas 10 5 4 2 2 2" xfId="27471" xr:uid="{0775AC10-1EF1-4969-80FC-E15D3783DD82}"/>
    <cellStyle name="Notas 10 5 4 2 3" xfId="7460" xr:uid="{DDE27BD9-E6EE-4226-90CA-A2DF1A1697A2}"/>
    <cellStyle name="Notas 10 5 4 2 3 2" xfId="22568" xr:uid="{3C04BDC8-9E98-41B2-8018-66C5BBA95082}"/>
    <cellStyle name="Notas 10 5 4 2 4" xfId="21160" xr:uid="{DCB1AD15-4210-4339-9DE4-1A9B1D8DC0A7}"/>
    <cellStyle name="Notas 10 5 4 3" xfId="9797" xr:uid="{1372CFB6-0209-4895-B7DE-D1EF0D410C2E}"/>
    <cellStyle name="Notas 10 5 4 3 2" xfId="24905" xr:uid="{FFE5A666-FC01-4FDB-AF59-C5FC9BBA5383}"/>
    <cellStyle name="Notas 10 5 4 4" xfId="15411" xr:uid="{C087379F-8B4F-4E1A-82CE-5F2484CECD71}"/>
    <cellStyle name="Notas 10 5 4 4 2" xfId="30519" xr:uid="{00E42573-167F-4655-A168-CE5093CBAB96}"/>
    <cellStyle name="Notas 10 5 4 5" xfId="18523" xr:uid="{AAC4ABDA-95E1-4054-815B-A3D3CCDBD083}"/>
    <cellStyle name="Notas 10 5 5" xfId="3721" xr:uid="{C2FC6DA2-3962-415C-84A2-C94D40DCEC88}"/>
    <cellStyle name="Notas 10 5 5 2" xfId="6358" xr:uid="{ED241499-D30A-408B-BF68-C502C36E5BBC}"/>
    <cellStyle name="Notas 10 5 5 2 2" xfId="12669" xr:uid="{61793FC8-3A57-433E-9FF2-09A63A97B6F2}"/>
    <cellStyle name="Notas 10 5 5 2 2 2" xfId="27777" xr:uid="{B3DC03A3-060C-4521-9512-E0F1F5CA9BCD}"/>
    <cellStyle name="Notas 10 5 5 2 3" xfId="14610" xr:uid="{6988D0BB-1F1B-420B-9C0E-ECFA7B42538B}"/>
    <cellStyle name="Notas 10 5 5 2 3 2" xfId="29718" xr:uid="{F55AEAA0-B9A5-4B12-A55C-5728DE3DF893}"/>
    <cellStyle name="Notas 10 5 5 2 4" xfId="21466" xr:uid="{4E20AEFC-66AA-4258-B036-875322361FC9}"/>
    <cellStyle name="Notas 10 5 5 3" xfId="10103" xr:uid="{2D9C0623-EB1F-4FEF-AB40-F9327DD937CB}"/>
    <cellStyle name="Notas 10 5 5 3 2" xfId="25211" xr:uid="{9CA73494-D6C3-46B8-A0BC-E723A9C24648}"/>
    <cellStyle name="Notas 10 5 5 4" xfId="15111" xr:uid="{56B8986C-AE67-477F-99E4-DABA08C24B60}"/>
    <cellStyle name="Notas 10 5 5 4 2" xfId="30219" xr:uid="{8199817F-FBE1-4286-9BB7-153F834C6720}"/>
    <cellStyle name="Notas 10 5 5 5" xfId="18829" xr:uid="{5111494C-0945-4710-82C2-79ECF1BBABC0}"/>
    <cellStyle name="Notas 10 5 6" xfId="4096" xr:uid="{E20FDCCE-A7CF-4C23-AF08-83F9122ACF70}"/>
    <cellStyle name="Notas 10 5 6 2" xfId="6733" xr:uid="{42F00177-9669-41A7-BC53-E6AFF092F3B4}"/>
    <cellStyle name="Notas 10 5 6 2 2" xfId="13044" xr:uid="{C134A0B2-B0F3-4A02-95C3-8F8CA86259DD}"/>
    <cellStyle name="Notas 10 5 6 2 2 2" xfId="28152" xr:uid="{CB72BF34-CC0E-4814-9A98-4D683244DA58}"/>
    <cellStyle name="Notas 10 5 6 2 3" xfId="16720" xr:uid="{2B4E56EE-332C-4CE6-ABD2-B72E9E38D6CA}"/>
    <cellStyle name="Notas 10 5 6 2 3 2" xfId="31828" xr:uid="{CF922DDF-D055-439E-BDC6-CC806EE09001}"/>
    <cellStyle name="Notas 10 5 6 2 4" xfId="21841" xr:uid="{4BC48FD1-643D-4274-ACE1-8714B2566618}"/>
    <cellStyle name="Notas 10 5 6 3" xfId="10478" xr:uid="{E1975AE4-04F2-4E18-B487-3FF68E5E66A2}"/>
    <cellStyle name="Notas 10 5 6 3 2" xfId="25586" xr:uid="{2EF23214-3BE2-49C7-9579-47C98FE2D7AE}"/>
    <cellStyle name="Notas 10 5 6 4" xfId="7111" xr:uid="{E222362C-1280-4C4F-8B71-EA7BB2E09872}"/>
    <cellStyle name="Notas 10 5 6 4 2" xfId="22219" xr:uid="{61D0C99B-842C-4AFE-8AB7-A3DE63B88F9B}"/>
    <cellStyle name="Notas 10 5 6 5" xfId="19204" xr:uid="{9A79674C-7747-485D-A849-69DBAC772F7A}"/>
    <cellStyle name="Notas 10 5 7" xfId="4378" xr:uid="{5C3FF32F-E423-4C8F-9E3D-12CCC56B1BF8}"/>
    <cellStyle name="Notas 10 5 7 2" xfId="7015" xr:uid="{3D7F8778-AA0A-457E-B66B-3420B1F534BA}"/>
    <cellStyle name="Notas 10 5 7 2 2" xfId="13326" xr:uid="{770401CA-ED02-4342-AE9D-EE90FB6B8AFB}"/>
    <cellStyle name="Notas 10 5 7 2 2 2" xfId="28434" xr:uid="{2AE064AD-C78D-4163-B9F3-398B340E7CC3}"/>
    <cellStyle name="Notas 10 5 7 2 3" xfId="16990" xr:uid="{91762A28-8A74-4DC6-BDF1-24D2FC2F81FF}"/>
    <cellStyle name="Notas 10 5 7 2 3 2" xfId="32098" xr:uid="{25BD2568-E6E5-4610-9D07-60AC1359FA5A}"/>
    <cellStyle name="Notas 10 5 7 2 4" xfId="22123" xr:uid="{6F18047F-DD49-4AC1-92DD-CB91BCAC2122}"/>
    <cellStyle name="Notas 10 5 7 3" xfId="10760" xr:uid="{3984ACAE-EB6A-446E-83D3-A8BD18455816}"/>
    <cellStyle name="Notas 10 5 7 3 2" xfId="25868" xr:uid="{0E4B2DED-E6E9-4B9B-B25A-650B487D2131}"/>
    <cellStyle name="Notas 10 5 7 4" xfId="14829" xr:uid="{7763BE01-4859-4923-9DBF-4A08789BE3F2}"/>
    <cellStyle name="Notas 10 5 7 4 2" xfId="29937" xr:uid="{7F9ACC3B-7319-4C71-A74C-0F3EC5AF834B}"/>
    <cellStyle name="Notas 10 5 7 5" xfId="19486" xr:uid="{DF957303-C746-4A6F-AB99-E9CDF2109025}"/>
    <cellStyle name="Notas 10 5 8" xfId="4661" xr:uid="{3433FB80-CF29-46A1-A71F-59A3C61EB148}"/>
    <cellStyle name="Notas 10 5 8 2" xfId="11043" xr:uid="{946FD81D-89DA-469B-97AE-0D134CB72E1B}"/>
    <cellStyle name="Notas 10 5 8 2 2" xfId="26151" xr:uid="{C4958DDB-6F43-4B39-851F-DFA794632F89}"/>
    <cellStyle name="Notas 10 5 8 3" xfId="15056" xr:uid="{DE42BA03-706B-460A-9958-3F5FFC334A09}"/>
    <cellStyle name="Notas 10 5 8 3 2" xfId="30164" xr:uid="{6187D574-E311-466F-903C-6D35C60B3112}"/>
    <cellStyle name="Notas 10 5 8 4" xfId="19769" xr:uid="{E9F4F88E-7743-46BA-9A9F-DCE739F8837C}"/>
    <cellStyle name="Notas 10 5 9" xfId="8522" xr:uid="{254FB83D-81AD-403E-B02C-7419230C08AD}"/>
    <cellStyle name="Notas 10 5 9 2" xfId="23630" xr:uid="{B0C0AE4A-283C-431B-8312-ABD47495F9C0}"/>
    <cellStyle name="Notas 11" xfId="1449" xr:uid="{00000000-0005-0000-0000-0000AD050000}"/>
    <cellStyle name="Notas 11 2" xfId="1904" xr:uid="{26733C46-EB30-43C6-AB1B-D4D5DEB3E307}"/>
    <cellStyle name="Notas 11 2 10" xfId="16084" xr:uid="{4D9CC2E4-7D11-4B8F-9BC5-3C848DBD59DF}"/>
    <cellStyle name="Notas 11 2 10 2" xfId="31192" xr:uid="{A1F36175-FF1F-42CA-8E1D-EFB3070FEEAF}"/>
    <cellStyle name="Notas 11 2 11" xfId="16267" xr:uid="{30F21E1A-0359-4537-9608-E40C2DACEA56}"/>
    <cellStyle name="Notas 11 2 11 2" xfId="31375" xr:uid="{90A3E202-2AAC-427F-AFDC-1217E932613F}"/>
    <cellStyle name="Notas 11 2 12" xfId="17129" xr:uid="{80EF4662-A4BD-46AA-9600-BDD4CEB952DA}"/>
    <cellStyle name="Notas 11 2 2" xfId="2464" xr:uid="{05BCBC1E-8828-42DD-A619-112AD3658F11}"/>
    <cellStyle name="Notas 11 2 2 2" xfId="5101" xr:uid="{CB9513B0-364C-4A9D-8CD7-A867AF93EB31}"/>
    <cellStyle name="Notas 11 2 2 2 2" xfId="11465" xr:uid="{EDA17F8F-0A27-4EC6-AF72-51780B7D0BB1}"/>
    <cellStyle name="Notas 11 2 2 2 2 2" xfId="26573" xr:uid="{C5B32131-BAD5-45EC-9C0C-B9B0F2CCCA61}"/>
    <cellStyle name="Notas 11 2 2 2 3" xfId="15778" xr:uid="{31DC1737-85BF-4E25-A535-43851023F65C}"/>
    <cellStyle name="Notas 11 2 2 2 3 2" xfId="30886" xr:uid="{9E59C56D-7F41-4D14-BBDF-E39607B7C501}"/>
    <cellStyle name="Notas 11 2 2 2 4" xfId="20209" xr:uid="{2D2CC987-3750-4DBD-BFD4-27A4CFFA6C5D}"/>
    <cellStyle name="Notas 11 2 2 3" xfId="8931" xr:uid="{0768DE73-0AE9-4E9F-90A9-8DB6A978ADA5}"/>
    <cellStyle name="Notas 11 2 2 3 2" xfId="24039" xr:uid="{21C1F51D-1902-44F2-94B0-9848ADB49461}"/>
    <cellStyle name="Notas 11 2 3" xfId="2680" xr:uid="{53503E49-1394-4FD7-8E8F-1FED0F61F4A3}"/>
    <cellStyle name="Notas 11 2 3 2" xfId="5317" xr:uid="{5925ACE4-6BC7-494F-A265-102050D2B0E9}"/>
    <cellStyle name="Notas 11 2 3 2 2" xfId="13559" xr:uid="{0EB1CBCD-0F36-42FF-8CF5-DAB72BC74E39}"/>
    <cellStyle name="Notas 11 2 3 2 2 2" xfId="28667" xr:uid="{61EA26A6-4B02-4C80-BD76-17FF2BE176EF}"/>
    <cellStyle name="Notas 11 2 3 2 3" xfId="20425" xr:uid="{063C7DF8-5B33-49A6-A037-07B52A65C1F2}"/>
    <cellStyle name="Notas 11 2 3 3" xfId="16225" xr:uid="{7C11029D-4709-48FE-A79D-591FB9A6B316}"/>
    <cellStyle name="Notas 11 2 3 3 2" xfId="31333" xr:uid="{BB7FAB67-538E-496D-84A3-4880C2130BD0}"/>
    <cellStyle name="Notas 11 2 3 4" xfId="17788" xr:uid="{C652073D-A884-41DC-A274-33CB80556C65}"/>
    <cellStyle name="Notas 11 2 4" xfId="2983" xr:uid="{C90626A2-D691-4B8D-BE43-9C3DD4D2721F}"/>
    <cellStyle name="Notas 11 2 4 2" xfId="5620" xr:uid="{AF94D780-A9BC-43D6-B30E-FC8C1D9B0D50}"/>
    <cellStyle name="Notas 11 2 4 2 2" xfId="11931" xr:uid="{06F14BF0-EE27-4389-AA20-E96610100C64}"/>
    <cellStyle name="Notas 11 2 4 2 2 2" xfId="27039" xr:uid="{D41FF815-6C12-4F2F-B42E-FF7254602CCB}"/>
    <cellStyle name="Notas 11 2 4 2 3" xfId="7892" xr:uid="{42EC62C3-5C5C-47A1-8B4B-7945D2F1AFB8}"/>
    <cellStyle name="Notas 11 2 4 2 3 2" xfId="23000" xr:uid="{ACA1849A-9BB0-48BC-90EC-F30AED86DF52}"/>
    <cellStyle name="Notas 11 2 4 2 4" xfId="20728" xr:uid="{72889A1F-59CD-40D4-8E46-E99F9219C0A8}"/>
    <cellStyle name="Notas 11 2 4 3" xfId="9365" xr:uid="{7B1F9CB1-481C-4A3D-B766-7463FA6EFFEE}"/>
    <cellStyle name="Notas 11 2 4 3 2" xfId="24473" xr:uid="{A24133B2-A2AC-4A6A-951A-ECA94777EFD2}"/>
    <cellStyle name="Notas 11 2 4 4" xfId="16034" xr:uid="{5CA4A1F6-4A48-4FA1-9C54-C1A3742406B2}"/>
    <cellStyle name="Notas 11 2 4 4 2" xfId="31142" xr:uid="{F21352D0-B37D-4F12-9D9D-293D180C60B8}"/>
    <cellStyle name="Notas 11 2 4 5" xfId="18091" xr:uid="{89D3A1DF-27D8-4102-8FF4-5EA970030000}"/>
    <cellStyle name="Notas 11 2 5" xfId="3309" xr:uid="{E6E1DBE1-3D9B-4BD3-A3A4-070012266152}"/>
    <cellStyle name="Notas 11 2 5 2" xfId="5946" xr:uid="{44718BBC-88B3-4CE9-AD7E-2F74BB602FD0}"/>
    <cellStyle name="Notas 11 2 5 2 2" xfId="12257" xr:uid="{CF985248-DFFF-46CF-BCF0-C6D7336EC197}"/>
    <cellStyle name="Notas 11 2 5 2 2 2" xfId="27365" xr:uid="{4B76DF67-A602-42E7-A860-E226EF1C6AF1}"/>
    <cellStyle name="Notas 11 2 5 2 3" xfId="7429" xr:uid="{DD538AF7-6FC2-4B8B-9E2F-E1018EFCF6EC}"/>
    <cellStyle name="Notas 11 2 5 2 3 2" xfId="22537" xr:uid="{9EB2C975-03FB-4414-B0D5-1E4C95881CA2}"/>
    <cellStyle name="Notas 11 2 5 2 4" xfId="21054" xr:uid="{BA058469-C492-403F-B333-3BD91F91A981}"/>
    <cellStyle name="Notas 11 2 5 3" xfId="9691" xr:uid="{F2D0B84F-7876-45F1-BCB0-A62F62634591}"/>
    <cellStyle name="Notas 11 2 5 3 2" xfId="24799" xr:uid="{25A703BC-B908-4C85-8090-6DAC685856EE}"/>
    <cellStyle name="Notas 11 2 5 4" xfId="15516" xr:uid="{F23DC9C9-4B1D-494F-A5C9-60F0D46C6A92}"/>
    <cellStyle name="Notas 11 2 5 4 2" xfId="30624" xr:uid="{3E658967-95BF-46D6-9BC7-FBA6474EB615}"/>
    <cellStyle name="Notas 11 2 5 5" xfId="18417" xr:uid="{9929BC0E-4E01-4346-AF37-793E2EA2C4F0}"/>
    <cellStyle name="Notas 11 2 6" xfId="3615" xr:uid="{3B5CE224-8918-42B2-9DF6-C06E0CF3C302}"/>
    <cellStyle name="Notas 11 2 6 2" xfId="6252" xr:uid="{FD086CDF-E003-459C-9524-B9A49A65E82D}"/>
    <cellStyle name="Notas 11 2 6 2 2" xfId="12563" xr:uid="{1563794F-F9EF-42C3-9417-8501DDAE188D}"/>
    <cellStyle name="Notas 11 2 6 2 2 2" xfId="27671" xr:uid="{5FF092A7-AC91-4AAF-9386-7D443EAFA460}"/>
    <cellStyle name="Notas 11 2 6 2 3" xfId="7826" xr:uid="{6DFD6AE4-B800-42C5-AF62-64A404601198}"/>
    <cellStyle name="Notas 11 2 6 2 3 2" xfId="22934" xr:uid="{752F2B64-3CBC-4533-B415-CE3902E81411}"/>
    <cellStyle name="Notas 11 2 6 2 4" xfId="21360" xr:uid="{7AA895FD-5006-4467-923D-42D6580F0E19}"/>
    <cellStyle name="Notas 11 2 6 3" xfId="9997" xr:uid="{E1531B5C-FDC7-464E-96D4-6924B584A6CE}"/>
    <cellStyle name="Notas 11 2 6 3 2" xfId="25105" xr:uid="{796189F0-8CFF-47DD-9813-92FFA096530D}"/>
    <cellStyle name="Notas 11 2 6 4" xfId="13806" xr:uid="{F8E18FDB-9628-4D0E-B527-B27F29AFC250}"/>
    <cellStyle name="Notas 11 2 6 4 2" xfId="28914" xr:uid="{086D06D8-A404-4230-BAC7-760F3A38AE4E}"/>
    <cellStyle name="Notas 11 2 6 5" xfId="18723" xr:uid="{2F2B11E9-5EE4-48F4-AA61-738A8C03CE7B}"/>
    <cellStyle name="Notas 11 2 7" xfId="3976" xr:uid="{794E708B-424E-4240-842A-FBCE622599DC}"/>
    <cellStyle name="Notas 11 2 7 2" xfId="6613" xr:uid="{BA439277-0C91-4ABD-92FC-9133AFA85EB7}"/>
    <cellStyle name="Notas 11 2 7 2 2" xfId="12924" xr:uid="{4B01899E-6124-4581-A69F-D899D221C2D0}"/>
    <cellStyle name="Notas 11 2 7 2 2 2" xfId="28032" xr:uid="{1B79CBD7-4E47-44E4-B363-D6C0769B26A3}"/>
    <cellStyle name="Notas 11 2 7 2 3" xfId="16614" xr:uid="{F56C8350-B2EE-4BCC-8610-72F71475F598}"/>
    <cellStyle name="Notas 11 2 7 2 3 2" xfId="31722" xr:uid="{400CF9F2-E2AD-4902-BBD3-4504BC83D767}"/>
    <cellStyle name="Notas 11 2 7 2 4" xfId="21721" xr:uid="{7610A65B-CA5A-48E1-B8EF-C7F852B4CDA7}"/>
    <cellStyle name="Notas 11 2 7 3" xfId="10358" xr:uid="{9547B995-C1F0-431A-B737-0BEC469D56DF}"/>
    <cellStyle name="Notas 11 2 7 3 2" xfId="25466" xr:uid="{B44169B9-BB0B-4722-86E6-C20C456E6613}"/>
    <cellStyle name="Notas 11 2 7 4" xfId="16550" xr:uid="{0D875A3A-00B2-49AC-849D-27D918BA91B3}"/>
    <cellStyle name="Notas 11 2 7 4 2" xfId="31658" xr:uid="{1740AA5F-5E1E-4E6F-8EE6-957AFF902AC7}"/>
    <cellStyle name="Notas 11 2 7 5" xfId="19084" xr:uid="{BF5A7627-761F-4F04-84AB-C069936E0A2E}"/>
    <cellStyle name="Notas 11 2 8" xfId="4541" xr:uid="{DC746AF6-C3B5-41CD-9133-7B3348AE4C4A}"/>
    <cellStyle name="Notas 11 2 8 2" xfId="10923" xr:uid="{108D427C-4D0E-47F5-B60A-7F5BFF3A31A1}"/>
    <cellStyle name="Notas 11 2 8 2 2" xfId="26031" xr:uid="{C389EBB3-34D3-4A40-85AD-B948A05BB4A2}"/>
    <cellStyle name="Notas 11 2 8 3" xfId="16341" xr:uid="{AEE10760-B54E-4A21-AB2D-6DFB29B7981B}"/>
    <cellStyle name="Notas 11 2 8 3 2" xfId="31449" xr:uid="{EB09E4B6-C046-4896-B566-EC69E123488A}"/>
    <cellStyle name="Notas 11 2 8 4" xfId="19649" xr:uid="{85152A64-1DB2-4CB2-8AE3-FB493B42788D}"/>
    <cellStyle name="Notas 11 2 9" xfId="8405" xr:uid="{F4FDB1D2-A1C0-4D17-B519-A42601E89D72}"/>
    <cellStyle name="Notas 11 2 9 2" xfId="23513" xr:uid="{DF37B358-9E7C-45D8-9247-6FEBA1A4FC40}"/>
    <cellStyle name="Notas 11 3" xfId="1891" xr:uid="{CA8F2F30-7891-4DD4-92C4-3250D3E9B8A4}"/>
    <cellStyle name="Notas 11 3 10" xfId="8392" xr:uid="{DE80535D-1CD4-4A78-BA64-B84E25F76FBE}"/>
    <cellStyle name="Notas 11 3 10 2" xfId="23500" xr:uid="{A5F8E64E-44D8-414B-A889-3465AC62702F}"/>
    <cellStyle name="Notas 11 3 11" xfId="14992" xr:uid="{02F7F8E2-CCD4-4D68-A2C0-29BCD71FB890}"/>
    <cellStyle name="Notas 11 3 11 2" xfId="30100" xr:uid="{A1667430-77BE-471A-A867-25729C791020}"/>
    <cellStyle name="Notas 11 3 12" xfId="16100" xr:uid="{20029D2D-69C4-4CAC-ABD8-77473AE91232}"/>
    <cellStyle name="Notas 11 3 12 2" xfId="31208" xr:uid="{63144A59-C491-4A98-9082-37135FDABE3C}"/>
    <cellStyle name="Notas 11 3 13" xfId="17116" xr:uid="{9DE19F08-D9B7-40A1-9FA0-8E5799BA229B}"/>
    <cellStyle name="Notas 11 3 2" xfId="2451" xr:uid="{4DD09200-46F7-4C02-8617-CF17CFAC5CC7}"/>
    <cellStyle name="Notas 11 3 2 2" xfId="5088" xr:uid="{185123BB-4198-40BF-AE2F-7BEFCF54C65F}"/>
    <cellStyle name="Notas 11 3 2 2 2" xfId="11452" xr:uid="{9FCC3056-1E65-4B04-B3AE-9DF4990F2858}"/>
    <cellStyle name="Notas 11 3 2 2 2 2" xfId="26560" xr:uid="{2732140E-C9A4-4E4A-BC98-1A469E637B1C}"/>
    <cellStyle name="Notas 11 3 2 2 3" xfId="15619" xr:uid="{EFDFC847-D1A1-4B3E-9A2F-19F0EDAC5096}"/>
    <cellStyle name="Notas 11 3 2 2 3 2" xfId="30727" xr:uid="{A42E8F74-1CE4-43F1-A7D9-92EE6377E415}"/>
    <cellStyle name="Notas 11 3 2 2 4" xfId="20196" xr:uid="{F5350798-EB6C-4A14-A4A0-AC6D73126267}"/>
    <cellStyle name="Notas 11 3 2 3" xfId="8918" xr:uid="{0827784B-927A-4E1F-A66B-A83F59FB4F6D}"/>
    <cellStyle name="Notas 11 3 2 3 2" xfId="24026" xr:uid="{53DD78CB-357A-4E55-BC45-E7275B48A756}"/>
    <cellStyle name="Notas 11 3 2 4" xfId="7514" xr:uid="{7950EEDE-9849-4213-894B-CDAA91A517F5}"/>
    <cellStyle name="Notas 11 3 2 4 2" xfId="22622" xr:uid="{43E8F16A-9F50-4FE1-B8C1-18E9D6E4CFD4}"/>
    <cellStyle name="Notas 11 3 2 5" xfId="14944" xr:uid="{32CAE249-0668-4F27-A816-7AAD923C4BBB}"/>
    <cellStyle name="Notas 11 3 2 5 2" xfId="30052" xr:uid="{D6BAF073-AD46-4E6F-B56C-A6B989B5E50D}"/>
    <cellStyle name="Notas 11 3 2 6" xfId="17625" xr:uid="{AD604663-B359-49A3-8E01-316730C7183A}"/>
    <cellStyle name="Notas 11 3 3" xfId="2667" xr:uid="{9A42C855-5307-4C28-BCB3-12F25CFFF3F1}"/>
    <cellStyle name="Notas 11 3 3 2" xfId="5304" xr:uid="{D4492D3C-2480-4EF6-A106-A7499916E432}"/>
    <cellStyle name="Notas 11 3 3 2 2" xfId="14445" xr:uid="{7940C6B0-CD13-4302-A38E-CCA84B551ACA}"/>
    <cellStyle name="Notas 11 3 3 2 2 2" xfId="29553" xr:uid="{F3F06B3C-D39D-4422-A4A5-3678821A9EF3}"/>
    <cellStyle name="Notas 11 3 3 2 3" xfId="20412" xr:uid="{88FEF1BD-DF65-4210-9E3F-C01633D5DE9E}"/>
    <cellStyle name="Notas 11 3 3 3" xfId="15120" xr:uid="{F199950E-B2DF-492A-8295-AFAAE17DE809}"/>
    <cellStyle name="Notas 11 3 3 3 2" xfId="30228" xr:uid="{48FC2333-0003-4FD5-B1FD-FF50409D4F13}"/>
    <cellStyle name="Notas 11 3 3 4" xfId="17775" xr:uid="{D9CCC1BA-4832-4677-B849-DB95262E7390}"/>
    <cellStyle name="Notas 11 3 4" xfId="2970" xr:uid="{9A3200D8-5B9B-4D9A-A10E-340522594FA0}"/>
    <cellStyle name="Notas 11 3 4 2" xfId="5607" xr:uid="{11838397-1068-4A9D-9C9E-C1C54C206D81}"/>
    <cellStyle name="Notas 11 3 4 2 2" xfId="11918" xr:uid="{B81EDE29-9A22-4811-9947-3B7895554DD5}"/>
    <cellStyle name="Notas 11 3 4 2 2 2" xfId="27026" xr:uid="{FDF1CF05-4714-46D9-966D-98FE4E38B5A1}"/>
    <cellStyle name="Notas 11 3 4 2 3" xfId="16415" xr:uid="{2D0D9B5B-DC0D-4B21-8276-70808F330A15}"/>
    <cellStyle name="Notas 11 3 4 2 3 2" xfId="31523" xr:uid="{33C1FEB8-5A9A-415E-88C2-0444D2B25E6F}"/>
    <cellStyle name="Notas 11 3 4 2 4" xfId="20715" xr:uid="{105A54A6-CB1F-4694-AEA8-ECB2D5485A2C}"/>
    <cellStyle name="Notas 11 3 4 3" xfId="9352" xr:uid="{6C31CB66-AC58-4568-A8DD-C6D08B863E63}"/>
    <cellStyle name="Notas 11 3 4 3 2" xfId="24460" xr:uid="{4D60D71A-3C48-495A-9F5F-2BF19DD514EC}"/>
    <cellStyle name="Notas 11 3 4 4" xfId="14751" xr:uid="{AA7346DD-7108-48F0-A7A9-7724006F45EC}"/>
    <cellStyle name="Notas 11 3 4 4 2" xfId="29859" xr:uid="{2CC15E82-CFAB-42E7-A2CF-5BCA3BCE3ACD}"/>
    <cellStyle name="Notas 11 3 4 5" xfId="18078" xr:uid="{341DED48-C538-4374-9BC8-EC5DC6A478AC}"/>
    <cellStyle name="Notas 11 3 5" xfId="3296" xr:uid="{F50B5AFB-9449-42D7-962D-789B9FBEE0C9}"/>
    <cellStyle name="Notas 11 3 5 2" xfId="5933" xr:uid="{F8CAA23F-7232-4BDE-A031-D1F18114D503}"/>
    <cellStyle name="Notas 11 3 5 2 2" xfId="12244" xr:uid="{5213D07E-3851-4404-8D4B-258D08749524}"/>
    <cellStyle name="Notas 11 3 5 2 2 2" xfId="27352" xr:uid="{ED24A062-8E00-4C00-8B12-6A8B97EFE4AC}"/>
    <cellStyle name="Notas 11 3 5 2 3" xfId="8161" xr:uid="{804206E7-7AE4-438C-86F1-048F4AC1E19B}"/>
    <cellStyle name="Notas 11 3 5 2 3 2" xfId="23269" xr:uid="{2E81D86B-9F55-429D-9170-ADBD1A2F0441}"/>
    <cellStyle name="Notas 11 3 5 2 4" xfId="21041" xr:uid="{D7320600-FF49-4FB7-9382-053F34749EBD}"/>
    <cellStyle name="Notas 11 3 5 3" xfId="9678" xr:uid="{9C12DA65-2B81-4D2B-943D-AAFFE2E496A3}"/>
    <cellStyle name="Notas 11 3 5 3 2" xfId="24786" xr:uid="{9DBB828F-59CC-4BF6-91EE-A37CAF80A38C}"/>
    <cellStyle name="Notas 11 3 5 4" xfId="14018" xr:uid="{53A4F159-48E7-4B01-B23B-2DA971955A9A}"/>
    <cellStyle name="Notas 11 3 5 4 2" xfId="29126" xr:uid="{CC8C439C-04DB-4EF0-AD60-FD1CA8100D5D}"/>
    <cellStyle name="Notas 11 3 5 5" xfId="18404" xr:uid="{EBCA0062-263E-4BE7-8FE7-FB4E1DDE61CC}"/>
    <cellStyle name="Notas 11 3 6" xfId="3602" xr:uid="{1B96180E-DDCE-405A-9B80-7ED411A5DE04}"/>
    <cellStyle name="Notas 11 3 6 2" xfId="6239" xr:uid="{A71E8788-E4B8-4AB1-8453-1DCD20BF07CE}"/>
    <cellStyle name="Notas 11 3 6 2 2" xfId="12550" xr:uid="{957D4AB2-D01D-41D7-A4E4-9F45F96382AC}"/>
    <cellStyle name="Notas 11 3 6 2 2 2" xfId="27658" xr:uid="{C78158DB-87CA-4014-9377-99926126EA43}"/>
    <cellStyle name="Notas 11 3 6 2 3" xfId="7300" xr:uid="{45DC696D-85E6-4075-915D-8D3C01D823C1}"/>
    <cellStyle name="Notas 11 3 6 2 3 2" xfId="22408" xr:uid="{950FDE63-2E75-44D8-B8B1-44D16482FE86}"/>
    <cellStyle name="Notas 11 3 6 2 4" xfId="21347" xr:uid="{27B1C299-CF54-42E8-84BD-DA7811F9488A}"/>
    <cellStyle name="Notas 11 3 6 3" xfId="9984" xr:uid="{AC7A1AAE-C5F4-42EE-8C6B-929D2DBAC7CB}"/>
    <cellStyle name="Notas 11 3 6 3 2" xfId="25092" xr:uid="{2BF044C7-B37D-4822-9DDB-C12C7BDDD95E}"/>
    <cellStyle name="Notas 11 3 6 4" xfId="14854" xr:uid="{D947D172-2187-4373-B397-C9939FB6621C}"/>
    <cellStyle name="Notas 11 3 6 4 2" xfId="29962" xr:uid="{AA2DD702-46C1-491C-9B50-14AC712C3C10}"/>
    <cellStyle name="Notas 11 3 6 5" xfId="18710" xr:uid="{EBB57620-4863-4757-B665-63C3DF43AC9C}"/>
    <cellStyle name="Notas 11 3 7" xfId="3963" xr:uid="{34BC7E81-7BDB-4B71-90C7-7C2A9D37A86A}"/>
    <cellStyle name="Notas 11 3 7 2" xfId="6600" xr:uid="{A24E0349-4ED5-4C77-8AEC-CB47B7A2E103}"/>
    <cellStyle name="Notas 11 3 7 2 2" xfId="12911" xr:uid="{B1CA484E-528B-4398-9ED2-A2E3A1944BFF}"/>
    <cellStyle name="Notas 11 3 7 2 2 2" xfId="28019" xr:uid="{BF7765F7-EF53-4C87-B82F-023A4E1491D2}"/>
    <cellStyle name="Notas 11 3 7 2 3" xfId="16601" xr:uid="{34F0D122-EB8D-4476-9327-C1C2E16C3FBE}"/>
    <cellStyle name="Notas 11 3 7 2 3 2" xfId="31709" xr:uid="{FE336218-A6C2-4D6B-AE57-3D1FC2ED6414}"/>
    <cellStyle name="Notas 11 3 7 2 4" xfId="21708" xr:uid="{37D10C73-D8C5-4BF8-8435-44FB6B060057}"/>
    <cellStyle name="Notas 11 3 7 3" xfId="10345" xr:uid="{EC6BDC1B-782B-4E74-A8CC-286397C9A0AB}"/>
    <cellStyle name="Notas 11 3 7 3 2" xfId="25453" xr:uid="{246831A4-46F3-4AE7-ABBD-54A8DCE03F84}"/>
    <cellStyle name="Notas 11 3 7 4" xfId="8185" xr:uid="{235B406E-DC45-4F26-A406-5537C5BF9146}"/>
    <cellStyle name="Notas 11 3 7 4 2" xfId="23293" xr:uid="{27DA80D3-5859-44E4-B121-041D6F176E21}"/>
    <cellStyle name="Notas 11 3 7 5" xfId="19071" xr:uid="{7252E8D7-8729-4088-8AEC-6B37EA50CC1F}"/>
    <cellStyle name="Notas 11 3 8" xfId="4295" xr:uid="{51F8003C-1D98-4D0A-B462-AE66CC09E713}"/>
    <cellStyle name="Notas 11 3 8 2" xfId="6932" xr:uid="{3530EBDB-DE9A-4FDF-A67B-CA1465ACDA50}"/>
    <cellStyle name="Notas 11 3 8 2 2" xfId="13243" xr:uid="{765CBE23-81B7-4384-A89C-758349464E0D}"/>
    <cellStyle name="Notas 11 3 8 2 2 2" xfId="28351" xr:uid="{0BC3C269-D56F-4A0E-ABA3-6CC867313789}"/>
    <cellStyle name="Notas 11 3 8 2 3" xfId="16907" xr:uid="{61AB6764-6A91-49D1-911D-085BF42D032B}"/>
    <cellStyle name="Notas 11 3 8 2 3 2" xfId="32015" xr:uid="{8FC23D57-B302-4549-8A63-C2529AB5CF15}"/>
    <cellStyle name="Notas 11 3 8 2 4" xfId="22040" xr:uid="{E2FB51B1-B46F-4E9D-8050-F0B95A59E2AA}"/>
    <cellStyle name="Notas 11 3 8 3" xfId="10677" xr:uid="{1260DDEA-2BC4-445B-8F79-776CC9D49545}"/>
    <cellStyle name="Notas 11 3 8 3 2" xfId="25785" xr:uid="{A49A3EA6-BF8E-4F49-80BB-3C92B334AFB7}"/>
    <cellStyle name="Notas 11 3 8 4" xfId="9206" xr:uid="{40FCFA88-1E6F-457D-83FD-BE0C3D7A6096}"/>
    <cellStyle name="Notas 11 3 8 4 2" xfId="24314" xr:uid="{5E66B6FF-A48A-446D-BD0C-E0B55521203F}"/>
    <cellStyle name="Notas 11 3 8 5" xfId="19403" xr:uid="{98FAB248-F0F7-40F9-8EF3-108769C48CD4}"/>
    <cellStyle name="Notas 11 3 9" xfId="4528" xr:uid="{A937C096-7D45-4342-8202-44C92E784B18}"/>
    <cellStyle name="Notas 11 3 9 2" xfId="10910" xr:uid="{075CC3B5-9DA6-4D4C-8071-0FAB833EEBBB}"/>
    <cellStyle name="Notas 11 3 9 2 2" xfId="26018" xr:uid="{48090D4D-950E-4577-8C66-577035EF3E98}"/>
    <cellStyle name="Notas 11 3 9 3" xfId="7129" xr:uid="{8EC9F930-C991-41D0-9F4E-D5D8311DBC4B}"/>
    <cellStyle name="Notas 11 3 9 3 2" xfId="22237" xr:uid="{18A1F622-0EE5-43DA-8866-5C3EA7D3F8DE}"/>
    <cellStyle name="Notas 11 3 9 4" xfId="19636" xr:uid="{394B9D6F-C480-4B7C-83CB-1173F705409B}"/>
    <cellStyle name="Notas 11 4" xfId="2101" xr:uid="{4915A7F0-86A4-4B68-85CF-D655060E488A}"/>
    <cellStyle name="Notas 11 4 10" xfId="8599" xr:uid="{23800EC9-E98B-44B4-9451-E39A2D414BBC}"/>
    <cellStyle name="Notas 11 4 10 2" xfId="23707" xr:uid="{38CF55F2-745D-4E0C-B6A2-2FEC06483423}"/>
    <cellStyle name="Notas 11 4 11" xfId="16502" xr:uid="{20474709-EE77-4A56-A6A4-A47F93C92246}"/>
    <cellStyle name="Notas 11 4 11 2" xfId="31610" xr:uid="{98549228-D3EF-4351-A803-2A0841CF6274}"/>
    <cellStyle name="Notas 11 4 12" xfId="16031" xr:uid="{77A32552-84EF-4059-B18C-0DF3C3288CCB}"/>
    <cellStyle name="Notas 11 4 12 2" xfId="31139" xr:uid="{F8438305-9FF1-49E7-B6BE-55C99E101E63}"/>
    <cellStyle name="Notas 11 4 13" xfId="17326" xr:uid="{D101C9C7-4726-4178-97F4-E8AED2B16E36}"/>
    <cellStyle name="Notas 11 4 2" xfId="2591" xr:uid="{EC98B610-4C6B-401E-8739-3448F6A09F5D}"/>
    <cellStyle name="Notas 11 4 2 2" xfId="5228" xr:uid="{E077D4A2-A22C-4C66-A8B0-8A1919BC07A9}"/>
    <cellStyle name="Notas 11 4 2 2 2" xfId="11592" xr:uid="{A006072E-1569-4124-8DA7-54EDED62CC59}"/>
    <cellStyle name="Notas 11 4 2 2 2 2" xfId="26700" xr:uid="{4BF426C0-172A-4B5D-830F-60993F464136}"/>
    <cellStyle name="Notas 11 4 2 2 3" xfId="13424" xr:uid="{AA0B4A88-62B3-4C28-A8D1-D32926E1BCAA}"/>
    <cellStyle name="Notas 11 4 2 2 3 2" xfId="28532" xr:uid="{20C0D92E-B325-4D1E-A6D8-31884B2E24A1}"/>
    <cellStyle name="Notas 11 4 2 2 4" xfId="20336" xr:uid="{6EA4302E-9CD1-421F-ADEA-819C92880932}"/>
    <cellStyle name="Notas 11 4 2 3" xfId="9058" xr:uid="{59C4D96A-07EA-4040-B616-36622A2B4068}"/>
    <cellStyle name="Notas 11 4 2 3 2" xfId="24166" xr:uid="{43D78B00-BACE-4F19-BEA0-A771AA993F3A}"/>
    <cellStyle name="Notas 11 4 2 4" xfId="11813" xr:uid="{61A6BE73-E4B4-4AC6-9476-B7881B4BAB54}"/>
    <cellStyle name="Notas 11 4 2 4 2" xfId="26921" xr:uid="{0F7AF8B3-9DEE-44E1-A232-034FFCF32192}"/>
    <cellStyle name="Notas 11 4 2 5" xfId="16236" xr:uid="{BDAA5282-5379-4D0F-90D4-231F042B533E}"/>
    <cellStyle name="Notas 11 4 2 5 2" xfId="31344" xr:uid="{4E1E55E5-7A67-4538-B6AD-41EBFD14E792}"/>
    <cellStyle name="Notas 11 4 2 6" xfId="17699" xr:uid="{4F5795E7-9BCE-4E2C-8F77-6F41167F2900}"/>
    <cellStyle name="Notas 11 4 3" xfId="2856" xr:uid="{18F9AD66-D095-4D77-BF0D-18C4934D98D6}"/>
    <cellStyle name="Notas 11 4 3 2" xfId="5493" xr:uid="{2E3E6DBB-5FFC-49F5-A3FF-FB694A7B15E6}"/>
    <cellStyle name="Notas 11 4 3 2 2" xfId="15615" xr:uid="{0A0C8BD7-728B-4812-A466-2013DFD26F6C}"/>
    <cellStyle name="Notas 11 4 3 2 2 2" xfId="30723" xr:uid="{12D48715-CFDC-4663-BC30-20FF9B061EDC}"/>
    <cellStyle name="Notas 11 4 3 2 3" xfId="20601" xr:uid="{1B65C399-B3D2-40A4-974A-D154954AAFD7}"/>
    <cellStyle name="Notas 11 4 3 3" xfId="16340" xr:uid="{469B3064-A311-445A-AA44-4F86F269CD69}"/>
    <cellStyle name="Notas 11 4 3 3 2" xfId="31448" xr:uid="{246D0DED-2F45-4C1B-A3D8-A1B4E342D68A}"/>
    <cellStyle name="Notas 11 4 3 4" xfId="17964" xr:uid="{A8F34224-4D0F-4A32-8294-24DCCD19BEFC}"/>
    <cellStyle name="Notas 11 4 4" xfId="3159" xr:uid="{793A54C9-F864-4680-850A-B7985ABB5ABA}"/>
    <cellStyle name="Notas 11 4 4 2" xfId="5796" xr:uid="{1E1F2BDE-0778-4A8F-9788-111FFBE09916}"/>
    <cellStyle name="Notas 11 4 4 2 2" xfId="12107" xr:uid="{9114BF6C-0B5D-47F7-A5BF-1A55FB1D02E4}"/>
    <cellStyle name="Notas 11 4 4 2 2 2" xfId="27215" xr:uid="{2A644143-4282-466A-AA20-F7BDD8A0B502}"/>
    <cellStyle name="Notas 11 4 4 2 3" xfId="8250" xr:uid="{2B5DC3C5-F14B-42DB-BAAE-2B17A596C03D}"/>
    <cellStyle name="Notas 11 4 4 2 3 2" xfId="23358" xr:uid="{546E4A0E-8342-41FB-8256-CBA98231C0F5}"/>
    <cellStyle name="Notas 11 4 4 2 4" xfId="20904" xr:uid="{6E396FD2-0317-4A0C-BA70-3BDAA4C29756}"/>
    <cellStyle name="Notas 11 4 4 3" xfId="9541" xr:uid="{5AC3ACAE-16FB-4C17-A209-D24FBE5F8DEE}"/>
    <cellStyle name="Notas 11 4 4 3 2" xfId="24649" xr:uid="{FA47B715-770F-4681-9EA6-B9F4DB635C93}"/>
    <cellStyle name="Notas 11 4 4 4" xfId="7699" xr:uid="{87475D46-7F47-4E43-BC1C-62B98978DF38}"/>
    <cellStyle name="Notas 11 4 4 4 2" xfId="22807" xr:uid="{BEB0C64A-F8E8-43E9-BF82-6599B89F05D5}"/>
    <cellStyle name="Notas 11 4 4 5" xfId="18267" xr:uid="{76BD31DB-5530-479F-9CA1-B77D5A5EF0A4}"/>
    <cellStyle name="Notas 11 4 5" xfId="3485" xr:uid="{7464B246-18D4-4144-B125-F4F5CA5C08D8}"/>
    <cellStyle name="Notas 11 4 5 2" xfId="6122" xr:uid="{1F133F04-931A-4A26-92CD-827D0517CE2B}"/>
    <cellStyle name="Notas 11 4 5 2 2" xfId="12433" xr:uid="{22E60523-74A9-419B-8ED4-400A775AC551}"/>
    <cellStyle name="Notas 11 4 5 2 2 2" xfId="27541" xr:uid="{91CE839F-C9DE-4A6B-BF47-47426F3C0741}"/>
    <cellStyle name="Notas 11 4 5 2 3" xfId="7332" xr:uid="{FEBCA02B-757A-406A-B1E3-DE01B5B7D1DF}"/>
    <cellStyle name="Notas 11 4 5 2 3 2" xfId="22440" xr:uid="{B0A3B920-7056-479B-973F-8B6E43926D13}"/>
    <cellStyle name="Notas 11 4 5 2 4" xfId="21230" xr:uid="{0D4FBB7C-0569-4321-B683-53BF24FDBC8D}"/>
    <cellStyle name="Notas 11 4 5 3" xfId="9867" xr:uid="{0687A62B-6265-40BA-8A71-7A1F65C6E63E}"/>
    <cellStyle name="Notas 11 4 5 3 2" xfId="24975" xr:uid="{C05BED81-B6A0-4CD9-B5AC-12C61BACE30F}"/>
    <cellStyle name="Notas 11 4 5 4" xfId="13846" xr:uid="{D76DA365-EF95-4208-87D6-BD84A1B7752F}"/>
    <cellStyle name="Notas 11 4 5 4 2" xfId="28954" xr:uid="{FFD41C45-EA39-4BBD-A1A7-B4B0664AC0D5}"/>
    <cellStyle name="Notas 11 4 5 5" xfId="18593" xr:uid="{0235A5DA-E8AB-4D67-876F-13496E7800EB}"/>
    <cellStyle name="Notas 11 4 6" xfId="3791" xr:uid="{EA0C765F-C8BB-4B42-BD4B-853333E93ADB}"/>
    <cellStyle name="Notas 11 4 6 2" xfId="6428" xr:uid="{D15FD8C1-E4A7-4F21-BF74-895A96F84C59}"/>
    <cellStyle name="Notas 11 4 6 2 2" xfId="12739" xr:uid="{6695C500-FF11-4FAE-9298-35A8AF00FB47}"/>
    <cellStyle name="Notas 11 4 6 2 2 2" xfId="27847" xr:uid="{A5039167-C08E-40FE-9DDD-A7F656D77DF5}"/>
    <cellStyle name="Notas 11 4 6 2 3" xfId="15803" xr:uid="{B5E9CF69-8BC4-4F2C-B7B1-BB2CA57D2C6A}"/>
    <cellStyle name="Notas 11 4 6 2 3 2" xfId="30911" xr:uid="{11B10A90-63E5-41C8-9F30-3066DC16510B}"/>
    <cellStyle name="Notas 11 4 6 2 4" xfId="21536" xr:uid="{04603399-0FCA-4C47-B9FB-5B48198AB0E7}"/>
    <cellStyle name="Notas 11 4 6 3" xfId="10173" xr:uid="{107B99CA-E9B1-4CDB-8D74-C7F054838C76}"/>
    <cellStyle name="Notas 11 4 6 3 2" xfId="25281" xr:uid="{A8F7A444-161B-4D19-AC36-D9458DB7769F}"/>
    <cellStyle name="Notas 11 4 6 4" xfId="8025" xr:uid="{CE097C52-D6E0-47FF-8364-AF444B1F5EFC}"/>
    <cellStyle name="Notas 11 4 6 4 2" xfId="23133" xr:uid="{60B7B9FD-00FA-4640-B9FE-28E6C9AE41CA}"/>
    <cellStyle name="Notas 11 4 6 5" xfId="18899" xr:uid="{14F6FB27-0748-4B95-A2CA-191D30347390}"/>
    <cellStyle name="Notas 11 4 7" xfId="4173" xr:uid="{C861EEA2-ACB2-414D-B30D-59C2B4A5012D}"/>
    <cellStyle name="Notas 11 4 7 2" xfId="6810" xr:uid="{4C8D5882-1247-40A3-A19C-AC2EE11C5A95}"/>
    <cellStyle name="Notas 11 4 7 2 2" xfId="13121" xr:uid="{38B64EC3-10BD-4D84-972B-1996AAD6F75B}"/>
    <cellStyle name="Notas 11 4 7 2 2 2" xfId="28229" xr:uid="{E9F962F4-4C37-4D01-AF9F-0A1BAFB33826}"/>
    <cellStyle name="Notas 11 4 7 2 3" xfId="16790" xr:uid="{11D27E2E-55E7-4686-BE43-835673445B3F}"/>
    <cellStyle name="Notas 11 4 7 2 3 2" xfId="31898" xr:uid="{46D50C26-FBB2-402E-B4FC-89E978B194BB}"/>
    <cellStyle name="Notas 11 4 7 2 4" xfId="21918" xr:uid="{C61FE0C1-0EE8-4A0C-A659-2CC13F8FD76E}"/>
    <cellStyle name="Notas 11 4 7 3" xfId="10555" xr:uid="{53FA161A-1CCC-4E50-8DDB-DBF907B1543D}"/>
    <cellStyle name="Notas 11 4 7 3 2" xfId="25663" xr:uid="{A38DBB52-66C8-42FD-ADA6-3ED9E3A31216}"/>
    <cellStyle name="Notas 11 4 7 4" xfId="14837" xr:uid="{5520774F-60B1-4C8C-85FA-AB982805EE85}"/>
    <cellStyle name="Notas 11 4 7 4 2" xfId="29945" xr:uid="{6806B284-8ACB-4751-88E6-1D3AF5CF29F5}"/>
    <cellStyle name="Notas 11 4 7 5" xfId="19281" xr:uid="{9693F201-DA73-456E-B48C-2EC635425BCD}"/>
    <cellStyle name="Notas 11 4 8" xfId="4380" xr:uid="{286D3CAB-C432-4F8A-B76A-5ECEB2C1652B}"/>
    <cellStyle name="Notas 11 4 8 2" xfId="7017" xr:uid="{A0464CDD-DA8F-45D2-926C-BA4C299D5DC9}"/>
    <cellStyle name="Notas 11 4 8 2 2" xfId="13328" xr:uid="{8BED3597-58D9-48E1-AED6-1B68CB0CCA73}"/>
    <cellStyle name="Notas 11 4 8 2 2 2" xfId="28436" xr:uid="{5EE4B118-F377-435A-8A17-ACE0F55F358E}"/>
    <cellStyle name="Notas 11 4 8 2 3" xfId="16992" xr:uid="{FE40D656-BC3C-4393-ACE4-1B47AF006CDB}"/>
    <cellStyle name="Notas 11 4 8 2 3 2" xfId="32100" xr:uid="{1B442886-3659-405C-B6BC-2DE51987F8D3}"/>
    <cellStyle name="Notas 11 4 8 2 4" xfId="22125" xr:uid="{0F6BA9B4-FD64-4192-9D54-5D2CBE7C12AB}"/>
    <cellStyle name="Notas 11 4 8 3" xfId="10762" xr:uid="{4A059B6D-12C3-4765-94A8-8FA3EA919B6B}"/>
    <cellStyle name="Notas 11 4 8 3 2" xfId="25870" xr:uid="{54EA0335-48F5-4621-9CF0-8B6DB9CF4C01}"/>
    <cellStyle name="Notas 11 4 8 4" xfId="13847" xr:uid="{BA4D7141-C7AE-4866-8E81-DD4C653DBF39}"/>
    <cellStyle name="Notas 11 4 8 4 2" xfId="28955" xr:uid="{E9E30B8D-35E6-412C-A8F4-43D1A0AA3E21}"/>
    <cellStyle name="Notas 11 4 8 5" xfId="19488" xr:uid="{838E5F8C-FA3F-4E35-AB84-65F875B34FE9}"/>
    <cellStyle name="Notas 11 4 9" xfId="4738" xr:uid="{C8013EF4-ECB0-4E65-B333-0B97847BF2E9}"/>
    <cellStyle name="Notas 11 4 9 2" xfId="11120" xr:uid="{E00F7250-4012-4688-869A-B59B58296950}"/>
    <cellStyle name="Notas 11 4 9 2 2" xfId="26228" xr:uid="{AC1244F2-0BFB-4FDA-A190-6482D739E1E3}"/>
    <cellStyle name="Notas 11 4 9 3" xfId="15201" xr:uid="{F28EBF9E-D8FE-4E4C-9D35-9CC90619C2F8}"/>
    <cellStyle name="Notas 11 4 9 3 2" xfId="30309" xr:uid="{4888CB91-3495-4661-AD41-70A59F5C569C}"/>
    <cellStyle name="Notas 11 4 9 4" xfId="19846" xr:uid="{856D9C34-F9F9-46FD-9773-A3B2B9CCE3C8}"/>
    <cellStyle name="Notas 11 5" xfId="2023" xr:uid="{EE9EF3A4-B8DC-4298-BD25-E260123233E2}"/>
    <cellStyle name="Notas 11 5 10" xfId="7723" xr:uid="{54E04444-B183-4198-B5B3-36B467C40CBB}"/>
    <cellStyle name="Notas 11 5 10 2" xfId="22831" xr:uid="{C3DE81BF-7017-42A0-BDA6-769374BBEAF7}"/>
    <cellStyle name="Notas 11 5 11" xfId="7267" xr:uid="{7C02F2D2-E35C-48C8-A3C3-06399EF3A869}"/>
    <cellStyle name="Notas 11 5 11 2" xfId="22375" xr:uid="{B95590F7-07C1-4158-A2D7-6F6BA4670C48}"/>
    <cellStyle name="Notas 11 5 12" xfId="17248" xr:uid="{CBE11A0E-4DF5-4A95-B593-9026BFEDBE15}"/>
    <cellStyle name="Notas 11 5 2" xfId="2785" xr:uid="{5FB865EE-F62B-4A51-88A0-8277BFFFA108}"/>
    <cellStyle name="Notas 11 5 2 2" xfId="5422" xr:uid="{0B9B7D64-9A6D-437B-A0D9-5BCC91C66D2A}"/>
    <cellStyle name="Notas 11 5 2 2 2" xfId="8226" xr:uid="{53A211B6-4C51-4F33-963F-EBFD91D7FC29}"/>
    <cellStyle name="Notas 11 5 2 2 2 2" xfId="23334" xr:uid="{F6846E59-B660-41DE-B96E-42968A6E0930}"/>
    <cellStyle name="Notas 11 5 2 2 3" xfId="20530" xr:uid="{124D1929-87D9-4354-A599-5EA3B81A5DC9}"/>
    <cellStyle name="Notas 11 5 2 3" xfId="7917" xr:uid="{B1082753-26B6-412E-94FE-DBCE5E99515F}"/>
    <cellStyle name="Notas 11 5 2 3 2" xfId="23025" xr:uid="{D1A1C33D-DB70-4C0A-B166-70B5C6E754CF}"/>
    <cellStyle name="Notas 11 5 2 4" xfId="17893" xr:uid="{04702335-BC7D-463A-9A7D-EEE074DD2091}"/>
    <cellStyle name="Notas 11 5 3" xfId="3088" xr:uid="{A06D77CE-45BE-408D-817B-CC8A866E6549}"/>
    <cellStyle name="Notas 11 5 3 2" xfId="5725" xr:uid="{0EDD9F49-B684-455B-9CCA-B3F25461FA22}"/>
    <cellStyle name="Notas 11 5 3 2 2" xfId="12036" xr:uid="{27A2A9A0-6986-4F03-B648-915A3CCEB9C5}"/>
    <cellStyle name="Notas 11 5 3 2 2 2" xfId="27144" xr:uid="{6548700D-7335-4046-8CCD-6750024B1726}"/>
    <cellStyle name="Notas 11 5 3 2 3" xfId="14657" xr:uid="{ADF4D87A-3237-46BD-AD9C-71353FD91101}"/>
    <cellStyle name="Notas 11 5 3 2 3 2" xfId="29765" xr:uid="{4D6940C1-FCF9-4BF7-9E78-663367E1A20E}"/>
    <cellStyle name="Notas 11 5 3 2 4" xfId="20833" xr:uid="{92C37A83-4A83-4F2F-9EE8-56AFEEE9FA18}"/>
    <cellStyle name="Notas 11 5 3 3" xfId="9470" xr:uid="{5C478026-F748-4C9A-BBBA-5346F9E17538}"/>
    <cellStyle name="Notas 11 5 3 3 2" xfId="24578" xr:uid="{86D3FEC9-2D2A-4E7C-BDFB-043F4B11446E}"/>
    <cellStyle name="Notas 11 5 3 4" xfId="14314" xr:uid="{DDDBEC1F-0441-4391-AEC5-522B400BF3CB}"/>
    <cellStyle name="Notas 11 5 3 4 2" xfId="29422" xr:uid="{73926B01-A98E-48FA-A914-AD3593E9F706}"/>
    <cellStyle name="Notas 11 5 3 5" xfId="18196" xr:uid="{4A07EE8E-BA52-42AE-814F-827154F4EB77}"/>
    <cellStyle name="Notas 11 5 4" xfId="3414" xr:uid="{3F051D88-0C27-4C3A-9213-925C2795EDC7}"/>
    <cellStyle name="Notas 11 5 4 2" xfId="6051" xr:uid="{24ECA29C-F147-4C5F-9D2C-98D911B7C0B5}"/>
    <cellStyle name="Notas 11 5 4 2 2" xfId="12362" xr:uid="{4DEA867B-6FD1-4FBB-BFEC-0423D2B30821}"/>
    <cellStyle name="Notas 11 5 4 2 2 2" xfId="27470" xr:uid="{45EB1C62-8D52-4A6B-BAB9-7D030517E88A}"/>
    <cellStyle name="Notas 11 5 4 2 3" xfId="9210" xr:uid="{D10EC787-622F-4023-826C-27B91CC82112}"/>
    <cellStyle name="Notas 11 5 4 2 3 2" xfId="24318" xr:uid="{9E1A4721-4DB3-4113-ADAE-8750713F97DA}"/>
    <cellStyle name="Notas 11 5 4 2 4" xfId="21159" xr:uid="{C53211F5-6993-4C7E-92DE-91ECB38373DA}"/>
    <cellStyle name="Notas 11 5 4 3" xfId="9796" xr:uid="{808C071D-AC96-454C-B788-F5DD0F72F86D}"/>
    <cellStyle name="Notas 11 5 4 3 2" xfId="24904" xr:uid="{05AE4364-8262-487D-AFBC-8D8BA77027E0}"/>
    <cellStyle name="Notas 11 5 4 4" xfId="7882" xr:uid="{573A51FB-E23D-4D5E-B424-6029253C0E24}"/>
    <cellStyle name="Notas 11 5 4 4 2" xfId="22990" xr:uid="{4343DB8E-9211-4FDF-856B-96865BB67F74}"/>
    <cellStyle name="Notas 11 5 4 5" xfId="18522" xr:uid="{57F460AC-CBC6-4280-B045-29E7022A9632}"/>
    <cellStyle name="Notas 11 5 5" xfId="3720" xr:uid="{B0B43EAF-E662-4F7B-A1E8-263878E24739}"/>
    <cellStyle name="Notas 11 5 5 2" xfId="6357" xr:uid="{B663C1EC-EF07-49A9-9281-CF438E82164B}"/>
    <cellStyle name="Notas 11 5 5 2 2" xfId="12668" xr:uid="{D53793CE-E4E3-41D2-BF6B-82A08EDDC4A5}"/>
    <cellStyle name="Notas 11 5 5 2 2 2" xfId="27776" xr:uid="{6FF9D4FF-5D13-4419-8DB9-56AF81C0363F}"/>
    <cellStyle name="Notas 11 5 5 2 3" xfId="15264" xr:uid="{E537CA9F-7DBA-4603-BF89-8DA3F0A3E746}"/>
    <cellStyle name="Notas 11 5 5 2 3 2" xfId="30372" xr:uid="{E315E80F-93AB-4FD2-BC98-81AE02F1A825}"/>
    <cellStyle name="Notas 11 5 5 2 4" xfId="21465" xr:uid="{7EB92D2A-37F3-44EE-9DA7-00B5F7EBD3D7}"/>
    <cellStyle name="Notas 11 5 5 3" xfId="10102" xr:uid="{26DC1202-618E-493A-A26E-A45DDF1D9487}"/>
    <cellStyle name="Notas 11 5 5 3 2" xfId="25210" xr:uid="{052FAD74-32A9-49CA-AD2F-101FF485AA39}"/>
    <cellStyle name="Notas 11 5 5 4" xfId="16381" xr:uid="{7A24A08A-0AF5-4691-B578-0BEAD51A937A}"/>
    <cellStyle name="Notas 11 5 5 4 2" xfId="31489" xr:uid="{E0ED0D8E-C9B7-4362-B15F-2F9BA8CBBCF0}"/>
    <cellStyle name="Notas 11 5 5 5" xfId="18828" xr:uid="{8946EA4B-31A7-4E7B-9964-AE68A29A41C0}"/>
    <cellStyle name="Notas 11 5 6" xfId="4095" xr:uid="{AFA72A98-6428-4006-A06A-1B85BC680791}"/>
    <cellStyle name="Notas 11 5 6 2" xfId="6732" xr:uid="{84F187EB-1462-464B-BED8-356A4D3E0E55}"/>
    <cellStyle name="Notas 11 5 6 2 2" xfId="13043" xr:uid="{9F7506F4-7CCB-4C1C-86B8-9FEFA47552B1}"/>
    <cellStyle name="Notas 11 5 6 2 2 2" xfId="28151" xr:uid="{23E8B5F1-D832-421B-9F33-7FB633C7C5B4}"/>
    <cellStyle name="Notas 11 5 6 2 3" xfId="16719" xr:uid="{5231555D-D2A3-46D4-BCF7-A2AF241B1149}"/>
    <cellStyle name="Notas 11 5 6 2 3 2" xfId="31827" xr:uid="{5DEE55DA-8E57-48B2-A838-03D71ED19CEE}"/>
    <cellStyle name="Notas 11 5 6 2 4" xfId="21840" xr:uid="{7580EFE9-A295-4B50-A044-156615C5249F}"/>
    <cellStyle name="Notas 11 5 6 3" xfId="10477" xr:uid="{5ABD46FE-DAB5-44EB-B2AA-4A135839C7CC}"/>
    <cellStyle name="Notas 11 5 6 3 2" xfId="25585" xr:uid="{83AA4C4B-4D64-4BEE-8D11-E33C65298610}"/>
    <cellStyle name="Notas 11 5 6 4" xfId="8246" xr:uid="{0D6703B7-4E76-45E6-BBCB-A7BDF65C8FE6}"/>
    <cellStyle name="Notas 11 5 6 4 2" xfId="23354" xr:uid="{CC65E77A-B426-44F4-AB71-398D5316A713}"/>
    <cellStyle name="Notas 11 5 6 5" xfId="19203" xr:uid="{B9BBD799-3B49-4995-BD03-38C0CB3239C5}"/>
    <cellStyle name="Notas 11 5 7" xfId="4377" xr:uid="{28D35603-8E37-4C2F-9167-72530C8D8A92}"/>
    <cellStyle name="Notas 11 5 7 2" xfId="7014" xr:uid="{9B3F3B14-CA18-4CED-B885-E5F22D611731}"/>
    <cellStyle name="Notas 11 5 7 2 2" xfId="13325" xr:uid="{0730392B-233D-4749-B2C6-B480970D7F4E}"/>
    <cellStyle name="Notas 11 5 7 2 2 2" xfId="28433" xr:uid="{2F1E4DCD-8500-4217-8C02-9F93FFED6D56}"/>
    <cellStyle name="Notas 11 5 7 2 3" xfId="16989" xr:uid="{48928F36-1FCC-4628-A303-8FF206EE789B}"/>
    <cellStyle name="Notas 11 5 7 2 3 2" xfId="32097" xr:uid="{EE428D5F-A422-43A6-85E8-94B049B3C708}"/>
    <cellStyle name="Notas 11 5 7 2 4" xfId="22122" xr:uid="{EC4348DB-6A2B-4B8C-AEDE-FD3291752D61}"/>
    <cellStyle name="Notas 11 5 7 3" xfId="10759" xr:uid="{192A3D95-B9EF-42BD-8E71-2CF99C14E4C8}"/>
    <cellStyle name="Notas 11 5 7 3 2" xfId="25867" xr:uid="{D5E17171-4836-4964-A93C-97BE2935C787}"/>
    <cellStyle name="Notas 11 5 7 4" xfId="9225" xr:uid="{320CE0F6-D876-4770-9CDC-76BED26C67E7}"/>
    <cellStyle name="Notas 11 5 7 4 2" xfId="24333" xr:uid="{F220D5D7-E794-4E32-AE1C-72CF7C776D04}"/>
    <cellStyle name="Notas 11 5 7 5" xfId="19485" xr:uid="{E2B8F20F-6BB7-4CA3-8439-CBBC0E7FD83E}"/>
    <cellStyle name="Notas 11 5 8" xfId="4660" xr:uid="{73E4C5E9-0918-4BC1-84D4-60039613915D}"/>
    <cellStyle name="Notas 11 5 8 2" xfId="11042" xr:uid="{7BBF367F-7D6C-433E-8AFB-151470C38BD5}"/>
    <cellStyle name="Notas 11 5 8 2 2" xfId="26150" xr:uid="{AB332689-3791-4FF9-B1B5-BFE87B7C3994}"/>
    <cellStyle name="Notas 11 5 8 3" xfId="14092" xr:uid="{7A88EAD4-AB17-48AF-821B-C50C3E95AF80}"/>
    <cellStyle name="Notas 11 5 8 3 2" xfId="29200" xr:uid="{AB635911-4967-494D-938F-3E2E76E54AE2}"/>
    <cellStyle name="Notas 11 5 8 4" xfId="19768" xr:uid="{9FF6A145-37EA-4FF8-83C2-D49CFD666D4B}"/>
    <cellStyle name="Notas 11 5 9" xfId="8521" xr:uid="{1F62AACF-993F-4C45-BEED-54A1F9C1BA6B}"/>
    <cellStyle name="Notas 11 5 9 2" xfId="23629" xr:uid="{B068F78A-20D8-4490-8027-7198902CAD43}"/>
    <cellStyle name="Notas 12" xfId="1450" xr:uid="{00000000-0005-0000-0000-0000AE050000}"/>
    <cellStyle name="Notas 12 2" xfId="1905" xr:uid="{70387B07-5074-4829-BD59-A3B7117A0733}"/>
    <cellStyle name="Notas 12 2 10" xfId="14339" xr:uid="{4017F3AF-C52B-4E02-8C50-B4E8E7DA9993}"/>
    <cellStyle name="Notas 12 2 10 2" xfId="29447" xr:uid="{58D36044-1F23-4CAC-A264-9861249EE809}"/>
    <cellStyle name="Notas 12 2 11" xfId="15958" xr:uid="{4CEEAFC6-DA01-47AB-9AE8-420A35CC7E40}"/>
    <cellStyle name="Notas 12 2 11 2" xfId="31066" xr:uid="{5DD615AA-A9FE-4461-88C4-79569E20CE6B}"/>
    <cellStyle name="Notas 12 2 12" xfId="17130" xr:uid="{4EBCB7CB-1DB9-40A0-892C-3EA06A191FA5}"/>
    <cellStyle name="Notas 12 2 2" xfId="2465" xr:uid="{EE45D282-6E84-4669-988A-7865602CD553}"/>
    <cellStyle name="Notas 12 2 2 2" xfId="5102" xr:uid="{49D9A58C-5832-48B5-BBD2-8589FC4784CB}"/>
    <cellStyle name="Notas 12 2 2 2 2" xfId="11466" xr:uid="{A8360AB3-5337-4B17-B5CD-96E747206939}"/>
    <cellStyle name="Notas 12 2 2 2 2 2" xfId="26574" xr:uid="{836331D4-208F-4B46-BCDF-53D152E8F3F4}"/>
    <cellStyle name="Notas 12 2 2 2 3" xfId="14556" xr:uid="{FCFE3E05-8B73-4ADE-A95F-4231B86C3AAC}"/>
    <cellStyle name="Notas 12 2 2 2 3 2" xfId="29664" xr:uid="{95934FEB-E133-49B8-BD49-E8F3B622929A}"/>
    <cellStyle name="Notas 12 2 2 2 4" xfId="20210" xr:uid="{AD3BEA8A-A98F-4D1D-8B9D-D5EF3A9FCD17}"/>
    <cellStyle name="Notas 12 2 2 3" xfId="8932" xr:uid="{A1339071-A77F-423B-97A3-D4D15597399F}"/>
    <cellStyle name="Notas 12 2 2 3 2" xfId="24040" xr:uid="{17BA9667-EDF4-4F71-BE00-4FCEE2DB6433}"/>
    <cellStyle name="Notas 12 2 3" xfId="2681" xr:uid="{9406B2F8-0C11-47AF-8A23-50B0E41AF19C}"/>
    <cellStyle name="Notas 12 2 3 2" xfId="5318" xr:uid="{92933A94-269A-41C9-B239-20BA0BEDD894}"/>
    <cellStyle name="Notas 12 2 3 2 2" xfId="7646" xr:uid="{7A72D400-7435-43A1-9EE5-4AA9D0B54763}"/>
    <cellStyle name="Notas 12 2 3 2 2 2" xfId="22754" xr:uid="{8EFD5146-CC6B-4B5E-B43E-17540AA5B2C7}"/>
    <cellStyle name="Notas 12 2 3 2 3" xfId="20426" xr:uid="{D6E77E53-A8A6-4357-BAE7-F07179FB7AEB}"/>
    <cellStyle name="Notas 12 2 3 3" xfId="14408" xr:uid="{93EA7921-E2EB-43C3-9D77-6663058BC774}"/>
    <cellStyle name="Notas 12 2 3 3 2" xfId="29516" xr:uid="{714F1C94-9C93-47A0-B90F-DD4763754740}"/>
    <cellStyle name="Notas 12 2 3 4" xfId="17789" xr:uid="{76DE9676-6909-4248-B9C1-AEB107E553E5}"/>
    <cellStyle name="Notas 12 2 4" xfId="2984" xr:uid="{2A32775D-5697-4CC1-A67E-938441C7C445}"/>
    <cellStyle name="Notas 12 2 4 2" xfId="5621" xr:uid="{EAD23117-0558-4E12-A2B8-31B5CBB497A6}"/>
    <cellStyle name="Notas 12 2 4 2 2" xfId="11932" xr:uid="{F5A86431-A6DF-48F4-85A9-2FBDCC9D92B8}"/>
    <cellStyle name="Notas 12 2 4 2 2 2" xfId="27040" xr:uid="{0F166E3A-B65D-4B62-9557-0634A74CE645}"/>
    <cellStyle name="Notas 12 2 4 2 3" xfId="13844" xr:uid="{E3FA135B-5709-4669-A98E-D485AD9D02CE}"/>
    <cellStyle name="Notas 12 2 4 2 3 2" xfId="28952" xr:uid="{4B6D207B-8A01-4CC4-BCFF-8CE934A7917D}"/>
    <cellStyle name="Notas 12 2 4 2 4" xfId="20729" xr:uid="{DCA9721A-8B63-4CF7-AF1B-CBD9B795DC02}"/>
    <cellStyle name="Notas 12 2 4 3" xfId="9366" xr:uid="{BEAC3E4D-1B6B-4294-9209-B63810F39351}"/>
    <cellStyle name="Notas 12 2 4 3 2" xfId="24474" xr:uid="{09473251-89B9-4097-A62D-69383288E149}"/>
    <cellStyle name="Notas 12 2 4 4" xfId="16298" xr:uid="{E37F0543-F48C-4C8C-B993-397FA4C12811}"/>
    <cellStyle name="Notas 12 2 4 4 2" xfId="31406" xr:uid="{61B00437-0182-4EEB-A1B9-16C46308B304}"/>
    <cellStyle name="Notas 12 2 4 5" xfId="18092" xr:uid="{DCDDE3A6-57B8-4C8C-8120-240FB9582306}"/>
    <cellStyle name="Notas 12 2 5" xfId="3310" xr:uid="{E6FDEFCE-EB61-4BC3-9A91-4FB7CABBF940}"/>
    <cellStyle name="Notas 12 2 5 2" xfId="5947" xr:uid="{85762AE4-7ECA-4CC2-8A87-8F7AFA5EA7F0}"/>
    <cellStyle name="Notas 12 2 5 2 2" xfId="12258" xr:uid="{71837228-B722-4B58-B130-698FEDBF2B51}"/>
    <cellStyle name="Notas 12 2 5 2 2 2" xfId="27366" xr:uid="{D13C548B-C5F3-437C-A2AB-D91658A25DD4}"/>
    <cellStyle name="Notas 12 2 5 2 3" xfId="13667" xr:uid="{7738FC8C-8DE2-47DF-95F4-49AB0B4DBDCD}"/>
    <cellStyle name="Notas 12 2 5 2 3 2" xfId="28775" xr:uid="{6ACDEC85-B033-4B21-A858-B404864BFD2D}"/>
    <cellStyle name="Notas 12 2 5 2 4" xfId="21055" xr:uid="{EF5DBFD0-A445-44C5-A432-526A2B9EC9D8}"/>
    <cellStyle name="Notas 12 2 5 3" xfId="9692" xr:uid="{9B9C2C87-8876-455B-9271-E16DFF47ED78}"/>
    <cellStyle name="Notas 12 2 5 3 2" xfId="24800" xr:uid="{53A5FD59-787D-4EA0-9433-10BC47B5F3A3}"/>
    <cellStyle name="Notas 12 2 5 4" xfId="8227" xr:uid="{B331A583-1862-49AF-8D6C-F889ADA427AC}"/>
    <cellStyle name="Notas 12 2 5 4 2" xfId="23335" xr:uid="{57603886-B3D5-40E0-92C8-081DB5B9D1D5}"/>
    <cellStyle name="Notas 12 2 5 5" xfId="18418" xr:uid="{0FF73861-19E5-46BC-8A20-D473DC34D46D}"/>
    <cellStyle name="Notas 12 2 6" xfId="3616" xr:uid="{753F428A-DA74-482A-A745-78D8B7554D93}"/>
    <cellStyle name="Notas 12 2 6 2" xfId="6253" xr:uid="{C026C1FA-7958-431F-9616-69DEF6564D4A}"/>
    <cellStyle name="Notas 12 2 6 2 2" xfId="12564" xr:uid="{21942595-F755-4141-BA3C-093B0769CDB7}"/>
    <cellStyle name="Notas 12 2 6 2 2 2" xfId="27672" xr:uid="{DCB74D61-EF49-4078-BE69-D6335B8B133B}"/>
    <cellStyle name="Notas 12 2 6 2 3" xfId="7281" xr:uid="{22DF32A4-C603-4BE2-975F-CE0A9E9D00DE}"/>
    <cellStyle name="Notas 12 2 6 2 3 2" xfId="22389" xr:uid="{BE8CB7DE-2872-4418-B33E-A9AEC941571E}"/>
    <cellStyle name="Notas 12 2 6 2 4" xfId="21361" xr:uid="{D83F2038-03C3-459B-BDDB-925F75B54E0A}"/>
    <cellStyle name="Notas 12 2 6 3" xfId="9998" xr:uid="{8481D359-8ACF-43F7-8CD2-A4012B75B205}"/>
    <cellStyle name="Notas 12 2 6 3 2" xfId="25106" xr:uid="{7ED8199B-6A88-4DF2-BC89-CCA1597902B2}"/>
    <cellStyle name="Notas 12 2 6 4" xfId="16172" xr:uid="{BB391989-3780-4CEE-A7C0-A4183818874B}"/>
    <cellStyle name="Notas 12 2 6 4 2" xfId="31280" xr:uid="{E50524EE-7754-4476-AF3B-B769BD84DF74}"/>
    <cellStyle name="Notas 12 2 6 5" xfId="18724" xr:uid="{D626816D-7EB4-46A4-8486-A8711DAF1315}"/>
    <cellStyle name="Notas 12 2 7" xfId="3977" xr:uid="{D499630C-44C2-4C3B-9347-3A5E6008D937}"/>
    <cellStyle name="Notas 12 2 7 2" xfId="6614" xr:uid="{40CE4823-9686-4560-8494-7CE53FBEB8ED}"/>
    <cellStyle name="Notas 12 2 7 2 2" xfId="12925" xr:uid="{FBA7B237-3C3A-41DF-9A42-2332F41E0E1F}"/>
    <cellStyle name="Notas 12 2 7 2 2 2" xfId="28033" xr:uid="{0EE7733E-199F-4C2C-A12E-1ACBE3DB7F56}"/>
    <cellStyle name="Notas 12 2 7 2 3" xfId="16615" xr:uid="{45188821-3DFA-4EFF-9F2F-F9E524F71658}"/>
    <cellStyle name="Notas 12 2 7 2 3 2" xfId="31723" xr:uid="{7C873646-1D3B-450F-A839-83F86BA3C14C}"/>
    <cellStyle name="Notas 12 2 7 2 4" xfId="21722" xr:uid="{ED471518-832C-41CA-8CDD-02C61E8F37A4}"/>
    <cellStyle name="Notas 12 2 7 3" xfId="10359" xr:uid="{2B03C1F8-B593-426E-A730-775E17CDDEAC}"/>
    <cellStyle name="Notas 12 2 7 3 2" xfId="25467" xr:uid="{CA969072-0BF3-4FE6-9BAC-1C3136E45D87}"/>
    <cellStyle name="Notas 12 2 7 4" xfId="15224" xr:uid="{46687F87-2EB9-45AB-89E3-DC8A4D904670}"/>
    <cellStyle name="Notas 12 2 7 4 2" xfId="30332" xr:uid="{3A411AE6-A5BA-4111-99AE-FC76D10E6C17}"/>
    <cellStyle name="Notas 12 2 7 5" xfId="19085" xr:uid="{B5407A0E-BFAA-412C-BAB8-4EC4B1986AA1}"/>
    <cellStyle name="Notas 12 2 8" xfId="4542" xr:uid="{3F468105-2E18-4651-A343-CF0884C06979}"/>
    <cellStyle name="Notas 12 2 8 2" xfId="10924" xr:uid="{BAE73EF9-9F2B-469F-84F9-E795C835D498}"/>
    <cellStyle name="Notas 12 2 8 2 2" xfId="26032" xr:uid="{E00BD0A2-F15D-4288-B284-00A8033D4908}"/>
    <cellStyle name="Notas 12 2 8 3" xfId="15755" xr:uid="{10C9AB6F-EA4F-495B-A225-91795BC41275}"/>
    <cellStyle name="Notas 12 2 8 3 2" xfId="30863" xr:uid="{8EC6CAC6-CA07-4581-ACDB-4AB46F45A07F}"/>
    <cellStyle name="Notas 12 2 8 4" xfId="19650" xr:uid="{22EF0342-25A8-48CC-8DC1-A6A35E9D1923}"/>
    <cellStyle name="Notas 12 2 9" xfId="8406" xr:uid="{428B63F7-D973-4D6A-A008-2CD505FD0B92}"/>
    <cellStyle name="Notas 12 2 9 2" xfId="23514" xr:uid="{1E633A76-27A5-4C2F-838A-04918440DE6F}"/>
    <cellStyle name="Notas 12 3" xfId="1892" xr:uid="{98A09983-8685-4555-B972-4C2FE105E5BD}"/>
    <cellStyle name="Notas 12 3 10" xfId="8393" xr:uid="{DD0A83A8-16DE-4BFF-8489-19C50DF286EA}"/>
    <cellStyle name="Notas 12 3 10 2" xfId="23501" xr:uid="{28812408-9F6C-451D-8FCB-92D99650C28F}"/>
    <cellStyle name="Notas 12 3 11" xfId="11247" xr:uid="{472E45A9-5660-443F-BBB2-2A8C857D4FB9}"/>
    <cellStyle name="Notas 12 3 11 2" xfId="26355" xr:uid="{68808B8E-4347-4699-80CE-D315E8CA3C33}"/>
    <cellStyle name="Notas 12 3 12" xfId="15474" xr:uid="{DC64466C-5E15-4A22-851B-3EEF8410596E}"/>
    <cellStyle name="Notas 12 3 12 2" xfId="30582" xr:uid="{88880E8D-1D2F-4439-8825-44386FD2535F}"/>
    <cellStyle name="Notas 12 3 13" xfId="17117" xr:uid="{515394DE-CFCE-4269-8857-A2782ED788CF}"/>
    <cellStyle name="Notas 12 3 2" xfId="2452" xr:uid="{F10BEFD0-C884-4131-9765-01C9EAE15465}"/>
    <cellStyle name="Notas 12 3 2 2" xfId="5089" xr:uid="{1F908098-A17F-47BC-9875-D8A916E9CD3C}"/>
    <cellStyle name="Notas 12 3 2 2 2" xfId="11453" xr:uid="{2DD12046-EEF3-4FD2-BA37-797DB6057CBF}"/>
    <cellStyle name="Notas 12 3 2 2 2 2" xfId="26561" xr:uid="{32C63872-714B-4C1B-B99F-41C95179B15E}"/>
    <cellStyle name="Notas 12 3 2 2 3" xfId="7655" xr:uid="{6F765A06-DE5C-4B95-848C-6728B7464349}"/>
    <cellStyle name="Notas 12 3 2 2 3 2" xfId="22763" xr:uid="{B8089381-4B4D-424F-A8CC-A134F1105F1D}"/>
    <cellStyle name="Notas 12 3 2 2 4" xfId="20197" xr:uid="{023C3375-C4C2-4FEA-80CB-117FA52BB39F}"/>
    <cellStyle name="Notas 12 3 2 3" xfId="8919" xr:uid="{9473832B-D46F-4A9B-9891-A9C053C2B8A2}"/>
    <cellStyle name="Notas 12 3 2 3 2" xfId="24027" xr:uid="{B6716A68-34FF-4403-A260-3A73098A9301}"/>
    <cellStyle name="Notas 12 3 2 4" xfId="13646" xr:uid="{D7D2F907-ED34-4DFE-87B4-D2CB42441381}"/>
    <cellStyle name="Notas 12 3 2 4 2" xfId="28754" xr:uid="{CF909106-7C1F-499A-87C3-6E5DC6ED9696}"/>
    <cellStyle name="Notas 12 3 2 5" xfId="14645" xr:uid="{4E63143E-1A45-4A79-9B15-48B9F78D7749}"/>
    <cellStyle name="Notas 12 3 2 5 2" xfId="29753" xr:uid="{0780F0DC-AB07-4F7F-9BBA-E0FAE70E5B92}"/>
    <cellStyle name="Notas 12 3 2 6" xfId="17626" xr:uid="{9373E966-84F5-4CCE-BD8B-8DFF9BF19826}"/>
    <cellStyle name="Notas 12 3 3" xfId="2668" xr:uid="{951B5193-EB1D-4323-A68D-7BD7A7994DF5}"/>
    <cellStyle name="Notas 12 3 3 2" xfId="5305" xr:uid="{292427CC-E66B-4BC1-BF0B-B5EC94C38454}"/>
    <cellStyle name="Notas 12 3 3 2 2" xfId="9149" xr:uid="{9AA97C6D-D4F0-4F02-8E34-9120916B53F0}"/>
    <cellStyle name="Notas 12 3 3 2 2 2" xfId="24257" xr:uid="{2AD6AA69-50EA-4AE6-A6C6-197BFE11EEE9}"/>
    <cellStyle name="Notas 12 3 3 2 3" xfId="20413" xr:uid="{22BAC048-A5B4-4BB5-A256-B2147BC2ABCF}"/>
    <cellStyle name="Notas 12 3 3 3" xfId="14718" xr:uid="{64446E95-5C83-4E3C-928E-1B018B77B43D}"/>
    <cellStyle name="Notas 12 3 3 3 2" xfId="29826" xr:uid="{15005336-1F53-474B-8B84-04767A220813}"/>
    <cellStyle name="Notas 12 3 3 4" xfId="17776" xr:uid="{44500F54-AC02-4040-AC38-71F1D8C3185A}"/>
    <cellStyle name="Notas 12 3 4" xfId="2971" xr:uid="{3C0E7571-44CB-4F97-9A4D-AE81F6B209C2}"/>
    <cellStyle name="Notas 12 3 4 2" xfId="5608" xr:uid="{D07EA839-A062-477B-959A-F04354C2421C}"/>
    <cellStyle name="Notas 12 3 4 2 2" xfId="11919" xr:uid="{3DB62041-B5FB-4F11-AD59-BDD7E5A0B3DE}"/>
    <cellStyle name="Notas 12 3 4 2 2 2" xfId="27027" xr:uid="{DC908BD9-0FA6-490A-883C-B87A507611A6}"/>
    <cellStyle name="Notas 12 3 4 2 3" xfId="13814" xr:uid="{5FB8F934-00A2-42D9-9034-963E11AF5CBD}"/>
    <cellStyle name="Notas 12 3 4 2 3 2" xfId="28922" xr:uid="{21760E83-F8D2-4665-B003-A7AA6C2827F6}"/>
    <cellStyle name="Notas 12 3 4 2 4" xfId="20716" xr:uid="{1D36208D-4A4D-46B9-9C2F-685BE78AF606}"/>
    <cellStyle name="Notas 12 3 4 3" xfId="9353" xr:uid="{59F67E69-A3E1-46A8-B986-67358CE37064}"/>
    <cellStyle name="Notas 12 3 4 3 2" xfId="24461" xr:uid="{7510A03B-2937-4D45-82A0-A992FF5EA166}"/>
    <cellStyle name="Notas 12 3 4 4" xfId="13530" xr:uid="{B03DF46C-D28C-4047-8113-84110135878A}"/>
    <cellStyle name="Notas 12 3 4 4 2" xfId="28638" xr:uid="{C45CF686-16FD-4789-BC43-8E0205F4426F}"/>
    <cellStyle name="Notas 12 3 4 5" xfId="18079" xr:uid="{32D7A0BE-4675-4046-8E6B-9865784B2D2E}"/>
    <cellStyle name="Notas 12 3 5" xfId="3297" xr:uid="{8D1EDE15-BE1E-4D18-AC2B-601078D8194D}"/>
    <cellStyle name="Notas 12 3 5 2" xfId="5934" xr:uid="{8E2C9F53-8CB1-49F2-A6F7-6D4AB4FF8989}"/>
    <cellStyle name="Notas 12 3 5 2 2" xfId="12245" xr:uid="{B8E0F46F-28BE-4E20-AAB7-1DB5F59419B0}"/>
    <cellStyle name="Notas 12 3 5 2 2 2" xfId="27353" xr:uid="{5D30836B-3C37-4292-8176-5E99E4AE16EE}"/>
    <cellStyle name="Notas 12 3 5 2 3" xfId="7462" xr:uid="{474E1E92-D1DF-4B86-B068-AC8CE5D03596}"/>
    <cellStyle name="Notas 12 3 5 2 3 2" xfId="22570" xr:uid="{A544CC96-1941-49BE-88DC-35A0C9B0DE98}"/>
    <cellStyle name="Notas 12 3 5 2 4" xfId="21042" xr:uid="{7CBC8F60-FC70-4C0C-8213-63A2AFC2B2AB}"/>
    <cellStyle name="Notas 12 3 5 3" xfId="9679" xr:uid="{5C2AE0EA-0778-4525-9985-9AD9CB50F79E}"/>
    <cellStyle name="Notas 12 3 5 3 2" xfId="24787" xr:uid="{DC47FA0E-4955-4108-BEDC-7239B8132354}"/>
    <cellStyle name="Notas 12 3 5 4" xfId="13711" xr:uid="{390F5BA3-75C5-4B15-B32A-21D78F3B05CB}"/>
    <cellStyle name="Notas 12 3 5 4 2" xfId="28819" xr:uid="{09D70F66-CA03-496C-9B31-0CF317083A4F}"/>
    <cellStyle name="Notas 12 3 5 5" xfId="18405" xr:uid="{DAEF07A0-549B-4AA1-BE47-504362CE52F5}"/>
    <cellStyle name="Notas 12 3 6" xfId="3603" xr:uid="{CCA642A3-3608-4867-A34B-A6B8E17085B8}"/>
    <cellStyle name="Notas 12 3 6 2" xfId="6240" xr:uid="{78A3146F-1CE4-4209-9549-5426823D0E0D}"/>
    <cellStyle name="Notas 12 3 6 2 2" xfId="12551" xr:uid="{12C99457-0E49-46CB-8191-E817685840A5}"/>
    <cellStyle name="Notas 12 3 6 2 2 2" xfId="27659" xr:uid="{FB210FBB-AE89-4DD4-9E17-CBC524F6FE3E}"/>
    <cellStyle name="Notas 12 3 6 2 3" xfId="11243" xr:uid="{A294442C-3B53-45AF-96B4-BF843D628B27}"/>
    <cellStyle name="Notas 12 3 6 2 3 2" xfId="26351" xr:uid="{6021E62D-7FC3-41D6-86E1-9F77CA5BD5DD}"/>
    <cellStyle name="Notas 12 3 6 2 4" xfId="21348" xr:uid="{8E16996B-CE06-45FB-BE00-C37A22049F3F}"/>
    <cellStyle name="Notas 12 3 6 3" xfId="9985" xr:uid="{060B67B1-46F6-488C-89A9-71D1A64303F9}"/>
    <cellStyle name="Notas 12 3 6 3 2" xfId="25093" xr:uid="{466F1C58-3BDD-43E8-B649-7001A7103294}"/>
    <cellStyle name="Notas 12 3 6 4" xfId="7161" xr:uid="{18FB1BA3-3CAA-4556-A4BE-F28FCD31B7C7}"/>
    <cellStyle name="Notas 12 3 6 4 2" xfId="22269" xr:uid="{DD9624CF-B07B-488D-8FC1-C01914DA1909}"/>
    <cellStyle name="Notas 12 3 6 5" xfId="18711" xr:uid="{4415B9D0-EDC3-4210-862F-AB99357458E4}"/>
    <cellStyle name="Notas 12 3 7" xfId="3964" xr:uid="{AC400ACC-C0B9-40DD-9612-730F6EDCE317}"/>
    <cellStyle name="Notas 12 3 7 2" xfId="6601" xr:uid="{3DD9DAD7-E9B7-4BC5-831B-392DA5B32500}"/>
    <cellStyle name="Notas 12 3 7 2 2" xfId="12912" xr:uid="{5A168135-CA22-45B2-93EA-C73A59938284}"/>
    <cellStyle name="Notas 12 3 7 2 2 2" xfId="28020" xr:uid="{9ED4330D-494D-4B37-A638-6D18C6A17B1D}"/>
    <cellStyle name="Notas 12 3 7 2 3" xfId="16602" xr:uid="{63D92808-FD01-40C0-8AFA-9934219EB67E}"/>
    <cellStyle name="Notas 12 3 7 2 3 2" xfId="31710" xr:uid="{9B4B5208-86BD-417E-A4F5-581989ADB1AF}"/>
    <cellStyle name="Notas 12 3 7 2 4" xfId="21709" xr:uid="{9E6E8836-B53F-4F44-BEE8-A1B9ACA9FB7B}"/>
    <cellStyle name="Notas 12 3 7 3" xfId="10346" xr:uid="{7E0E9DE1-5424-424F-B970-EDF9957698F2}"/>
    <cellStyle name="Notas 12 3 7 3 2" xfId="25454" xr:uid="{5EA161BB-0849-4705-9C6F-A5C70CD5F1BA}"/>
    <cellStyle name="Notas 12 3 7 4" xfId="14153" xr:uid="{3607CBE9-B70D-4412-90FB-BA1CF66CC84A}"/>
    <cellStyle name="Notas 12 3 7 4 2" xfId="29261" xr:uid="{8028524A-0E17-4270-ACD9-00828D9B9208}"/>
    <cellStyle name="Notas 12 3 7 5" xfId="19072" xr:uid="{EE080E86-8DAE-491C-9C67-43EBD905D0E7}"/>
    <cellStyle name="Notas 12 3 8" xfId="4296" xr:uid="{1C38138E-E475-4099-A0B6-179D3CF77C26}"/>
    <cellStyle name="Notas 12 3 8 2" xfId="6933" xr:uid="{2E0E0535-33DF-4ADD-87E5-E5FB450D286E}"/>
    <cellStyle name="Notas 12 3 8 2 2" xfId="13244" xr:uid="{D5D16A0D-964E-409E-955A-C00B1D6DB7CB}"/>
    <cellStyle name="Notas 12 3 8 2 2 2" xfId="28352" xr:uid="{95B0802D-BF8E-41BC-A41C-06F9FA7893BD}"/>
    <cellStyle name="Notas 12 3 8 2 3" xfId="16908" xr:uid="{1188C1A5-DC81-45CE-9739-B13BE4F17E6C}"/>
    <cellStyle name="Notas 12 3 8 2 3 2" xfId="32016" xr:uid="{9862659A-74F8-43D2-ABC2-8CFDBCD8E4B0}"/>
    <cellStyle name="Notas 12 3 8 2 4" xfId="22041" xr:uid="{FF5F4D36-DCCF-4BDB-92E7-B9CD5180D403}"/>
    <cellStyle name="Notas 12 3 8 3" xfId="10678" xr:uid="{042ACB36-7B25-4FE6-8EEB-67DFBF952266}"/>
    <cellStyle name="Notas 12 3 8 3 2" xfId="25786" xr:uid="{1CDDE8DB-E1BD-49EB-BC04-640213D9C8BA}"/>
    <cellStyle name="Notas 12 3 8 4" xfId="15691" xr:uid="{C7E39F49-987F-4F88-AD20-DE1E439A2CBA}"/>
    <cellStyle name="Notas 12 3 8 4 2" xfId="30799" xr:uid="{9148B9EC-290A-45C0-8B6F-2BA926E0B99E}"/>
    <cellStyle name="Notas 12 3 8 5" xfId="19404" xr:uid="{F72F8B19-CC05-4C63-9767-2DFE3CC48AC5}"/>
    <cellStyle name="Notas 12 3 9" xfId="4529" xr:uid="{D41824B4-BAA0-4724-92AE-1EE75841F81F}"/>
    <cellStyle name="Notas 12 3 9 2" xfId="10911" xr:uid="{3949547D-057B-40A8-9D96-F6B574E55B0F}"/>
    <cellStyle name="Notas 12 3 9 2 2" xfId="26019" xr:uid="{6659EE5F-ED7E-42B9-B849-3DD7AD285E11}"/>
    <cellStyle name="Notas 12 3 9 3" xfId="7591" xr:uid="{606C6DCD-D328-4661-8866-329CCEA5631A}"/>
    <cellStyle name="Notas 12 3 9 3 2" xfId="22699" xr:uid="{25BC4BE7-8C24-4D7F-9114-9E142CA09CBE}"/>
    <cellStyle name="Notas 12 3 9 4" xfId="19637" xr:uid="{46A18687-608A-4A67-81FA-1D34E962310F}"/>
    <cellStyle name="Notas 12 4" xfId="2102" xr:uid="{453D0426-08BE-4F04-A0F4-DD418DB0FBA2}"/>
    <cellStyle name="Notas 12 4 10" xfId="8600" xr:uid="{FC715D93-0D40-4078-A975-701C902DD443}"/>
    <cellStyle name="Notas 12 4 10 2" xfId="23708" xr:uid="{36DE9C0E-3141-4A0C-8918-E99B598F6278}"/>
    <cellStyle name="Notas 12 4 11" xfId="14528" xr:uid="{CB148A74-58F3-42F9-8DA9-E2EB68E99827}"/>
    <cellStyle name="Notas 12 4 11 2" xfId="29636" xr:uid="{D809E771-54C8-4C89-AAD3-319F28DE35CF}"/>
    <cellStyle name="Notas 12 4 12" xfId="14619" xr:uid="{588331C1-D06E-492A-8C65-797E6040DA20}"/>
    <cellStyle name="Notas 12 4 12 2" xfId="29727" xr:uid="{44DCA1B4-44B4-4B89-9B29-B318043E4344}"/>
    <cellStyle name="Notas 12 4 13" xfId="17327" xr:uid="{55E8AEC9-5490-4869-A776-B6ED7FAEF905}"/>
    <cellStyle name="Notas 12 4 2" xfId="2592" xr:uid="{5ECCED31-D4B6-4F9E-B34E-48ACD140F6EA}"/>
    <cellStyle name="Notas 12 4 2 2" xfId="5229" xr:uid="{EB9EC94D-81BC-4996-85B6-09F775BFF4A3}"/>
    <cellStyle name="Notas 12 4 2 2 2" xfId="11593" xr:uid="{88101983-7107-46E4-A74C-A3282A0B50A9}"/>
    <cellStyle name="Notas 12 4 2 2 2 2" xfId="26701" xr:uid="{A888D161-FE8F-4BF4-A1E1-A9DE41330F01}"/>
    <cellStyle name="Notas 12 4 2 2 3" xfId="7940" xr:uid="{646F0529-EE1C-4CD6-B168-57151CE1D4C2}"/>
    <cellStyle name="Notas 12 4 2 2 3 2" xfId="23048" xr:uid="{3476DC76-C21D-4B30-8F14-0FF0C84CE345}"/>
    <cellStyle name="Notas 12 4 2 2 4" xfId="20337" xr:uid="{5048AB46-DF09-43F3-A8F5-E0E29B24C685}"/>
    <cellStyle name="Notas 12 4 2 3" xfId="9059" xr:uid="{EBD8422D-A1FD-48E8-B424-B0EB3BB6C212}"/>
    <cellStyle name="Notas 12 4 2 3 2" xfId="24167" xr:uid="{2F8927CD-438D-4CD2-A8CA-77CF723865E6}"/>
    <cellStyle name="Notas 12 4 2 4" xfId="15362" xr:uid="{3312A4BE-459C-43A3-B3DE-B1AD145FC582}"/>
    <cellStyle name="Notas 12 4 2 4 2" xfId="30470" xr:uid="{A49600EE-6FB4-4C6A-950C-78E21E0ABA3F}"/>
    <cellStyle name="Notas 12 4 2 5" xfId="9298" xr:uid="{E636EC8E-33AF-4F1D-9B0C-2582F46172F0}"/>
    <cellStyle name="Notas 12 4 2 5 2" xfId="24406" xr:uid="{BBC91FAD-13A9-405E-B658-C2F31675F386}"/>
    <cellStyle name="Notas 12 4 2 6" xfId="17700" xr:uid="{5375A64A-6F47-4B58-AB5D-3A6C05EF3B9A}"/>
    <cellStyle name="Notas 12 4 3" xfId="2857" xr:uid="{B401BDF5-D8D8-4B73-A542-C77B4D68F257}"/>
    <cellStyle name="Notas 12 4 3 2" xfId="5494" xr:uid="{A0A5C58B-0380-4CE5-A1F8-19EFAC42A905}"/>
    <cellStyle name="Notas 12 4 3 2 2" xfId="15539" xr:uid="{4B95C2F5-62C5-4F6F-8B44-7C908E53C48B}"/>
    <cellStyle name="Notas 12 4 3 2 2 2" xfId="30647" xr:uid="{5FC829E8-1FEF-4418-BA54-28E1D91E27A3}"/>
    <cellStyle name="Notas 12 4 3 2 3" xfId="20602" xr:uid="{8086C5FC-A69D-4E84-819A-D88C767D9177}"/>
    <cellStyle name="Notas 12 4 3 3" xfId="14188" xr:uid="{DB4B788E-4B7E-4166-ACB5-4091B26DDB38}"/>
    <cellStyle name="Notas 12 4 3 3 2" xfId="29296" xr:uid="{4FBB4E86-FDB1-43F3-AFBE-1AE171E39F0D}"/>
    <cellStyle name="Notas 12 4 3 4" xfId="17965" xr:uid="{C945F2EC-AFC2-4DE0-928B-6E1A5D1970B4}"/>
    <cellStyle name="Notas 12 4 4" xfId="3160" xr:uid="{44EC9ED3-EB69-41B2-93C4-8CA052DDF25C}"/>
    <cellStyle name="Notas 12 4 4 2" xfId="5797" xr:uid="{10278646-97A7-4825-8F39-13DEC3E711D0}"/>
    <cellStyle name="Notas 12 4 4 2 2" xfId="12108" xr:uid="{DD3A2D7D-920D-492E-9503-BBF549E11DA4}"/>
    <cellStyle name="Notas 12 4 4 2 2 2" xfId="27216" xr:uid="{4A06A174-1C0A-4973-BE47-A4A86EB313CD}"/>
    <cellStyle name="Notas 12 4 4 2 3" xfId="15223" xr:uid="{8CADDC1A-0F11-4B2F-BD5D-3B478CCE6DDE}"/>
    <cellStyle name="Notas 12 4 4 2 3 2" xfId="30331" xr:uid="{BCD9CD7C-636B-4B34-A4A0-B0CC6FFD5728}"/>
    <cellStyle name="Notas 12 4 4 2 4" xfId="20905" xr:uid="{9F1047E2-F264-49B9-972E-777F8DD19FBA}"/>
    <cellStyle name="Notas 12 4 4 3" xfId="9542" xr:uid="{963A5353-AFFC-4421-9041-F0AD1E068E20}"/>
    <cellStyle name="Notas 12 4 4 3 2" xfId="24650" xr:uid="{286B2704-F4BB-4512-86BC-1BA808625BDA}"/>
    <cellStyle name="Notas 12 4 4 4" xfId="7578" xr:uid="{BEBC6A0E-79D1-44EC-9372-383E6748CC26}"/>
    <cellStyle name="Notas 12 4 4 4 2" xfId="22686" xr:uid="{327241C2-EC12-4D2C-85EB-5F4B148A83D2}"/>
    <cellStyle name="Notas 12 4 4 5" xfId="18268" xr:uid="{F153A9D8-F472-4449-A528-64BF527D1ECB}"/>
    <cellStyle name="Notas 12 4 5" xfId="3486" xr:uid="{2E7C7ADA-7FA3-4E8B-98C0-37B4CFCB8E37}"/>
    <cellStyle name="Notas 12 4 5 2" xfId="6123" xr:uid="{9EB8D283-9E72-4FB3-9E8B-278A0A47515F}"/>
    <cellStyle name="Notas 12 4 5 2 2" xfId="12434" xr:uid="{36BC541C-0653-4835-9CE9-2F7FF7A2E8A1}"/>
    <cellStyle name="Notas 12 4 5 2 2 2" xfId="27542" xr:uid="{18B9A200-063F-4888-BDF7-28C869401AA0}"/>
    <cellStyle name="Notas 12 4 5 2 3" xfId="15268" xr:uid="{9DBA8F40-532C-433E-9845-5499574FB2E4}"/>
    <cellStyle name="Notas 12 4 5 2 3 2" xfId="30376" xr:uid="{B3251304-FB6C-479A-A290-FA4164ACCEAB}"/>
    <cellStyle name="Notas 12 4 5 2 4" xfId="21231" xr:uid="{CABC43A4-5DA5-4D3C-A4F3-12ED9DBF6B73}"/>
    <cellStyle name="Notas 12 4 5 3" xfId="9868" xr:uid="{A9BD7943-BB36-4991-B6F2-7E60DBCEF4F0}"/>
    <cellStyle name="Notas 12 4 5 3 2" xfId="24976" xr:uid="{0C5E9F6D-DE4E-472E-829F-8F159A3B7823}"/>
    <cellStyle name="Notas 12 4 5 4" xfId="9200" xr:uid="{80F73300-ED44-4975-898F-C8C8BA085442}"/>
    <cellStyle name="Notas 12 4 5 4 2" xfId="24308" xr:uid="{9776C0C5-2259-483B-B5A0-5C341DC34826}"/>
    <cellStyle name="Notas 12 4 5 5" xfId="18594" xr:uid="{27135E21-E14A-4DF5-B0C4-ACEFEE5BDD48}"/>
    <cellStyle name="Notas 12 4 6" xfId="3792" xr:uid="{78A53154-DF48-437A-96F2-07DDA52E910E}"/>
    <cellStyle name="Notas 12 4 6 2" xfId="6429" xr:uid="{1B9EBF10-706D-43EB-BAB8-894C74F3320D}"/>
    <cellStyle name="Notas 12 4 6 2 2" xfId="12740" xr:uid="{3357FFFA-6412-43D7-9D6A-E4CEA025A3A9}"/>
    <cellStyle name="Notas 12 4 6 2 2 2" xfId="27848" xr:uid="{CE5DDFB2-99BC-4408-91AE-328772A9632B}"/>
    <cellStyle name="Notas 12 4 6 2 3" xfId="15795" xr:uid="{A79A141A-56DE-44FB-8609-71A4046CDCE2}"/>
    <cellStyle name="Notas 12 4 6 2 3 2" xfId="30903" xr:uid="{5735CF7E-07D4-4777-9C03-24F0CE05364E}"/>
    <cellStyle name="Notas 12 4 6 2 4" xfId="21537" xr:uid="{9EE80546-757C-4741-BB9B-C31AF4BF0AA5}"/>
    <cellStyle name="Notas 12 4 6 3" xfId="10174" xr:uid="{B3D3F7C9-E6D4-4139-B9F7-428B611AD2E4}"/>
    <cellStyle name="Notas 12 4 6 3 2" xfId="25282" xr:uid="{C0E84D46-DDCC-47C3-B9BD-F6C250DAA152}"/>
    <cellStyle name="Notas 12 4 6 4" xfId="14878" xr:uid="{C57DA32E-F99A-4F94-933F-23C1EC5CD58F}"/>
    <cellStyle name="Notas 12 4 6 4 2" xfId="29986" xr:uid="{822B0F62-9A50-493C-AF12-3D2553FC645A}"/>
    <cellStyle name="Notas 12 4 6 5" xfId="18900" xr:uid="{01F4828F-078E-48D9-B282-E83E04D2A18B}"/>
    <cellStyle name="Notas 12 4 7" xfId="4174" xr:uid="{62B53686-1F86-47DA-BF5F-34456AFE1E27}"/>
    <cellStyle name="Notas 12 4 7 2" xfId="6811" xr:uid="{8B3B5A3D-353A-435B-BC03-BD5E128E18FF}"/>
    <cellStyle name="Notas 12 4 7 2 2" xfId="13122" xr:uid="{134A144B-B8EF-4A0D-9E24-75F407D37CED}"/>
    <cellStyle name="Notas 12 4 7 2 2 2" xfId="28230" xr:uid="{46A348D7-CA1B-45EF-B8FA-E66C5AAB13F3}"/>
    <cellStyle name="Notas 12 4 7 2 3" xfId="16791" xr:uid="{82744E16-278A-4640-97C7-A94A3177553B}"/>
    <cellStyle name="Notas 12 4 7 2 3 2" xfId="31899" xr:uid="{DF7693A5-194F-4CD7-94FA-333185E8AA51}"/>
    <cellStyle name="Notas 12 4 7 2 4" xfId="21919" xr:uid="{6A0D6D63-D375-4416-924F-2A2FCB5D12A0}"/>
    <cellStyle name="Notas 12 4 7 3" xfId="10556" xr:uid="{6584D9A0-AC0B-4380-B14E-96140FCFD5CA}"/>
    <cellStyle name="Notas 12 4 7 3 2" xfId="25664" xr:uid="{9B952632-E0F2-420D-B20C-49A364DDF8D0}"/>
    <cellStyle name="Notas 12 4 7 4" xfId="14174" xr:uid="{53DB7CA9-F5D2-4983-9F22-C75F97844E33}"/>
    <cellStyle name="Notas 12 4 7 4 2" xfId="29282" xr:uid="{C021768B-2802-4601-B54C-CE8F5D55E721}"/>
    <cellStyle name="Notas 12 4 7 5" xfId="19282" xr:uid="{9C3FBF9F-5116-41B1-B7EE-732866AC9795}"/>
    <cellStyle name="Notas 12 4 8" xfId="4381" xr:uid="{C5A368E5-40E5-4F83-AF3F-80C0A20F308D}"/>
    <cellStyle name="Notas 12 4 8 2" xfId="7018" xr:uid="{6D71E895-D591-4064-8066-DED09332780F}"/>
    <cellStyle name="Notas 12 4 8 2 2" xfId="13329" xr:uid="{89E39055-EAAE-42E4-919E-AF46A72B2709}"/>
    <cellStyle name="Notas 12 4 8 2 2 2" xfId="28437" xr:uid="{3276CF54-29F6-4830-89FE-5FA30315FFA8}"/>
    <cellStyle name="Notas 12 4 8 2 3" xfId="16993" xr:uid="{1465E9EF-9C8A-4EEE-A900-9B100F709E92}"/>
    <cellStyle name="Notas 12 4 8 2 3 2" xfId="32101" xr:uid="{39F02C6E-4607-4CD3-8EF4-431312CD0258}"/>
    <cellStyle name="Notas 12 4 8 2 4" xfId="22126" xr:uid="{99F9400A-83AA-4993-AAF9-94BB6FD70F22}"/>
    <cellStyle name="Notas 12 4 8 3" xfId="10763" xr:uid="{D73A2FCE-11E9-44F4-9586-B659CC2CDC8B}"/>
    <cellStyle name="Notas 12 4 8 3 2" xfId="25871" xr:uid="{C7547C55-CF44-4796-9DFB-A3480D1DBA6B}"/>
    <cellStyle name="Notas 12 4 8 4" xfId="16054" xr:uid="{8B65D988-2B71-41CA-AF1C-030667DC49F3}"/>
    <cellStyle name="Notas 12 4 8 4 2" xfId="31162" xr:uid="{09F9EF41-6E01-4134-AEEE-DB859DEA60F1}"/>
    <cellStyle name="Notas 12 4 8 5" xfId="19489" xr:uid="{B145E9DB-22D8-48EB-9BCC-BE3832AAB366}"/>
    <cellStyle name="Notas 12 4 9" xfId="4739" xr:uid="{512D7CE4-09BC-43B0-9B6C-4A3B1ED364F5}"/>
    <cellStyle name="Notas 12 4 9 2" xfId="11121" xr:uid="{05BFE651-4B53-43BC-B0A7-FC3305311D4D}"/>
    <cellStyle name="Notas 12 4 9 2 2" xfId="26229" xr:uid="{AE5A9FB2-5B71-4E0E-82BE-DC712909352F}"/>
    <cellStyle name="Notas 12 4 9 3" xfId="8172" xr:uid="{A1BC33C9-409A-45E7-A3F9-AF48A42EC27A}"/>
    <cellStyle name="Notas 12 4 9 3 2" xfId="23280" xr:uid="{A603460D-C49D-4FBE-883B-4C4771097DF0}"/>
    <cellStyle name="Notas 12 4 9 4" xfId="19847" xr:uid="{4C4C0A13-B05A-459A-88A6-6439DECE9A66}"/>
    <cellStyle name="Notas 12 5" xfId="2022" xr:uid="{9F4C4A20-1DF6-400C-9906-281AA198C258}"/>
    <cellStyle name="Notas 12 5 10" xfId="16332" xr:uid="{8DAD523A-B10A-4267-98F0-89A42E34471F}"/>
    <cellStyle name="Notas 12 5 10 2" xfId="31440" xr:uid="{36E8E544-CC5D-4B63-9B62-094AF54B52C6}"/>
    <cellStyle name="Notas 12 5 11" xfId="9198" xr:uid="{AB1A9ACB-EA5C-451B-89CF-F81F945C0118}"/>
    <cellStyle name="Notas 12 5 11 2" xfId="24306" xr:uid="{CD4E27A4-0EE2-4912-84B6-1EB1AD48446E}"/>
    <cellStyle name="Notas 12 5 12" xfId="17247" xr:uid="{72C97141-2610-4E34-A16E-4C9DDAB72280}"/>
    <cellStyle name="Notas 12 5 2" xfId="2784" xr:uid="{89C76CE7-3538-4F4E-A9B6-B5F8AEA345E5}"/>
    <cellStyle name="Notas 12 5 2 2" xfId="5421" xr:uid="{936A0CFA-A4D0-41BB-8481-A57FB81D0987}"/>
    <cellStyle name="Notas 12 5 2 2 2" xfId="14142" xr:uid="{854910CA-2174-4A91-ACE2-8557B08D0C9E}"/>
    <cellStyle name="Notas 12 5 2 2 2 2" xfId="29250" xr:uid="{8A6435F6-934A-40EC-83D6-4FF35A8783CC}"/>
    <cellStyle name="Notas 12 5 2 2 3" xfId="20529" xr:uid="{04CC7663-FCB5-4719-8960-8317BD028B48}"/>
    <cellStyle name="Notas 12 5 2 3" xfId="16114" xr:uid="{4FDC2D3C-581F-4C57-A10D-98137F3BEA78}"/>
    <cellStyle name="Notas 12 5 2 3 2" xfId="31222" xr:uid="{46BFEC95-DFE0-447C-AE9D-8EA2149326CF}"/>
    <cellStyle name="Notas 12 5 2 4" xfId="17892" xr:uid="{F38E432B-26EF-425A-8FB7-D4F388132971}"/>
    <cellStyle name="Notas 12 5 3" xfId="3087" xr:uid="{B4155F9B-244C-4929-BE43-FA8CD4DC134D}"/>
    <cellStyle name="Notas 12 5 3 2" xfId="5724" xr:uid="{2685CDE3-F319-45EB-9438-33D5C8F82167}"/>
    <cellStyle name="Notas 12 5 3 2 2" xfId="12035" xr:uid="{43B5EF60-6A04-4091-B2F2-8EB85E6D08F8}"/>
    <cellStyle name="Notas 12 5 3 2 2 2" xfId="27143" xr:uid="{CB71952B-CEFF-4402-9930-558FFED1FE3B}"/>
    <cellStyle name="Notas 12 5 3 2 3" xfId="15811" xr:uid="{72B5A192-1F64-416B-B064-C1E2538F45A5}"/>
    <cellStyle name="Notas 12 5 3 2 3 2" xfId="30919" xr:uid="{79F5FBE4-7D44-43E2-9C4C-D105A134E0A8}"/>
    <cellStyle name="Notas 12 5 3 2 4" xfId="20832" xr:uid="{7290D1EE-A653-4D66-87A4-C1BCE4DA52E1}"/>
    <cellStyle name="Notas 12 5 3 3" xfId="9469" xr:uid="{8D02BB2D-1826-4016-8944-5163ECE06F4B}"/>
    <cellStyle name="Notas 12 5 3 3 2" xfId="24577" xr:uid="{FDAF82D1-5A74-411F-92FD-BE3482210F2E}"/>
    <cellStyle name="Notas 12 5 3 4" xfId="15621" xr:uid="{E82E9F2B-55E8-4279-8D84-B2BADB04CF82}"/>
    <cellStyle name="Notas 12 5 3 4 2" xfId="30729" xr:uid="{031F091F-8179-4248-B8F3-29925D8F1495}"/>
    <cellStyle name="Notas 12 5 3 5" xfId="18195" xr:uid="{9D67A93B-D8A0-4A5C-B02C-DD0DE8A7FE61}"/>
    <cellStyle name="Notas 12 5 4" xfId="3413" xr:uid="{95787F9B-C8E3-416C-A6A8-3825888C6CD5}"/>
    <cellStyle name="Notas 12 5 4 2" xfId="6050" xr:uid="{F85A468F-5587-4F81-A574-3808A5BDC3C0}"/>
    <cellStyle name="Notas 12 5 4 2 2" xfId="12361" xr:uid="{1E2DD673-F772-4081-9B94-E970C9D9E74E}"/>
    <cellStyle name="Notas 12 5 4 2 2 2" xfId="27469" xr:uid="{3ABF6008-3A30-4644-8BCB-693EB14CE3EB}"/>
    <cellStyle name="Notas 12 5 4 2 3" xfId="16041" xr:uid="{ADBB85C8-02B1-4361-8279-F4B496C08781}"/>
    <cellStyle name="Notas 12 5 4 2 3 2" xfId="31149" xr:uid="{2DBC5D3F-5D3A-48E9-AF5F-4BDD563A17F7}"/>
    <cellStyle name="Notas 12 5 4 2 4" xfId="21158" xr:uid="{B54DF050-0260-441D-8B4E-4D8551C8322A}"/>
    <cellStyle name="Notas 12 5 4 3" xfId="9795" xr:uid="{56397830-D93E-49A9-A955-6E1FECF6B4C5}"/>
    <cellStyle name="Notas 12 5 4 3 2" xfId="24903" xr:uid="{7744627A-D8C2-452A-A96B-B847B60DCBB8}"/>
    <cellStyle name="Notas 12 5 4 4" xfId="14351" xr:uid="{892404B9-1064-44A8-8B98-E038F13F59BD}"/>
    <cellStyle name="Notas 12 5 4 4 2" xfId="29459" xr:uid="{3627377D-6576-46E9-9935-E954F7D1E3BB}"/>
    <cellStyle name="Notas 12 5 4 5" xfId="18521" xr:uid="{B3E5B112-9F65-490C-909A-E9B4DABFAAEC}"/>
    <cellStyle name="Notas 12 5 5" xfId="3719" xr:uid="{5CD58204-238E-40B3-8102-A09BBACF3C57}"/>
    <cellStyle name="Notas 12 5 5 2" xfId="6356" xr:uid="{A8BBBB0A-8B0C-4D53-8ADB-0EC11C346EC9}"/>
    <cellStyle name="Notas 12 5 5 2 2" xfId="12667" xr:uid="{34C4509B-F9F7-48E8-AD38-135DA0329707}"/>
    <cellStyle name="Notas 12 5 5 2 2 2" xfId="27775" xr:uid="{7AE14464-B8B7-41F8-88EA-EC24DB62EA16}"/>
    <cellStyle name="Notas 12 5 5 2 3" xfId="14548" xr:uid="{955899DC-C0CF-462C-8D4B-7A503954C158}"/>
    <cellStyle name="Notas 12 5 5 2 3 2" xfId="29656" xr:uid="{73E253E8-4986-4D2A-AD24-B1FAC1F53B8C}"/>
    <cellStyle name="Notas 12 5 5 2 4" xfId="21464" xr:uid="{5DB57B67-72A6-4295-9296-ED1D222FA45C}"/>
    <cellStyle name="Notas 12 5 5 3" xfId="10101" xr:uid="{C02E90C5-2D70-4A10-935D-7685387E1581}"/>
    <cellStyle name="Notas 12 5 5 3 2" xfId="25209" xr:uid="{0DBC16E1-B584-4259-9E6B-70DD4BE62D5A}"/>
    <cellStyle name="Notas 12 5 5 4" xfId="14043" xr:uid="{E0390DD2-8E1C-43CC-8BA5-28DCDDB7BE40}"/>
    <cellStyle name="Notas 12 5 5 4 2" xfId="29151" xr:uid="{59E35BA7-91C3-455B-8B91-8B2F6E15DAC8}"/>
    <cellStyle name="Notas 12 5 5 5" xfId="18827" xr:uid="{96252436-0668-49EA-A94C-C80277271B6E}"/>
    <cellStyle name="Notas 12 5 6" xfId="4094" xr:uid="{0237F279-1865-4642-B0AC-D78E5AA0B445}"/>
    <cellStyle name="Notas 12 5 6 2" xfId="6731" xr:uid="{2858240C-B4DD-4EF1-9EE0-46A9F3003439}"/>
    <cellStyle name="Notas 12 5 6 2 2" xfId="13042" xr:uid="{F2D6DC88-B2C4-4E22-9294-59E9601A712E}"/>
    <cellStyle name="Notas 12 5 6 2 2 2" xfId="28150" xr:uid="{5FF40384-0C49-49E8-A41D-E379062BE4ED}"/>
    <cellStyle name="Notas 12 5 6 2 3" xfId="16718" xr:uid="{C8237D35-C0C6-4D86-A801-7B9F34456E5A}"/>
    <cellStyle name="Notas 12 5 6 2 3 2" xfId="31826" xr:uid="{B2B6F30F-D352-435C-A0E1-130542636FC7}"/>
    <cellStyle name="Notas 12 5 6 2 4" xfId="21839" xr:uid="{FA525719-E2CB-4905-9D16-9648DE12BFB8}"/>
    <cellStyle name="Notas 12 5 6 3" xfId="10476" xr:uid="{CCAF3F1A-DCB2-412C-B6C1-A7FF8E761F91}"/>
    <cellStyle name="Notas 12 5 6 3 2" xfId="25584" xr:uid="{C2142976-198F-40EF-81A6-4877258E2B14}"/>
    <cellStyle name="Notas 12 5 6 4" xfId="15832" xr:uid="{E87A31D4-64D7-47D7-A767-CB2D4B6EE3EF}"/>
    <cellStyle name="Notas 12 5 6 4 2" xfId="30940" xr:uid="{AB3CF68F-F146-4A06-812F-03B616BB9BE1}"/>
    <cellStyle name="Notas 12 5 6 5" xfId="19202" xr:uid="{DB73D80D-4067-4CA9-88BA-2249BDDE2CFF}"/>
    <cellStyle name="Notas 12 5 7" xfId="4376" xr:uid="{A47075C1-60ED-44A6-A246-0EA456F0C729}"/>
    <cellStyle name="Notas 12 5 7 2" xfId="7013" xr:uid="{F29CDB48-8902-4398-AD86-7D9B989C2FCD}"/>
    <cellStyle name="Notas 12 5 7 2 2" xfId="13324" xr:uid="{41C04343-1B59-40F3-BD13-C71B0D27CA2F}"/>
    <cellStyle name="Notas 12 5 7 2 2 2" xfId="28432" xr:uid="{ECE193D5-E1C6-4DFE-A3ED-DC56D4615F6C}"/>
    <cellStyle name="Notas 12 5 7 2 3" xfId="16988" xr:uid="{7D1B1706-4F59-45A1-B9E3-A50EB0DEEE59}"/>
    <cellStyle name="Notas 12 5 7 2 3 2" xfId="32096" xr:uid="{FD4E97F0-9251-4FFF-813D-01D190E20E5F}"/>
    <cellStyle name="Notas 12 5 7 2 4" xfId="22121" xr:uid="{F73D4E34-7046-4219-AA9D-FF6BF313A50C}"/>
    <cellStyle name="Notas 12 5 7 3" xfId="10758" xr:uid="{5EB8F2AE-22A1-42B4-BD49-0868CF8CB917}"/>
    <cellStyle name="Notas 12 5 7 3 2" xfId="25866" xr:uid="{B0590F50-7634-44AF-8A0D-42A29E5BF6D7}"/>
    <cellStyle name="Notas 12 5 7 4" xfId="7951" xr:uid="{669D73DB-9C6B-4948-8118-EC1B73C0AB8C}"/>
    <cellStyle name="Notas 12 5 7 4 2" xfId="23059" xr:uid="{4450A744-9A77-40EE-939F-BDFFFE6DBA2E}"/>
    <cellStyle name="Notas 12 5 7 5" xfId="19484" xr:uid="{950A62DD-CF39-4851-8D35-5D93111D96EF}"/>
    <cellStyle name="Notas 12 5 8" xfId="4659" xr:uid="{28412E2C-2F15-4DD5-A9FB-5FFB30ABE48B}"/>
    <cellStyle name="Notas 12 5 8 2" xfId="11041" xr:uid="{009279EF-CD0E-4C26-9299-7B05C1F63978}"/>
    <cellStyle name="Notas 12 5 8 2 2" xfId="26149" xr:uid="{3C50FD66-D72B-457C-9A8C-AC6B47FA48A1}"/>
    <cellStyle name="Notas 12 5 8 3" xfId="7388" xr:uid="{47DA551D-A6EF-4941-9CF4-E8CDD3B9B77C}"/>
    <cellStyle name="Notas 12 5 8 3 2" xfId="22496" xr:uid="{7E9B7D35-4A96-49FF-94FE-04BAB5006AEF}"/>
    <cellStyle name="Notas 12 5 8 4" xfId="19767" xr:uid="{DF972B43-79D7-49F5-A423-AB946A796B9A}"/>
    <cellStyle name="Notas 12 5 9" xfId="8520" xr:uid="{072BCFC6-1270-4675-8A58-F63E149CDB6A}"/>
    <cellStyle name="Notas 12 5 9 2" xfId="23628" xr:uid="{75B0CB51-66F8-4DCE-9C70-CBC5591D15FB}"/>
    <cellStyle name="Notas 13" xfId="1451" xr:uid="{00000000-0005-0000-0000-0000AF050000}"/>
    <cellStyle name="Notas 13 2" xfId="1906" xr:uid="{F8C6C10B-F0A0-4DF4-A567-A9D4CAAA2458}"/>
    <cellStyle name="Notas 13 2 10" xfId="7231" xr:uid="{2BC27EAC-F5FB-46D9-B0F3-03FB752E9CA5}"/>
    <cellStyle name="Notas 13 2 10 2" xfId="22339" xr:uid="{E64328D6-A351-4DFA-96AB-260C3F0C54ED}"/>
    <cellStyle name="Notas 13 2 11" xfId="16525" xr:uid="{8F1069EF-8B27-4642-8F24-BBA4E9516D29}"/>
    <cellStyle name="Notas 13 2 11 2" xfId="31633" xr:uid="{2B2E4DCE-247F-435E-B9DE-9B459C914864}"/>
    <cellStyle name="Notas 13 2 12" xfId="17131" xr:uid="{A94D20AD-06E9-4AB2-8269-32ED45491693}"/>
    <cellStyle name="Notas 13 2 2" xfId="2466" xr:uid="{CD481200-9D6A-42EF-A47A-994FDE1E8BE4}"/>
    <cellStyle name="Notas 13 2 2 2" xfId="5103" xr:uid="{83266639-BE21-452C-93A5-F5FD4B7C02FB}"/>
    <cellStyle name="Notas 13 2 2 2 2" xfId="11467" xr:uid="{577D3D9E-CF63-480A-ABE2-F0C175AC63C5}"/>
    <cellStyle name="Notas 13 2 2 2 2 2" xfId="26575" xr:uid="{B2049FCF-B285-43A6-8D35-A61051065BA7}"/>
    <cellStyle name="Notas 13 2 2 2 3" xfId="9190" xr:uid="{48BACE0D-FF59-4D6B-ADC9-AF372A2A1D15}"/>
    <cellStyle name="Notas 13 2 2 2 3 2" xfId="24298" xr:uid="{C9021625-BEE0-477F-8E90-710B4D52314C}"/>
    <cellStyle name="Notas 13 2 2 2 4" xfId="20211" xr:uid="{702864F3-FF94-4069-B363-A499E7AAAA3E}"/>
    <cellStyle name="Notas 13 2 2 3" xfId="8933" xr:uid="{57E87389-A326-404E-8E40-80A773A33502}"/>
    <cellStyle name="Notas 13 2 2 3 2" xfId="24041" xr:uid="{890A3E14-D2A2-4ED5-9ABF-7B6817378A56}"/>
    <cellStyle name="Notas 13 2 3" xfId="2682" xr:uid="{DE3A56FA-03CC-4D1E-B819-87D48DFC4FC2}"/>
    <cellStyle name="Notas 13 2 3 2" xfId="5319" xr:uid="{9BC9DB39-3CD9-4611-B230-B38A0E76A070}"/>
    <cellStyle name="Notas 13 2 3 2 2" xfId="7597" xr:uid="{44DC87D3-E713-4B99-94AF-DE3B1FC3EEF3}"/>
    <cellStyle name="Notas 13 2 3 2 2 2" xfId="22705" xr:uid="{40662CD4-764E-46A4-8D06-52CBB8920401}"/>
    <cellStyle name="Notas 13 2 3 2 3" xfId="20427" xr:uid="{2F3CD92C-78D8-4EA9-90D7-AA996B745E65}"/>
    <cellStyle name="Notas 13 2 3 3" xfId="7403" xr:uid="{585E5942-E9AE-4993-B4C5-196809BC0091}"/>
    <cellStyle name="Notas 13 2 3 3 2" xfId="22511" xr:uid="{9F06B31C-195E-42AA-BD85-C1659CC3E448}"/>
    <cellStyle name="Notas 13 2 3 4" xfId="17790" xr:uid="{CAF80A39-CD39-4A72-A818-4952C1263C70}"/>
    <cellStyle name="Notas 13 2 4" xfId="2985" xr:uid="{B2A29F6C-582F-47D6-A2BD-68CFF4F92C00}"/>
    <cellStyle name="Notas 13 2 4 2" xfId="5622" xr:uid="{5C9175CA-14A9-4FF0-8A6E-3F00DCCF091A}"/>
    <cellStyle name="Notas 13 2 4 2 2" xfId="11933" xr:uid="{A8F0360A-8D59-4874-8EF5-420F7FB42AA5}"/>
    <cellStyle name="Notas 13 2 4 2 2 2" xfId="27041" xr:uid="{2D41304D-0870-4B0D-BDFE-2B6F17578D22}"/>
    <cellStyle name="Notas 13 2 4 2 3" xfId="14996" xr:uid="{509D5AFE-6A74-4632-BA21-779A260E2A04}"/>
    <cellStyle name="Notas 13 2 4 2 3 2" xfId="30104" xr:uid="{AC5A1C62-26A8-41BC-8A74-EFAF22F46431}"/>
    <cellStyle name="Notas 13 2 4 2 4" xfId="20730" xr:uid="{6C24FF44-A088-4F47-830E-F8CD29FE898A}"/>
    <cellStyle name="Notas 13 2 4 3" xfId="9367" xr:uid="{84639D85-C203-43DC-BC43-4A1ACDAD6BD2}"/>
    <cellStyle name="Notas 13 2 4 3 2" xfId="24475" xr:uid="{96511CB4-69F2-4E9B-8A09-6B839DB96BDA}"/>
    <cellStyle name="Notas 13 2 4 4" xfId="14483" xr:uid="{40177622-84D4-48AC-B255-1C4E4D196BB2}"/>
    <cellStyle name="Notas 13 2 4 4 2" xfId="29591" xr:uid="{5DF27104-B48F-4178-8579-2A3C32A904C9}"/>
    <cellStyle name="Notas 13 2 4 5" xfId="18093" xr:uid="{F5AFA584-D85C-4519-9DF4-5CEEFC16B870}"/>
    <cellStyle name="Notas 13 2 5" xfId="3311" xr:uid="{65A15825-2C4A-4245-9F32-CD208D4C9CBD}"/>
    <cellStyle name="Notas 13 2 5 2" xfId="5948" xr:uid="{20A9EB99-7E23-4091-86EA-D0166D09C196}"/>
    <cellStyle name="Notas 13 2 5 2 2" xfId="12259" xr:uid="{59953F02-B59F-4A54-97C3-4423EE2D4851}"/>
    <cellStyle name="Notas 13 2 5 2 2 2" xfId="27367" xr:uid="{919E238A-035D-459E-A18A-46A78EB75164}"/>
    <cellStyle name="Notas 13 2 5 2 3" xfId="7312" xr:uid="{6AA61EEC-2846-4F9B-AED9-682C6DC57A60}"/>
    <cellStyle name="Notas 13 2 5 2 3 2" xfId="22420" xr:uid="{FA945CEE-7AB7-4990-8C64-78B2B3DC54DD}"/>
    <cellStyle name="Notas 13 2 5 2 4" xfId="21056" xr:uid="{7BEF78AC-DEF4-462C-8F3A-D75D929ABAF1}"/>
    <cellStyle name="Notas 13 2 5 3" xfId="9693" xr:uid="{68D52B6B-F946-475F-B6F9-7D5C04C81127}"/>
    <cellStyle name="Notas 13 2 5 3 2" xfId="24801" xr:uid="{FD687C91-5750-4809-B2C7-9AABEDA03B0D}"/>
    <cellStyle name="Notas 13 2 5 4" xfId="15992" xr:uid="{4C123A31-EDC2-4868-87DD-6EC74FF72BC4}"/>
    <cellStyle name="Notas 13 2 5 4 2" xfId="31100" xr:uid="{7938C19F-0CF4-4BF5-B32E-3B6070AA0F97}"/>
    <cellStyle name="Notas 13 2 5 5" xfId="18419" xr:uid="{94942CF5-C36D-4BAC-8E9B-F2CB1F95739A}"/>
    <cellStyle name="Notas 13 2 6" xfId="3617" xr:uid="{237ECEC6-89D0-4C2A-906A-50877797BC92}"/>
    <cellStyle name="Notas 13 2 6 2" xfId="6254" xr:uid="{2EFBF652-B365-4FD9-8749-D28E1E8D3B12}"/>
    <cellStyle name="Notas 13 2 6 2 2" xfId="12565" xr:uid="{BAAB3A0E-EEBB-4197-B799-F011FCC38453}"/>
    <cellStyle name="Notas 13 2 6 2 2 2" xfId="27673" xr:uid="{367A6213-4368-424F-BDA2-CD6FA1A4825D}"/>
    <cellStyle name="Notas 13 2 6 2 3" xfId="8143" xr:uid="{4F6B3E81-A591-475C-9A47-4833B4157AA0}"/>
    <cellStyle name="Notas 13 2 6 2 3 2" xfId="23251" xr:uid="{9954B237-D85B-446B-94E8-245797E74A10}"/>
    <cellStyle name="Notas 13 2 6 2 4" xfId="21362" xr:uid="{464167AB-D6A4-49F4-9F09-07CC1D40DA50}"/>
    <cellStyle name="Notas 13 2 6 3" xfId="9999" xr:uid="{0A9134AF-C0E7-4548-B4AF-32327BAE6390}"/>
    <cellStyle name="Notas 13 2 6 3 2" xfId="25107" xr:uid="{D09A87A3-5AA6-4B08-A3B0-FB9C9C123203}"/>
    <cellStyle name="Notas 13 2 6 4" xfId="16303" xr:uid="{88E63863-0539-4357-995F-1ACE48EFA239}"/>
    <cellStyle name="Notas 13 2 6 4 2" xfId="31411" xr:uid="{2B133846-E2B0-4A85-940E-25D2E494344D}"/>
    <cellStyle name="Notas 13 2 6 5" xfId="18725" xr:uid="{C04B8F04-6A49-46B3-AC7A-BE77BEC0AE3C}"/>
    <cellStyle name="Notas 13 2 7" xfId="3978" xr:uid="{6D43F3BC-D126-48E2-87D6-0DA04A3C86E8}"/>
    <cellStyle name="Notas 13 2 7 2" xfId="6615" xr:uid="{D79135E9-993E-4807-BF5F-F4ADFBC54F65}"/>
    <cellStyle name="Notas 13 2 7 2 2" xfId="12926" xr:uid="{D8621128-00EB-4F3B-A244-157D96D217DE}"/>
    <cellStyle name="Notas 13 2 7 2 2 2" xfId="28034" xr:uid="{485BC02B-96E2-4B27-B4CF-7BC6E66BD2B1}"/>
    <cellStyle name="Notas 13 2 7 2 3" xfId="16616" xr:uid="{FEC94C12-87FD-4F49-B632-C1C720872D0F}"/>
    <cellStyle name="Notas 13 2 7 2 3 2" xfId="31724" xr:uid="{B917182E-6D51-4C0E-940A-05F367EC8AD2}"/>
    <cellStyle name="Notas 13 2 7 2 4" xfId="21723" xr:uid="{1C6F3241-D58B-44F5-A3EA-248F0F5FB0AC}"/>
    <cellStyle name="Notas 13 2 7 3" xfId="10360" xr:uid="{02E4994A-07A4-4EB7-9B4F-8B5C9FB0188D}"/>
    <cellStyle name="Notas 13 2 7 3 2" xfId="25468" xr:uid="{07F48889-718A-4658-BD2A-559710890A5D}"/>
    <cellStyle name="Notas 13 2 7 4" xfId="8002" xr:uid="{3F3733C0-0933-4546-864C-B539A1082C46}"/>
    <cellStyle name="Notas 13 2 7 4 2" xfId="23110" xr:uid="{69FEE6E0-6809-4CF8-B39B-63BEBDBCF483}"/>
    <cellStyle name="Notas 13 2 7 5" xfId="19086" xr:uid="{7F32453B-20C1-4957-AD81-4989B8E2B596}"/>
    <cellStyle name="Notas 13 2 8" xfId="4543" xr:uid="{E13E9CFA-36C1-4900-B378-97629B0347F5}"/>
    <cellStyle name="Notas 13 2 8 2" xfId="10925" xr:uid="{5165C6C9-50BA-4F4D-938F-0E3E8DA830AF}"/>
    <cellStyle name="Notas 13 2 8 2 2" xfId="26033" xr:uid="{A5E0692C-3A93-4369-A8BE-8D19376E1FB7}"/>
    <cellStyle name="Notas 13 2 8 3" xfId="7635" xr:uid="{32B3C608-CBE3-439C-A09A-D86397184E0D}"/>
    <cellStyle name="Notas 13 2 8 3 2" xfId="22743" xr:uid="{4E6DABCE-7BA2-49BC-93F6-7E5E88FE0B25}"/>
    <cellStyle name="Notas 13 2 8 4" xfId="19651" xr:uid="{4189B89D-0F4E-42D5-811F-2C14082FE041}"/>
    <cellStyle name="Notas 13 2 9" xfId="8407" xr:uid="{29FF2DA1-A08D-4BA5-AAA3-4BFD9402AF5E}"/>
    <cellStyle name="Notas 13 2 9 2" xfId="23515" xr:uid="{C587D8BF-4732-4B4A-A9A1-0454E3E501AC}"/>
    <cellStyle name="Notas 13 3" xfId="1893" xr:uid="{F97266BB-BE6E-45F1-9B53-FED32CAB89E1}"/>
    <cellStyle name="Notas 13 3 10" xfId="8394" xr:uid="{935FF37B-E338-40A9-A082-CFFDB2C2694F}"/>
    <cellStyle name="Notas 13 3 10 2" xfId="23502" xr:uid="{082E6154-FD90-46E3-B020-8C462F39E3F0}"/>
    <cellStyle name="Notas 13 3 11" xfId="9176" xr:uid="{F3A099BA-1277-42D2-BDFA-C0F42D71102D}"/>
    <cellStyle name="Notas 13 3 11 2" xfId="24284" xr:uid="{EBFFD26D-0F05-4631-84E9-F040289E3A5B}"/>
    <cellStyle name="Notas 13 3 12" xfId="7608" xr:uid="{569273AA-FD37-4C5D-92F6-B8255972F8B9}"/>
    <cellStyle name="Notas 13 3 12 2" xfId="22716" xr:uid="{DA77F231-B7CA-4329-8FD5-A7DC070177B0}"/>
    <cellStyle name="Notas 13 3 13" xfId="17118" xr:uid="{FDBBB406-2D39-4337-9538-B9952DB9DD8B}"/>
    <cellStyle name="Notas 13 3 2" xfId="2453" xr:uid="{96967C2C-0C79-4211-BC16-F990C723F5C7}"/>
    <cellStyle name="Notas 13 3 2 2" xfId="5090" xr:uid="{CA560CC7-2C40-4E62-A06E-1C9936A0AB41}"/>
    <cellStyle name="Notas 13 3 2 2 2" xfId="11454" xr:uid="{12362452-1ECD-4023-8238-9A234B598047}"/>
    <cellStyle name="Notas 13 3 2 2 2 2" xfId="26562" xr:uid="{99FB015D-B56D-4FCB-9F42-516B16698F92}"/>
    <cellStyle name="Notas 13 3 2 2 3" xfId="15472" xr:uid="{094B2EE4-B073-4B03-84FC-3B68FC13585D}"/>
    <cellStyle name="Notas 13 3 2 2 3 2" xfId="30580" xr:uid="{F1788AE9-B50A-45F7-9B0C-9FE0BBEE8393}"/>
    <cellStyle name="Notas 13 3 2 2 4" xfId="20198" xr:uid="{C5BF7D20-4CB2-4F90-AD8D-E47A78270C1A}"/>
    <cellStyle name="Notas 13 3 2 3" xfId="8920" xr:uid="{72B84C88-82F3-43AE-A89A-83F05ADE3031}"/>
    <cellStyle name="Notas 13 3 2 3 2" xfId="24028" xr:uid="{29375A89-1900-48E1-8C82-41F911AF4BC4}"/>
    <cellStyle name="Notas 13 3 2 4" xfId="16270" xr:uid="{85B88B86-A67F-4900-B19A-11D144E809E9}"/>
    <cellStyle name="Notas 13 3 2 4 2" xfId="31378" xr:uid="{8FAA556D-A3E7-44EE-8FD9-FCA07E24124D}"/>
    <cellStyle name="Notas 13 3 2 5" xfId="8736" xr:uid="{CF2A805B-E603-4FF8-9D73-E6B3243FB010}"/>
    <cellStyle name="Notas 13 3 2 5 2" xfId="23844" xr:uid="{84D3974E-E594-42D6-AE2B-9B65FCC97AE2}"/>
    <cellStyle name="Notas 13 3 2 6" xfId="17627" xr:uid="{E2BB7E8B-1F81-4090-A971-77F9EADC5995}"/>
    <cellStyle name="Notas 13 3 3" xfId="2669" xr:uid="{D81D45D6-E60D-4493-8BB6-69E571210FA9}"/>
    <cellStyle name="Notas 13 3 3 2" xfId="5306" xr:uid="{16D4B0ED-8C18-4125-A47E-DFC20E98F942}"/>
    <cellStyle name="Notas 13 3 3 2 2" xfId="15139" xr:uid="{6391F201-1B99-4FD5-8EBE-748D23CBEA97}"/>
    <cellStyle name="Notas 13 3 3 2 2 2" xfId="30247" xr:uid="{676AF8DC-5B25-4FA3-9FBB-0661DBF69256}"/>
    <cellStyle name="Notas 13 3 3 2 3" xfId="20414" xr:uid="{B2944546-7FCC-43B6-A219-ABFCFC22E53D}"/>
    <cellStyle name="Notas 13 3 3 3" xfId="15882" xr:uid="{189581D9-C926-4941-A61D-CF0E0D6AF968}"/>
    <cellStyle name="Notas 13 3 3 3 2" xfId="30990" xr:uid="{44837831-B819-479D-86F8-C0FA93E2870D}"/>
    <cellStyle name="Notas 13 3 3 4" xfId="17777" xr:uid="{9BF2C282-91BE-4385-B90C-EC7CD0490E46}"/>
    <cellStyle name="Notas 13 3 4" xfId="2972" xr:uid="{33FDAD44-9AE5-4D59-8DC0-3B125A70B01B}"/>
    <cellStyle name="Notas 13 3 4 2" xfId="5609" xr:uid="{35BB9946-1520-472C-8C23-7138CA63F134}"/>
    <cellStyle name="Notas 13 3 4 2 2" xfId="11920" xr:uid="{DF07020D-DC8B-4C77-A688-78E01590A929}"/>
    <cellStyle name="Notas 13 3 4 2 2 2" xfId="27028" xr:uid="{105CDEC5-66C6-4297-B699-5E7FACD1FE00}"/>
    <cellStyle name="Notas 13 3 4 2 3" xfId="16207" xr:uid="{B6CD4B44-038A-40F4-A5C7-3B9A8C8DAA45}"/>
    <cellStyle name="Notas 13 3 4 2 3 2" xfId="31315" xr:uid="{2673594C-BB96-42C5-8414-2C8CAA49C7D7}"/>
    <cellStyle name="Notas 13 3 4 2 4" xfId="20717" xr:uid="{9CDEE895-D189-4C8B-AC69-381858CABACE}"/>
    <cellStyle name="Notas 13 3 4 3" xfId="9354" xr:uid="{F66C9CA7-923E-46E5-8BD6-8A06E096AB43}"/>
    <cellStyle name="Notas 13 3 4 3 2" xfId="24462" xr:uid="{E6C80755-A161-4CC8-989E-E7533676BDF7}"/>
    <cellStyle name="Notas 13 3 4 4" xfId="15765" xr:uid="{73667EAA-85F7-45AC-816F-D5A9594FC4B7}"/>
    <cellStyle name="Notas 13 3 4 4 2" xfId="30873" xr:uid="{64078CDB-F3C1-4857-B612-2F11C90CC774}"/>
    <cellStyle name="Notas 13 3 4 5" xfId="18080" xr:uid="{BA69895D-D7BB-41FA-BD6F-F9E306E6D3F0}"/>
    <cellStyle name="Notas 13 3 5" xfId="3298" xr:uid="{0C3E7E4E-0C11-4770-A658-AC4282FC3F73}"/>
    <cellStyle name="Notas 13 3 5 2" xfId="5935" xr:uid="{8FF7DE10-664E-473D-9C8B-C77258132D3A}"/>
    <cellStyle name="Notas 13 3 5 2 2" xfId="12246" xr:uid="{6977D21B-4DB6-4E19-9443-B5CE3188B250}"/>
    <cellStyle name="Notas 13 3 5 2 2 2" xfId="27354" xr:uid="{152D4870-61B0-46F9-AF2D-188183D327C2}"/>
    <cellStyle name="Notas 13 3 5 2 3" xfId="8059" xr:uid="{8100A247-1716-4CD5-B06F-4C62F90D3E47}"/>
    <cellStyle name="Notas 13 3 5 2 3 2" xfId="23167" xr:uid="{DF551AE2-7BAF-420F-A382-76A57B056F4A}"/>
    <cellStyle name="Notas 13 3 5 2 4" xfId="21043" xr:uid="{4C363E2B-E2E2-4BFB-93A5-5396A60366D3}"/>
    <cellStyle name="Notas 13 3 5 3" xfId="9680" xr:uid="{72C5B66E-D693-4A4F-8BB6-661F1B1C7AAA}"/>
    <cellStyle name="Notas 13 3 5 3 2" xfId="24788" xr:uid="{75413254-906B-40B3-886E-162AC9288431}"/>
    <cellStyle name="Notas 13 3 5 4" xfId="14872" xr:uid="{ECA57094-6078-4237-A1A7-66B7601FFFFF}"/>
    <cellStyle name="Notas 13 3 5 4 2" xfId="29980" xr:uid="{1166ECBC-C7AB-4D5B-8F38-FB7B90F0733C}"/>
    <cellStyle name="Notas 13 3 5 5" xfId="18406" xr:uid="{1572CC0F-3EE6-4935-814A-323D24DE05E0}"/>
    <cellStyle name="Notas 13 3 6" xfId="3604" xr:uid="{71D0ACD2-B555-4799-9AB6-AF82C97F5A5E}"/>
    <cellStyle name="Notas 13 3 6 2" xfId="6241" xr:uid="{67F3A40E-2E56-4115-8E38-A1BA6627B734}"/>
    <cellStyle name="Notas 13 3 6 2 2" xfId="12552" xr:uid="{39D7137A-B25C-471D-9693-FC5EEB94E30C}"/>
    <cellStyle name="Notas 13 3 6 2 2 2" xfId="27660" xr:uid="{70F36345-28D3-4F6A-8BF7-7D5DCD881A8E}"/>
    <cellStyle name="Notas 13 3 6 2 3" xfId="15419" xr:uid="{8248B9F4-71D8-478A-9634-C4EDB4A5416D}"/>
    <cellStyle name="Notas 13 3 6 2 3 2" xfId="30527" xr:uid="{FB8A4688-7818-4289-B418-704C9591E3D8}"/>
    <cellStyle name="Notas 13 3 6 2 4" xfId="21349" xr:uid="{D3074184-B9C3-46FD-9CC6-61712E665F49}"/>
    <cellStyle name="Notas 13 3 6 3" xfId="9986" xr:uid="{9D2501D1-D101-4E63-BEFF-BADF50C739E5}"/>
    <cellStyle name="Notas 13 3 6 3 2" xfId="25094" xr:uid="{4A36C50F-0FD2-4E58-B730-A398554AC8B3}"/>
    <cellStyle name="Notas 13 3 6 4" xfId="14519" xr:uid="{B39A142A-2319-4CFA-9F28-08E1CEA4DACD}"/>
    <cellStyle name="Notas 13 3 6 4 2" xfId="29627" xr:uid="{48635A26-AD48-4051-949E-3EDAC210177E}"/>
    <cellStyle name="Notas 13 3 6 5" xfId="18712" xr:uid="{99999A68-9B75-4EB5-9E38-2A0693378E57}"/>
    <cellStyle name="Notas 13 3 7" xfId="3965" xr:uid="{90C8BC02-3481-4439-8752-0B41F45B66C5}"/>
    <cellStyle name="Notas 13 3 7 2" xfId="6602" xr:uid="{2A5D55B9-59B5-422A-BE42-D74A217F95F0}"/>
    <cellStyle name="Notas 13 3 7 2 2" xfId="12913" xr:uid="{F6801376-0661-4F15-A864-A2EB245DBF01}"/>
    <cellStyle name="Notas 13 3 7 2 2 2" xfId="28021" xr:uid="{E95BC091-CA9B-4F15-820F-61A6ECCBD9B3}"/>
    <cellStyle name="Notas 13 3 7 2 3" xfId="16603" xr:uid="{A805F334-8178-4FD9-84B0-95C54CBF2E18}"/>
    <cellStyle name="Notas 13 3 7 2 3 2" xfId="31711" xr:uid="{0AC1B219-093E-4FD8-8EB4-F3AC9F938CA3}"/>
    <cellStyle name="Notas 13 3 7 2 4" xfId="21710" xr:uid="{9D604148-3C56-4954-8CE4-87AB61341889}"/>
    <cellStyle name="Notas 13 3 7 3" xfId="10347" xr:uid="{0DD26FFB-7A05-4312-8895-735E2AE38251}"/>
    <cellStyle name="Notas 13 3 7 3 2" xfId="25455" xr:uid="{FFB579E0-CB74-4332-8D38-EF7283D75D7E}"/>
    <cellStyle name="Notas 13 3 7 4" xfId="16028" xr:uid="{CE408CCF-F6AC-45F6-BC1C-9A05D7B39D2F}"/>
    <cellStyle name="Notas 13 3 7 4 2" xfId="31136" xr:uid="{571BE34C-242F-4C33-AC11-AC452719C30F}"/>
    <cellStyle name="Notas 13 3 7 5" xfId="19073" xr:uid="{346DE614-0A6D-4D5D-8264-FA3810893CB8}"/>
    <cellStyle name="Notas 13 3 8" xfId="4297" xr:uid="{A4DFCC31-88B4-4D9F-BD7F-4A8325A43EAE}"/>
    <cellStyle name="Notas 13 3 8 2" xfId="6934" xr:uid="{C6017F8E-E01A-44FB-BE84-61D87944861D}"/>
    <cellStyle name="Notas 13 3 8 2 2" xfId="13245" xr:uid="{0697B1FF-C911-4899-A3FB-60BE9D9E4201}"/>
    <cellStyle name="Notas 13 3 8 2 2 2" xfId="28353" xr:uid="{FA399AF1-358A-4C49-9BD5-9F0FA9DFD6A0}"/>
    <cellStyle name="Notas 13 3 8 2 3" xfId="16909" xr:uid="{6603C203-4D05-4427-B00F-C503B93209C7}"/>
    <cellStyle name="Notas 13 3 8 2 3 2" xfId="32017" xr:uid="{DD699A91-4F49-4CE4-8531-160DE3A07BF8}"/>
    <cellStyle name="Notas 13 3 8 2 4" xfId="22042" xr:uid="{E656122B-C36B-4FB0-96BE-A80B1BD3E0FB}"/>
    <cellStyle name="Notas 13 3 8 3" xfId="10679" xr:uid="{7C3DA54D-2979-4AC1-B182-6524E6B8ECC7}"/>
    <cellStyle name="Notas 13 3 8 3 2" xfId="25787" xr:uid="{95F67DD4-9A58-40AF-83C0-A1A9E6B988CB}"/>
    <cellStyle name="Notas 13 3 8 4" xfId="14333" xr:uid="{9E61E059-467C-469A-9A9B-A56C67913BC3}"/>
    <cellStyle name="Notas 13 3 8 4 2" xfId="29441" xr:uid="{6557D7B9-C429-4B65-9E58-C5892C3777B0}"/>
    <cellStyle name="Notas 13 3 8 5" xfId="19405" xr:uid="{F9180EB5-2724-4C87-BC73-DD7DCFE65CF8}"/>
    <cellStyle name="Notas 13 3 9" xfId="4530" xr:uid="{4CDA31EA-DC49-473B-8CDC-8FA7268CADAA}"/>
    <cellStyle name="Notas 13 3 9 2" xfId="10912" xr:uid="{53782D61-4C9D-45B0-B8FD-39B3B1AA1F83}"/>
    <cellStyle name="Notas 13 3 9 2 2" xfId="26020" xr:uid="{35393C7C-DDB9-41E3-9CCA-073A6B5BF36D}"/>
    <cellStyle name="Notas 13 3 9 3" xfId="15679" xr:uid="{25E037D9-8E20-4CFF-B772-E31B6445C133}"/>
    <cellStyle name="Notas 13 3 9 3 2" xfId="30787" xr:uid="{5ABF1900-FFB7-494D-A595-000307EB1A46}"/>
    <cellStyle name="Notas 13 3 9 4" xfId="19638" xr:uid="{B126CD01-51F1-4127-B2A3-93D06785784C}"/>
    <cellStyle name="Notas 13 4" xfId="2103" xr:uid="{E2563713-D884-47DF-9E8C-6801AD08C748}"/>
    <cellStyle name="Notas 13 4 10" xfId="8601" xr:uid="{FF1004E2-44A0-4A89-BCC8-FBBCBAA7ADA0}"/>
    <cellStyle name="Notas 13 4 10 2" xfId="23709" xr:uid="{F54D1D23-3845-44DE-8A15-3FE7FE3881E0}"/>
    <cellStyle name="Notas 13 4 11" xfId="14496" xr:uid="{DA5D0B55-C723-4220-981A-DD5F1E3030B6}"/>
    <cellStyle name="Notas 13 4 11 2" xfId="29604" xr:uid="{09690F12-5D1A-4BAD-9E2A-5991A7A444D3}"/>
    <cellStyle name="Notas 13 4 12" xfId="7658" xr:uid="{359E17A7-DD70-4EC7-8E24-222ED11CD07F}"/>
    <cellStyle name="Notas 13 4 12 2" xfId="22766" xr:uid="{DEB19B3D-2DA4-4EC0-BD62-515A14F79CCE}"/>
    <cellStyle name="Notas 13 4 13" xfId="17328" xr:uid="{5BFA7A5A-214C-41B3-9CB5-24A87F6A1956}"/>
    <cellStyle name="Notas 13 4 2" xfId="2593" xr:uid="{8C148CC2-3E62-433E-BFCC-6A4694D9B00E}"/>
    <cellStyle name="Notas 13 4 2 2" xfId="5230" xr:uid="{A8964833-F8BA-44E3-BD38-7973816DC0E3}"/>
    <cellStyle name="Notas 13 4 2 2 2" xfId="11594" xr:uid="{2690AB9D-E59C-4718-AC5D-DC99EBF73944}"/>
    <cellStyle name="Notas 13 4 2 2 2 2" xfId="26702" xr:uid="{B0A240F2-089B-4D9B-9A94-8E5F86B229CE}"/>
    <cellStyle name="Notas 13 4 2 2 3" xfId="13962" xr:uid="{F08C61FD-D990-433C-B52F-F25A86800643}"/>
    <cellStyle name="Notas 13 4 2 2 3 2" xfId="29070" xr:uid="{AD3EC74B-AEE5-40C8-8E82-C962538BC984}"/>
    <cellStyle name="Notas 13 4 2 2 4" xfId="20338" xr:uid="{96012CBD-D04F-4943-8CA7-0EE93F098827}"/>
    <cellStyle name="Notas 13 4 2 3" xfId="9060" xr:uid="{AEFD30BF-FAF9-436F-8D4E-3CFEDF2DC188}"/>
    <cellStyle name="Notas 13 4 2 3 2" xfId="24168" xr:uid="{D41C0776-CE68-4C83-BF4B-C22870C8AA59}"/>
    <cellStyle name="Notas 13 4 2 4" xfId="8204" xr:uid="{59423E93-4F94-4E1B-82EB-32B114D3E604}"/>
    <cellStyle name="Notas 13 4 2 4 2" xfId="23312" xr:uid="{15EDAD77-54A5-4202-B27E-D829F78E1D35}"/>
    <cellStyle name="Notas 13 4 2 5" xfId="7953" xr:uid="{9E559C04-0CCF-42C7-B009-0BE70768C069}"/>
    <cellStyle name="Notas 13 4 2 5 2" xfId="23061" xr:uid="{C6919743-83E3-4D10-9E16-E46D2D7599FA}"/>
    <cellStyle name="Notas 13 4 2 6" xfId="17701" xr:uid="{2D69E9E3-D308-43F7-B9BD-13BB5ED6502E}"/>
    <cellStyle name="Notas 13 4 3" xfId="2858" xr:uid="{F22AC511-C313-457F-A8D2-D162ADFCA008}"/>
    <cellStyle name="Notas 13 4 3 2" xfId="5495" xr:uid="{D1C05CD2-F343-4F6D-AFA2-F0E91EAD19C2}"/>
    <cellStyle name="Notas 13 4 3 2 2" xfId="13621" xr:uid="{804D5284-AE6A-4D2E-B4E5-6777B8E71DAE}"/>
    <cellStyle name="Notas 13 4 3 2 2 2" xfId="28729" xr:uid="{66CDEDB9-B969-453C-8308-EA1864A8F148}"/>
    <cellStyle name="Notas 13 4 3 2 3" xfId="20603" xr:uid="{4B49694F-FDCD-41D5-B261-41385E1BC439}"/>
    <cellStyle name="Notas 13 4 3 3" xfId="13777" xr:uid="{028882B6-D0A8-4682-B453-16DF023ED8E9}"/>
    <cellStyle name="Notas 13 4 3 3 2" xfId="28885" xr:uid="{45D71920-30EA-4E59-91B1-0439C5568848}"/>
    <cellStyle name="Notas 13 4 3 4" xfId="17966" xr:uid="{8451298A-EC03-4941-B3C4-7555B4CA2FBD}"/>
    <cellStyle name="Notas 13 4 4" xfId="3161" xr:uid="{8BD9D121-4F89-48CB-A965-39DB2A4F4A2A}"/>
    <cellStyle name="Notas 13 4 4 2" xfId="5798" xr:uid="{F6B3A47B-1716-4027-904A-A55F40256971}"/>
    <cellStyle name="Notas 13 4 4 2 2" xfId="12109" xr:uid="{31398F98-B1D9-4CE7-8FFD-B8F1D28BC568}"/>
    <cellStyle name="Notas 13 4 4 2 2 2" xfId="27217" xr:uid="{4F918213-CFDF-4F35-B2FA-4B018149F952}"/>
    <cellStyle name="Notas 13 4 4 2 3" xfId="14913" xr:uid="{D4D94B2B-2E37-4A93-BE43-F7F948BD7302}"/>
    <cellStyle name="Notas 13 4 4 2 3 2" xfId="30021" xr:uid="{2B8418D2-F87C-4705-8CCB-B42A5E3E1A07}"/>
    <cellStyle name="Notas 13 4 4 2 4" xfId="20906" xr:uid="{B7D1B195-2074-4D41-A4BF-2ADF937A2DBB}"/>
    <cellStyle name="Notas 13 4 4 3" xfId="9543" xr:uid="{EB00A3F3-D191-4A19-9D10-93D802F2A8B5}"/>
    <cellStyle name="Notas 13 4 4 3 2" xfId="24651" xr:uid="{DC2A74F5-4916-4423-B8D4-6B726B5FD05D}"/>
    <cellStyle name="Notas 13 4 4 4" xfId="14906" xr:uid="{92856BCE-3093-4E4C-9243-F4BCD62CF261}"/>
    <cellStyle name="Notas 13 4 4 4 2" xfId="30014" xr:uid="{F8B94C73-29F6-4D2C-B624-7819192B9CFB}"/>
    <cellStyle name="Notas 13 4 4 5" xfId="18269" xr:uid="{00B827B3-F655-4344-8CD9-076A5F004A65}"/>
    <cellStyle name="Notas 13 4 5" xfId="3487" xr:uid="{9ACB8A56-325D-46A8-A4B7-DEF8A6D788E6}"/>
    <cellStyle name="Notas 13 4 5 2" xfId="6124" xr:uid="{B0B3E59B-0C32-4D5E-B278-E90187A89CFF}"/>
    <cellStyle name="Notas 13 4 5 2 2" xfId="12435" xr:uid="{31BD5972-393E-4E7D-9087-EAD6CCE5A4B8}"/>
    <cellStyle name="Notas 13 4 5 2 2 2" xfId="27543" xr:uid="{09C25F88-0EB9-43F8-867A-1401CB92FA44}"/>
    <cellStyle name="Notas 13 4 5 2 3" xfId="9141" xr:uid="{A33251B6-4F3C-4EC4-8E2E-19752760B1A9}"/>
    <cellStyle name="Notas 13 4 5 2 3 2" xfId="24249" xr:uid="{49B53FD8-2BCA-46FC-9596-B3F85315ACA3}"/>
    <cellStyle name="Notas 13 4 5 2 4" xfId="21232" xr:uid="{772EE8E2-5C39-469C-A9FC-282B402BECDB}"/>
    <cellStyle name="Notas 13 4 5 3" xfId="9869" xr:uid="{6AC1FF59-0D65-460C-9EFF-37C0480ACAE0}"/>
    <cellStyle name="Notas 13 4 5 3 2" xfId="24977" xr:uid="{9243D2B5-7C3D-4C41-BB02-9870D2CA2944}"/>
    <cellStyle name="Notas 13 4 5 4" xfId="14346" xr:uid="{80B7C4DC-DC94-48F4-881A-D1944E8D8544}"/>
    <cellStyle name="Notas 13 4 5 4 2" xfId="29454" xr:uid="{19E24363-A03A-4444-9CC4-28C87CE34D3D}"/>
    <cellStyle name="Notas 13 4 5 5" xfId="18595" xr:uid="{75635367-7113-466F-918C-B50DEE519964}"/>
    <cellStyle name="Notas 13 4 6" xfId="3793" xr:uid="{189449E0-7B50-43A9-9192-A29AC66F4B1C}"/>
    <cellStyle name="Notas 13 4 6 2" xfId="6430" xr:uid="{719C191D-8BB1-452A-A323-86BE73E63ABD}"/>
    <cellStyle name="Notas 13 4 6 2 2" xfId="12741" xr:uid="{02C604E1-C090-4422-8493-E833AF704C63}"/>
    <cellStyle name="Notas 13 4 6 2 2 2" xfId="27849" xr:uid="{67DEE5FA-E9C0-47EC-9FEE-5EC921AB327A}"/>
    <cellStyle name="Notas 13 4 6 2 3" xfId="13633" xr:uid="{A7359D9B-0B81-4F3A-BE90-A39FFAF1828F}"/>
    <cellStyle name="Notas 13 4 6 2 3 2" xfId="28741" xr:uid="{8B35D609-7AEB-43C0-8ACA-F70C150BE5FF}"/>
    <cellStyle name="Notas 13 4 6 2 4" xfId="21538" xr:uid="{ABD51935-6C0F-487C-B80D-E37298C28935}"/>
    <cellStyle name="Notas 13 4 6 3" xfId="10175" xr:uid="{4E9CFB7E-EA26-41E3-AAEE-9DFBB59A003E}"/>
    <cellStyle name="Notas 13 4 6 3 2" xfId="25283" xr:uid="{49B559D8-1F2F-4640-8F76-C4A3736BFD46}"/>
    <cellStyle name="Notas 13 4 6 4" xfId="15049" xr:uid="{58AA219B-8119-4925-A1C4-E0CCE8E3B5F2}"/>
    <cellStyle name="Notas 13 4 6 4 2" xfId="30157" xr:uid="{5092B39D-CBB5-418C-AFB8-3EBE0F7F4C61}"/>
    <cellStyle name="Notas 13 4 6 5" xfId="18901" xr:uid="{84D532F6-E4EB-4EE4-A6B0-91A9B96E6B54}"/>
    <cellStyle name="Notas 13 4 7" xfId="4175" xr:uid="{2368C615-BC9B-4006-B281-FF1FF76E1153}"/>
    <cellStyle name="Notas 13 4 7 2" xfId="6812" xr:uid="{14732D61-706B-4D1B-9BE0-68644552FC77}"/>
    <cellStyle name="Notas 13 4 7 2 2" xfId="13123" xr:uid="{ED9FDC63-DCB7-4096-8B01-B52D35B8B9AA}"/>
    <cellStyle name="Notas 13 4 7 2 2 2" xfId="28231" xr:uid="{9E18ECBA-D3A2-4872-B077-9D22BF35A35E}"/>
    <cellStyle name="Notas 13 4 7 2 3" xfId="16792" xr:uid="{D3D31FE2-18CD-4D07-999F-BFC769CA0E69}"/>
    <cellStyle name="Notas 13 4 7 2 3 2" xfId="31900" xr:uid="{777675B1-ABD6-4380-93B7-2AB47DC7A25B}"/>
    <cellStyle name="Notas 13 4 7 2 4" xfId="21920" xr:uid="{1D8C7561-1C90-4702-8295-F8E4C4D677F4}"/>
    <cellStyle name="Notas 13 4 7 3" xfId="10557" xr:uid="{ACFFFDFD-A3C9-4FFF-BD53-916A4D429480}"/>
    <cellStyle name="Notas 13 4 7 3 2" xfId="25665" xr:uid="{1EB41665-34A3-4C7B-B449-E49C1752B150}"/>
    <cellStyle name="Notas 13 4 7 4" xfId="7584" xr:uid="{5BC92B8D-62CE-4E92-8A91-1EF693C1F04B}"/>
    <cellStyle name="Notas 13 4 7 4 2" xfId="22692" xr:uid="{BBD5E139-5C35-4B97-928F-58143A80CA31}"/>
    <cellStyle name="Notas 13 4 7 5" xfId="19283" xr:uid="{2E71F4E5-79A9-4EE5-B860-A397F88B0D26}"/>
    <cellStyle name="Notas 13 4 8" xfId="4382" xr:uid="{1854B30B-6A6E-4999-BE66-3061CA1293E4}"/>
    <cellStyle name="Notas 13 4 8 2" xfId="7019" xr:uid="{47958644-3404-4416-BF2F-EC3679DEFBE3}"/>
    <cellStyle name="Notas 13 4 8 2 2" xfId="13330" xr:uid="{64C16BDA-611D-4049-8A01-DD2ACC3C7A10}"/>
    <cellStyle name="Notas 13 4 8 2 2 2" xfId="28438" xr:uid="{9CCB077D-CA87-46D2-BA23-FC19B3B6421C}"/>
    <cellStyle name="Notas 13 4 8 2 3" xfId="16994" xr:uid="{6096972E-A14B-4FF0-A11F-7EAA1880A6F3}"/>
    <cellStyle name="Notas 13 4 8 2 3 2" xfId="32102" xr:uid="{B545A720-B483-4F01-8B6D-EF87B666FF13}"/>
    <cellStyle name="Notas 13 4 8 2 4" xfId="22127" xr:uid="{24D420F6-CAA9-4502-A3E5-29191ADB66D7}"/>
    <cellStyle name="Notas 13 4 8 3" xfId="10764" xr:uid="{281CA1C1-3469-46AD-99A7-B3012740C872}"/>
    <cellStyle name="Notas 13 4 8 3 2" xfId="25872" xr:uid="{98345F38-C04E-4B6B-9C67-3EA714E77913}"/>
    <cellStyle name="Notas 13 4 8 4" xfId="15938" xr:uid="{C4D85EBF-743E-4F47-B52D-C0B8EDEEDE02}"/>
    <cellStyle name="Notas 13 4 8 4 2" xfId="31046" xr:uid="{6FE9D4BA-21D0-4058-8A5D-542B86654306}"/>
    <cellStyle name="Notas 13 4 8 5" xfId="19490" xr:uid="{DC2C0EDE-6E5B-44AC-8AD2-30C15B6A59C2}"/>
    <cellStyle name="Notas 13 4 9" xfId="4740" xr:uid="{63277FC4-99BC-4634-B897-F79A2F92D63E}"/>
    <cellStyle name="Notas 13 4 9 2" xfId="11122" xr:uid="{8787AE40-1842-4D9B-B08A-5A908B107B73}"/>
    <cellStyle name="Notas 13 4 9 2 2" xfId="26230" xr:uid="{C9D99581-7551-4CF3-BB9A-A37A8A7B5631}"/>
    <cellStyle name="Notas 13 4 9 3" xfId="16361" xr:uid="{8503A776-128C-4A89-8CC6-1DD48845973F}"/>
    <cellStyle name="Notas 13 4 9 3 2" xfId="31469" xr:uid="{E7360D2C-9F58-455F-BA44-26B2759778D2}"/>
    <cellStyle name="Notas 13 4 9 4" xfId="19848" xr:uid="{0B293D4E-050E-4F94-979D-998F652DA146}"/>
    <cellStyle name="Notas 13 5" xfId="2021" xr:uid="{E5A4B0C4-3002-4665-B50D-D731E512232F}"/>
    <cellStyle name="Notas 13 5 10" xfId="7708" xr:uid="{786509B3-08B9-4752-A3D9-D2D7C7D5DD57}"/>
    <cellStyle name="Notas 13 5 10 2" xfId="22816" xr:uid="{8D8836A2-CCEC-4023-B7F5-0AC1A880EC56}"/>
    <cellStyle name="Notas 13 5 11" xfId="7855" xr:uid="{D5F9E9FD-E5AC-447E-BFD3-7A43F0024F7A}"/>
    <cellStyle name="Notas 13 5 11 2" xfId="22963" xr:uid="{5BCAC807-1617-44F3-985D-8F49EE901AA5}"/>
    <cellStyle name="Notas 13 5 12" xfId="17246" xr:uid="{A2BC64E5-0F78-4445-94D0-91C0D90D09F8}"/>
    <cellStyle name="Notas 13 5 2" xfId="2783" xr:uid="{6CE0AACC-5FF3-4360-8838-427868D25432}"/>
    <cellStyle name="Notas 13 5 2 2" xfId="5420" xr:uid="{DEF28675-55CB-4314-B478-B5D895E1C252}"/>
    <cellStyle name="Notas 13 5 2 2 2" xfId="14320" xr:uid="{DD2CD8D8-FF58-41B7-AC31-5A95715867C9}"/>
    <cellStyle name="Notas 13 5 2 2 2 2" xfId="29428" xr:uid="{03C6BBF5-5474-40EA-B9D3-3E802E49BD6C}"/>
    <cellStyle name="Notas 13 5 2 2 3" xfId="20528" xr:uid="{EF88E8C2-5C13-4683-98AD-2C61B522B07D}"/>
    <cellStyle name="Notas 13 5 2 3" xfId="7344" xr:uid="{6252EBC2-6805-4307-8B62-74CDB28C577A}"/>
    <cellStyle name="Notas 13 5 2 3 2" xfId="22452" xr:uid="{D46E0491-B252-424D-83AB-43640C5B9D0C}"/>
    <cellStyle name="Notas 13 5 2 4" xfId="17891" xr:uid="{9DE9300C-DCF8-49B3-B2B5-08108C62ACF8}"/>
    <cellStyle name="Notas 13 5 3" xfId="3086" xr:uid="{8D5E662C-7A67-4043-A936-ED2ED13834DC}"/>
    <cellStyle name="Notas 13 5 3 2" xfId="5723" xr:uid="{6D638C05-1A57-47A4-9BFD-885A2F135E86}"/>
    <cellStyle name="Notas 13 5 3 2 2" xfId="12034" xr:uid="{FA6FBA1E-379F-4476-84DA-5602B58016A0}"/>
    <cellStyle name="Notas 13 5 3 2 2 2" xfId="27142" xr:uid="{A299D691-495F-46A0-A671-AAD4B894236D}"/>
    <cellStyle name="Notas 13 5 3 2 3" xfId="15885" xr:uid="{B7ECD034-9954-4FF4-AA5F-9ED008416AE6}"/>
    <cellStyle name="Notas 13 5 3 2 3 2" xfId="30993" xr:uid="{06281804-A801-4581-94C6-72FD5540082C}"/>
    <cellStyle name="Notas 13 5 3 2 4" xfId="20831" xr:uid="{75E3D42D-E9A0-46E5-8444-0A4042ECA9EA}"/>
    <cellStyle name="Notas 13 5 3 3" xfId="9468" xr:uid="{F98F379B-AAAC-4492-928E-C75E94F75F88}"/>
    <cellStyle name="Notas 13 5 3 3 2" xfId="24576" xr:uid="{BAFB02A7-AA8C-4143-A79B-2CB7F6E074C7}"/>
    <cellStyle name="Notas 13 5 3 4" xfId="13394" xr:uid="{06D94648-7113-4187-AB27-17619E5C163B}"/>
    <cellStyle name="Notas 13 5 3 4 2" xfId="28502" xr:uid="{9057128B-355C-4A11-A30C-6F06050FF344}"/>
    <cellStyle name="Notas 13 5 3 5" xfId="18194" xr:uid="{FF897B69-993E-49BC-B09E-A923D371B43C}"/>
    <cellStyle name="Notas 13 5 4" xfId="3412" xr:uid="{968DC9BF-0847-41C4-9989-5A0CC7430B2A}"/>
    <cellStyle name="Notas 13 5 4 2" xfId="6049" xr:uid="{B0ECDAF7-E99E-4377-914F-9146A5EC3805}"/>
    <cellStyle name="Notas 13 5 4 2 2" xfId="12360" xr:uid="{18F75F31-D5FF-4514-862F-7851A7E1DF1C}"/>
    <cellStyle name="Notas 13 5 4 2 2 2" xfId="27468" xr:uid="{87B502B1-B434-4BB6-9215-884F757E2157}"/>
    <cellStyle name="Notas 13 5 4 2 3" xfId="16007" xr:uid="{E8391AFF-A751-4918-9289-F96EE3A6EFD5}"/>
    <cellStyle name="Notas 13 5 4 2 3 2" xfId="31115" xr:uid="{F6AC41BB-EE81-469B-85EA-DC01D6215A84}"/>
    <cellStyle name="Notas 13 5 4 2 4" xfId="21157" xr:uid="{480D4D04-AC31-4EF5-9E0A-794C2985E748}"/>
    <cellStyle name="Notas 13 5 4 3" xfId="9794" xr:uid="{BF4DBA32-84F0-40F3-BA98-1B9EBC05F92B}"/>
    <cellStyle name="Notas 13 5 4 3 2" xfId="24902" xr:uid="{FE57E3EA-05D9-4D89-856A-CE673FAB05A6}"/>
    <cellStyle name="Notas 13 5 4 4" xfId="8702" xr:uid="{62C17B84-AB34-4972-8900-D987E9B6054D}"/>
    <cellStyle name="Notas 13 5 4 4 2" xfId="23810" xr:uid="{D19C525D-9AEA-457D-88E7-B5698CEFF387}"/>
    <cellStyle name="Notas 13 5 4 5" xfId="18520" xr:uid="{AD1BC920-97DA-4493-9FCB-E101C1DAAEF5}"/>
    <cellStyle name="Notas 13 5 5" xfId="3718" xr:uid="{C5D30832-A084-4845-8A12-F35F5BF60D4D}"/>
    <cellStyle name="Notas 13 5 5 2" xfId="6355" xr:uid="{EA194751-D168-4011-AFFB-C873CC4CB3E3}"/>
    <cellStyle name="Notas 13 5 5 2 2" xfId="12666" xr:uid="{410B624C-8D21-45A8-8CCA-F3D7F9619901}"/>
    <cellStyle name="Notas 13 5 5 2 2 2" xfId="27774" xr:uid="{6608B7F9-480A-4755-8D78-F82FCBB910E5}"/>
    <cellStyle name="Notas 13 5 5 2 3" xfId="15967" xr:uid="{6BFF0C0B-A433-4400-A211-E4C6E07F0759}"/>
    <cellStyle name="Notas 13 5 5 2 3 2" xfId="31075" xr:uid="{40F2BE1A-7438-4547-9E32-51CE33C1DF85}"/>
    <cellStyle name="Notas 13 5 5 2 4" xfId="21463" xr:uid="{7C1676B7-C49E-47BC-9C53-98C4853A0EE7}"/>
    <cellStyle name="Notas 13 5 5 3" xfId="10100" xr:uid="{11F8A848-AE13-4DA0-8F58-B38349006EAB}"/>
    <cellStyle name="Notas 13 5 5 3 2" xfId="25208" xr:uid="{6041E2C8-E192-40C8-8E34-092CDF3DDF04}"/>
    <cellStyle name="Notas 13 5 5 4" xfId="14283" xr:uid="{97BC4BB4-5494-449D-8D35-90B6430FB8EB}"/>
    <cellStyle name="Notas 13 5 5 4 2" xfId="29391" xr:uid="{DA2A1F9E-47F4-430B-8612-6639B85980D3}"/>
    <cellStyle name="Notas 13 5 5 5" xfId="18826" xr:uid="{BF22B5FD-C8AC-4801-8936-549456A3FC25}"/>
    <cellStyle name="Notas 13 5 6" xfId="4093" xr:uid="{E36C0252-16F3-4DA5-93BF-C4335B6A8AEF}"/>
    <cellStyle name="Notas 13 5 6 2" xfId="6730" xr:uid="{654A0B3E-7908-4BFA-8AC1-351F47860B48}"/>
    <cellStyle name="Notas 13 5 6 2 2" xfId="13041" xr:uid="{B0F3A2EA-7171-454E-B89F-BADFDD7A8C1C}"/>
    <cellStyle name="Notas 13 5 6 2 2 2" xfId="28149" xr:uid="{B2859003-D02C-4091-8A2F-64EAC0EFD431}"/>
    <cellStyle name="Notas 13 5 6 2 3" xfId="16717" xr:uid="{7F6F9CE1-E7A4-4C28-AF73-B1DA04CBE23C}"/>
    <cellStyle name="Notas 13 5 6 2 3 2" xfId="31825" xr:uid="{A1111C11-0E4F-4EA9-86C0-65648D14BBE3}"/>
    <cellStyle name="Notas 13 5 6 2 4" xfId="21838" xr:uid="{A2838DE0-DBE8-45D1-8785-46207652CEF7}"/>
    <cellStyle name="Notas 13 5 6 3" xfId="10475" xr:uid="{FBF38AB6-488B-40CC-A2F4-F49EA8B3C9DA}"/>
    <cellStyle name="Notas 13 5 6 3 2" xfId="25583" xr:uid="{0C5F1EE5-FDBE-4293-82AC-EE34B624D202}"/>
    <cellStyle name="Notas 13 5 6 4" xfId="14403" xr:uid="{2A54AACB-1016-43DB-AC43-2F175333028A}"/>
    <cellStyle name="Notas 13 5 6 4 2" xfId="29511" xr:uid="{B101F60D-9925-48D9-8F45-CC25E9E83C1B}"/>
    <cellStyle name="Notas 13 5 6 5" xfId="19201" xr:uid="{3D9E2F1D-3C8A-48E9-9D2D-571EA3E3EC5A}"/>
    <cellStyle name="Notas 13 5 7" xfId="4375" xr:uid="{75531848-6B1F-408D-A536-989692B94CDE}"/>
    <cellStyle name="Notas 13 5 7 2" xfId="7012" xr:uid="{7CB88F6E-8E36-467B-A666-6E7523F3F50A}"/>
    <cellStyle name="Notas 13 5 7 2 2" xfId="13323" xr:uid="{21ED57C0-1F83-4046-99B5-EDA3C5A61AE4}"/>
    <cellStyle name="Notas 13 5 7 2 2 2" xfId="28431" xr:uid="{ABE97825-3280-4955-A0DA-3B6669300E91}"/>
    <cellStyle name="Notas 13 5 7 2 3" xfId="16987" xr:uid="{FCCDF74C-2475-4D12-9F14-AC10F6103AE1}"/>
    <cellStyle name="Notas 13 5 7 2 3 2" xfId="32095" xr:uid="{CF9E589C-1B21-465D-9874-2F5E7BB31F23}"/>
    <cellStyle name="Notas 13 5 7 2 4" xfId="22120" xr:uid="{E1B3B65A-0440-4260-A5CA-A1EB26E0A5CA}"/>
    <cellStyle name="Notas 13 5 7 3" xfId="10757" xr:uid="{51611C29-091B-465E-BDE5-E2619EE00EC0}"/>
    <cellStyle name="Notas 13 5 7 3 2" xfId="25865" xr:uid="{8AE20B14-3A6D-4910-9609-C96D021C48C3}"/>
    <cellStyle name="Notas 13 5 7 4" xfId="8715" xr:uid="{3F28298C-CBF8-4B31-B93A-BB74E7990D84}"/>
    <cellStyle name="Notas 13 5 7 4 2" xfId="23823" xr:uid="{23F3D77F-C4E2-4A74-B025-A34928252FF7}"/>
    <cellStyle name="Notas 13 5 7 5" xfId="19483" xr:uid="{A3579B32-DA33-4C30-84FD-03B5B7F97E4A}"/>
    <cellStyle name="Notas 13 5 8" xfId="4658" xr:uid="{38E506CC-AE9D-4356-80AC-38252C994384}"/>
    <cellStyle name="Notas 13 5 8 2" xfId="11040" xr:uid="{C0CD572A-DAA8-4128-8833-B40102BDFA86}"/>
    <cellStyle name="Notas 13 5 8 2 2" xfId="26148" xr:uid="{F909E5B7-CE9D-4492-8ABA-DBA93766459E}"/>
    <cellStyle name="Notas 13 5 8 3" xfId="7588" xr:uid="{77D52AE3-9AF2-4F0B-8354-226F23DF9E66}"/>
    <cellStyle name="Notas 13 5 8 3 2" xfId="22696" xr:uid="{BD71112A-3146-4674-9964-B3F6D10D913F}"/>
    <cellStyle name="Notas 13 5 8 4" xfId="19766" xr:uid="{8889BCE2-5FB9-45FA-941B-11EDC0745BD9}"/>
    <cellStyle name="Notas 13 5 9" xfId="8519" xr:uid="{9C37B429-5E2F-4E83-AC7E-E0C146F79832}"/>
    <cellStyle name="Notas 13 5 9 2" xfId="23627" xr:uid="{0B5ED1EB-02CC-411C-A317-9223E531E8B4}"/>
    <cellStyle name="Notas 14" xfId="1452" xr:uid="{00000000-0005-0000-0000-0000B0050000}"/>
    <cellStyle name="Notas 14 2" xfId="1907" xr:uid="{E031036B-CA96-409C-868A-2F04DE531252}"/>
    <cellStyle name="Notas 14 2 10" xfId="15840" xr:uid="{0DADF482-DF7A-4114-8A96-5A382DD37706}"/>
    <cellStyle name="Notas 14 2 10 2" xfId="30948" xr:uid="{609FF664-F886-4560-90EF-3F0E5DD21362}"/>
    <cellStyle name="Notas 14 2 11" xfId="7704" xr:uid="{680B312B-8B95-4D26-860C-10C34367B42B}"/>
    <cellStyle name="Notas 14 2 11 2" xfId="22812" xr:uid="{CF5196B8-C014-49ED-B686-805B2A92915A}"/>
    <cellStyle name="Notas 14 2 12" xfId="17132" xr:uid="{196FCB35-C5EE-4AB0-AFAB-7A4B9D65E78C}"/>
    <cellStyle name="Notas 14 2 2" xfId="2467" xr:uid="{6E349D4B-FCCE-47F9-814C-FA296B835EC9}"/>
    <cellStyle name="Notas 14 2 2 2" xfId="5104" xr:uid="{67A00D20-C0CC-457E-90F9-B1325C9C7CC2}"/>
    <cellStyle name="Notas 14 2 2 2 2" xfId="11468" xr:uid="{6ADBFA14-5633-47D5-AAA0-29AA5A694540}"/>
    <cellStyle name="Notas 14 2 2 2 2 2" xfId="26576" xr:uid="{8685ED89-C530-4F84-AB28-1F406409B1D2}"/>
    <cellStyle name="Notas 14 2 2 2 3" xfId="9255" xr:uid="{C00D486E-73C5-4A51-BEA1-E04657AB10AA}"/>
    <cellStyle name="Notas 14 2 2 2 3 2" xfId="24363" xr:uid="{C619B483-EE05-4C97-9FB9-EFDC764E732D}"/>
    <cellStyle name="Notas 14 2 2 2 4" xfId="20212" xr:uid="{CAC83243-2274-4192-A249-900C9FA75B7A}"/>
    <cellStyle name="Notas 14 2 2 3" xfId="8934" xr:uid="{4711EAF6-1572-438F-BE84-8E4C21CAC7D2}"/>
    <cellStyle name="Notas 14 2 2 3 2" xfId="24042" xr:uid="{07F5284D-8E0B-4290-8E3B-BC16A790525E}"/>
    <cellStyle name="Notas 14 2 3" xfId="2683" xr:uid="{5A11D768-3A6B-4A5A-936D-75B5BA924C92}"/>
    <cellStyle name="Notas 14 2 3 2" xfId="5320" xr:uid="{4E57E0EF-3FF0-4267-AE60-ED9A8769D2BD}"/>
    <cellStyle name="Notas 14 2 3 2 2" xfId="8085" xr:uid="{DC9E2828-C25D-47D6-A038-06D1E38BD252}"/>
    <cellStyle name="Notas 14 2 3 2 2 2" xfId="23193" xr:uid="{3107C77D-0C2A-40DF-8DB6-4C4BD957577A}"/>
    <cellStyle name="Notas 14 2 3 2 3" xfId="20428" xr:uid="{579AD61B-DA69-42B8-8729-FD0F1BD7A8B2}"/>
    <cellStyle name="Notas 14 2 3 3" xfId="16259" xr:uid="{04AE14F4-904E-4FC2-934D-5BFACB54569D}"/>
    <cellStyle name="Notas 14 2 3 3 2" xfId="31367" xr:uid="{A0FA50C0-D2B6-43C6-99EE-9712E8F5E15F}"/>
    <cellStyle name="Notas 14 2 3 4" xfId="17791" xr:uid="{06149154-4BA4-4DF5-B442-C2803F4D86F7}"/>
    <cellStyle name="Notas 14 2 4" xfId="2986" xr:uid="{9E9C7373-B6A9-4458-A822-B89A9F1994DD}"/>
    <cellStyle name="Notas 14 2 4 2" xfId="5623" xr:uid="{2D2289C2-3317-427C-B046-566FDAAF4EA6}"/>
    <cellStyle name="Notas 14 2 4 2 2" xfId="11934" xr:uid="{904F4BCE-6134-4C7C-9896-E1C842531844}"/>
    <cellStyle name="Notas 14 2 4 2 2 2" xfId="27042" xr:uid="{BEC067F2-650A-4705-B4AB-F7739B819CCC}"/>
    <cellStyle name="Notas 14 2 4 2 3" xfId="14400" xr:uid="{790114E0-46D7-42DA-B2D5-D48AE51AF150}"/>
    <cellStyle name="Notas 14 2 4 2 3 2" xfId="29508" xr:uid="{3DE076CA-B79C-4CE6-85D6-4B844B9519E7}"/>
    <cellStyle name="Notas 14 2 4 2 4" xfId="20731" xr:uid="{4499DE81-5E64-4FC7-8E15-94253ECC0CEF}"/>
    <cellStyle name="Notas 14 2 4 3" xfId="9368" xr:uid="{15865EF7-A068-45DB-8A59-E28F10B0125A}"/>
    <cellStyle name="Notas 14 2 4 3 2" xfId="24476" xr:uid="{302235AF-5320-4AA5-ABA4-A2BFDAB41CB7}"/>
    <cellStyle name="Notas 14 2 4 4" xfId="13422" xr:uid="{DAE45E08-3BC0-4FE1-BA81-4C28E182E541}"/>
    <cellStyle name="Notas 14 2 4 4 2" xfId="28530" xr:uid="{25550FC4-C490-4822-8483-3FECB97936CA}"/>
    <cellStyle name="Notas 14 2 4 5" xfId="18094" xr:uid="{B4CDE8A7-504B-4E67-9286-6E1AD73C6D88}"/>
    <cellStyle name="Notas 14 2 5" xfId="3312" xr:uid="{3A4A4682-6219-44F1-B095-718CC064DE32}"/>
    <cellStyle name="Notas 14 2 5 2" xfId="5949" xr:uid="{56C00CF4-8190-41ED-ABE8-E59207AB63C9}"/>
    <cellStyle name="Notas 14 2 5 2 2" xfId="12260" xr:uid="{48465ADF-210C-4A85-BE28-F04906E19BFF}"/>
    <cellStyle name="Notas 14 2 5 2 2 2" xfId="27368" xr:uid="{479C92C7-1702-4072-8CE5-6244B0E589AB}"/>
    <cellStyle name="Notas 14 2 5 2 3" xfId="14157" xr:uid="{3FA4DAD1-25EB-408F-8987-4935346708FC}"/>
    <cellStyle name="Notas 14 2 5 2 3 2" xfId="29265" xr:uid="{2DCF4914-C95A-4844-AA23-78C716B8338E}"/>
    <cellStyle name="Notas 14 2 5 2 4" xfId="21057" xr:uid="{73E81ABB-FA81-467E-811D-0C60A0FB8AA3}"/>
    <cellStyle name="Notas 14 2 5 3" xfId="9694" xr:uid="{CC639931-D5C0-456A-BC52-D52C49DF73B1}"/>
    <cellStyle name="Notas 14 2 5 3 2" xfId="24802" xr:uid="{66E04B8A-A537-45B4-8CAB-DCA16C1EF177}"/>
    <cellStyle name="Notas 14 2 5 4" xfId="7852" xr:uid="{DBA348BC-F410-4A7F-9C6A-277397759B07}"/>
    <cellStyle name="Notas 14 2 5 4 2" xfId="22960" xr:uid="{F6A2020C-F40B-4BE6-9EE0-54549B31FF0E}"/>
    <cellStyle name="Notas 14 2 5 5" xfId="18420" xr:uid="{C2194CF3-5093-43B6-B2E3-DE636391602C}"/>
    <cellStyle name="Notas 14 2 6" xfId="3618" xr:uid="{CFE68107-94A3-4873-8008-05D5E6B98A8E}"/>
    <cellStyle name="Notas 14 2 6 2" xfId="6255" xr:uid="{07CC2607-5414-49AB-A496-DFEA6A596B52}"/>
    <cellStyle name="Notas 14 2 6 2 2" xfId="12566" xr:uid="{5E302CEA-F841-4672-87AA-8F1C34481DFB}"/>
    <cellStyle name="Notas 14 2 6 2 2 2" xfId="27674" xr:uid="{AD183A48-4A9D-4410-8935-D0D3996A637C}"/>
    <cellStyle name="Notas 14 2 6 2 3" xfId="16443" xr:uid="{6CAFD127-2463-459E-89FB-A29BC7ED4435}"/>
    <cellStyle name="Notas 14 2 6 2 3 2" xfId="31551" xr:uid="{B455E670-36D8-49A4-A3E7-285414D03FC2}"/>
    <cellStyle name="Notas 14 2 6 2 4" xfId="21363" xr:uid="{8685F49A-1790-4F89-8165-7E11011E32DF}"/>
    <cellStyle name="Notas 14 2 6 3" xfId="10000" xr:uid="{2CEBFB5D-0228-4B5E-9988-8B630A06FDBA}"/>
    <cellStyle name="Notas 14 2 6 3 2" xfId="25108" xr:uid="{0D535E3E-5143-46A5-995B-1ECF56CFB45D}"/>
    <cellStyle name="Notas 14 2 6 4" xfId="11214" xr:uid="{5DA411A1-3746-41FB-9D3B-404329C8A2D0}"/>
    <cellStyle name="Notas 14 2 6 4 2" xfId="26322" xr:uid="{EED880B8-9C08-42B8-A626-73234CFE01D5}"/>
    <cellStyle name="Notas 14 2 6 5" xfId="18726" xr:uid="{F4ABF8F8-2DE7-47EF-8F16-AD703B30603B}"/>
    <cellStyle name="Notas 14 2 7" xfId="3979" xr:uid="{1F66BB96-6164-4254-8F35-028DD92B2552}"/>
    <cellStyle name="Notas 14 2 7 2" xfId="6616" xr:uid="{2F92BA5B-55B9-4E90-AFE6-54F4F31A8B52}"/>
    <cellStyle name="Notas 14 2 7 2 2" xfId="12927" xr:uid="{ACDDCC46-A54E-4EF4-97C8-302D279D6A07}"/>
    <cellStyle name="Notas 14 2 7 2 2 2" xfId="28035" xr:uid="{52796638-464B-4FFA-9FD8-00C7023E0268}"/>
    <cellStyle name="Notas 14 2 7 2 3" xfId="16617" xr:uid="{5B9016D2-04CD-492C-A8AC-821498241BA6}"/>
    <cellStyle name="Notas 14 2 7 2 3 2" xfId="31725" xr:uid="{1CF95F74-A47B-4EB9-966D-853762673573}"/>
    <cellStyle name="Notas 14 2 7 2 4" xfId="21724" xr:uid="{8F69DF0B-4925-4DE6-89BF-7997E9EA32EF}"/>
    <cellStyle name="Notas 14 2 7 3" xfId="10361" xr:uid="{86882F8A-FAB6-4D2B-ACA3-2B644989522B}"/>
    <cellStyle name="Notas 14 2 7 3 2" xfId="25469" xr:uid="{5FEDA704-CE96-4968-9C16-728082982C69}"/>
    <cellStyle name="Notas 14 2 7 4" xfId="16368" xr:uid="{6E1BB69E-43A4-4175-A4F1-7619106F4FED}"/>
    <cellStyle name="Notas 14 2 7 4 2" xfId="31476" xr:uid="{06C42CB5-CDCA-4CC3-8044-DF4352B66249}"/>
    <cellStyle name="Notas 14 2 7 5" xfId="19087" xr:uid="{F7843E76-7B0F-49F3-B3DF-2ACEAC514778}"/>
    <cellStyle name="Notas 14 2 8" xfId="4544" xr:uid="{09D5E8BD-D807-4D2F-AD01-DC6AA2B7D601}"/>
    <cellStyle name="Notas 14 2 8 2" xfId="10926" xr:uid="{0DF2D4D7-7371-407B-AE3B-353B873E2750}"/>
    <cellStyle name="Notas 14 2 8 2 2" xfId="26034" xr:uid="{109503F7-85FE-41E8-9500-35DB79EEAB5D}"/>
    <cellStyle name="Notas 14 2 8 3" xfId="7246" xr:uid="{90F082E2-C11A-47D3-A9DE-8FBAD996CFF4}"/>
    <cellStyle name="Notas 14 2 8 3 2" xfId="22354" xr:uid="{EBB3E88A-6C70-48FF-8F2E-25F769504846}"/>
    <cellStyle name="Notas 14 2 8 4" xfId="19652" xr:uid="{B00C86B4-370D-4E13-A555-4EB00273E6E1}"/>
    <cellStyle name="Notas 14 2 9" xfId="8408" xr:uid="{C8B7532A-E3AA-461A-9034-C5545C62B556}"/>
    <cellStyle name="Notas 14 2 9 2" xfId="23516" xr:uid="{6B0596E0-D0A0-4155-AC3C-12927FC743E9}"/>
    <cellStyle name="Notas 14 3" xfId="1894" xr:uid="{889C1E46-D607-40B9-8098-FB7E498E7765}"/>
    <cellStyle name="Notas 14 3 10" xfId="8395" xr:uid="{A67711A4-2E9B-4E8B-94E7-E5BFE1D66B47}"/>
    <cellStyle name="Notas 14 3 10 2" xfId="23503" xr:uid="{84BA8E75-E06B-4077-A912-94063F328030}"/>
    <cellStyle name="Notas 14 3 11" xfId="7499" xr:uid="{B443BB90-AF60-4A0C-A61A-CEBDCFAB0851}"/>
    <cellStyle name="Notas 14 3 11 2" xfId="22607" xr:uid="{8AFCA1AA-FE0F-4D3F-A4CA-E79D1CEB9ED0}"/>
    <cellStyle name="Notas 14 3 12" xfId="8135" xr:uid="{FA18EB3D-82B2-43A7-8890-5893909B9907}"/>
    <cellStyle name="Notas 14 3 12 2" xfId="23243" xr:uid="{FB2620FA-B002-41C1-BCAB-CD9BE39D3B75}"/>
    <cellStyle name="Notas 14 3 13" xfId="17119" xr:uid="{3D5CD4ED-49D8-4E8D-BB3A-B5B2D2A05AD7}"/>
    <cellStyle name="Notas 14 3 2" xfId="2454" xr:uid="{8B5CFB82-F00E-4DD5-AEB4-A00FF35844FD}"/>
    <cellStyle name="Notas 14 3 2 2" xfId="5091" xr:uid="{D33669CA-3A06-46A7-AC65-8F1662AD3486}"/>
    <cellStyle name="Notas 14 3 2 2 2" xfId="11455" xr:uid="{7B4E8AE2-FAA4-4E0F-9ADE-94D197B5198B}"/>
    <cellStyle name="Notas 14 3 2 2 2 2" xfId="26563" xr:uid="{871BC6A8-DBF4-4487-8970-8A9C2BCCA7C0}"/>
    <cellStyle name="Notas 14 3 2 2 3" xfId="8291" xr:uid="{C87C12CD-7F07-4D2A-8570-DD37E19A6929}"/>
    <cellStyle name="Notas 14 3 2 2 3 2" xfId="23399" xr:uid="{F8FD69E7-ED2A-44EA-9742-B4B334A48C7B}"/>
    <cellStyle name="Notas 14 3 2 2 4" xfId="20199" xr:uid="{BC04ABF5-D732-4AD6-A333-781AFD0F95EC}"/>
    <cellStyle name="Notas 14 3 2 3" xfId="8921" xr:uid="{5C7F4F13-63DA-418E-9188-E5613E24B63E}"/>
    <cellStyle name="Notas 14 3 2 3 2" xfId="24029" xr:uid="{AEA33D6F-5507-481F-925B-CBB09790DDF3}"/>
    <cellStyle name="Notas 14 3 2 4" xfId="8139" xr:uid="{B30583A6-C67C-499D-A849-32263DA65E60}"/>
    <cellStyle name="Notas 14 3 2 4 2" xfId="23247" xr:uid="{61CB3AB5-4F0F-4E73-9A24-813EA17B4A53}"/>
    <cellStyle name="Notas 14 3 2 5" xfId="11792" xr:uid="{324BA0FE-D331-4FD0-A788-82CCC04D8192}"/>
    <cellStyle name="Notas 14 3 2 5 2" xfId="26900" xr:uid="{BE731587-E557-416B-9436-5D77ACCDF24B}"/>
    <cellStyle name="Notas 14 3 2 6" xfId="17628" xr:uid="{42C4D2F7-7408-4BFB-A4C0-0ECC4BF0A9CA}"/>
    <cellStyle name="Notas 14 3 3" xfId="2670" xr:uid="{380FC7D7-7573-41BE-A50A-C17DE0C0864E}"/>
    <cellStyle name="Notas 14 3 3 2" xfId="5307" xr:uid="{83BB337C-8FEE-4F72-B8F2-EC636B9C7B25}"/>
    <cellStyle name="Notas 14 3 3 2 2" xfId="14965" xr:uid="{CB683549-8516-46CF-B6A5-F883C79B8CA4}"/>
    <cellStyle name="Notas 14 3 3 2 2 2" xfId="30073" xr:uid="{12726BF4-DCB2-4F2A-9641-F8D4BE12DFA4}"/>
    <cellStyle name="Notas 14 3 3 2 3" xfId="20415" xr:uid="{BEF762CB-572B-473A-A1B5-1BB0CB337509}"/>
    <cellStyle name="Notas 14 3 3 3" xfId="14886" xr:uid="{777984EB-D777-4FC3-8A37-26B55BE1AA4C}"/>
    <cellStyle name="Notas 14 3 3 3 2" xfId="29994" xr:uid="{23F8A9D9-15CE-4B6C-9DC0-D36C752B81DF}"/>
    <cellStyle name="Notas 14 3 3 4" xfId="17778" xr:uid="{2F34274C-6433-45C7-B08E-4B64BC1C7100}"/>
    <cellStyle name="Notas 14 3 4" xfId="2973" xr:uid="{6040F090-63CC-478C-AF3E-69BD626B59A5}"/>
    <cellStyle name="Notas 14 3 4 2" xfId="5610" xr:uid="{D3F9AA0F-ADFB-4C9E-B097-6F30DA56D0E7}"/>
    <cellStyle name="Notas 14 3 4 2 2" xfId="11921" xr:uid="{FC8197D4-119F-41B9-87D6-8D1A3C353DE2}"/>
    <cellStyle name="Notas 14 3 4 2 2 2" xfId="27029" xr:uid="{45A45D8D-697E-4E5F-BCF4-5CBFBBA7B5DA}"/>
    <cellStyle name="Notas 14 3 4 2 3" xfId="14251" xr:uid="{06395052-B11C-4646-A3AC-040DEF64DDC3}"/>
    <cellStyle name="Notas 14 3 4 2 3 2" xfId="29359" xr:uid="{6601BD52-DB7F-40A9-84AB-481BD8A48BE0}"/>
    <cellStyle name="Notas 14 3 4 2 4" xfId="20718" xr:uid="{4ED55715-12AE-4CAD-8EE9-CC8A92460F4C}"/>
    <cellStyle name="Notas 14 3 4 3" xfId="9355" xr:uid="{011A226E-1F31-4B4A-A692-49CC4342A0F3}"/>
    <cellStyle name="Notas 14 3 4 3 2" xfId="24463" xr:uid="{8E7793B3-075D-4C5F-8AC7-003DD0C01566}"/>
    <cellStyle name="Notas 14 3 4 4" xfId="7058" xr:uid="{65CC30E6-F6E5-4F1C-B553-2840B9F2A5ED}"/>
    <cellStyle name="Notas 14 3 4 4 2" xfId="22166" xr:uid="{E52971EE-8029-4290-88D1-3A2756691FB1}"/>
    <cellStyle name="Notas 14 3 4 5" xfId="18081" xr:uid="{CB812985-6107-42DE-AF29-6FB4F5CDE19C}"/>
    <cellStyle name="Notas 14 3 5" xfId="3299" xr:uid="{2574929C-6FAF-48C9-AAE9-ED830E83BC40}"/>
    <cellStyle name="Notas 14 3 5 2" xfId="5936" xr:uid="{A6247D3D-DFA7-45AD-9C6D-D18B3A874CC0}"/>
    <cellStyle name="Notas 14 3 5 2 2" xfId="12247" xr:uid="{420C271C-5C39-4262-A9C5-B26C0EE035F4}"/>
    <cellStyle name="Notas 14 3 5 2 2 2" xfId="27355" xr:uid="{48F7C6D2-EBD8-44F6-962D-D0A1FEF6ADFD}"/>
    <cellStyle name="Notas 14 3 5 2 3" xfId="14211" xr:uid="{8488C5CF-7B64-43FC-AB41-52B75BAB0FDB}"/>
    <cellStyle name="Notas 14 3 5 2 3 2" xfId="29319" xr:uid="{1625FAAB-0DDE-490F-81DA-68E0C99A7FC3}"/>
    <cellStyle name="Notas 14 3 5 2 4" xfId="21044" xr:uid="{B796BFE3-E2A7-4FFA-805B-8414A995807B}"/>
    <cellStyle name="Notas 14 3 5 3" xfId="9681" xr:uid="{BFDD0171-39B4-43EF-9AF0-F366B7E4496A}"/>
    <cellStyle name="Notas 14 3 5 3 2" xfId="24789" xr:uid="{C090CCF5-A1AA-4D8F-B9FF-B61BF88837ED}"/>
    <cellStyle name="Notas 14 3 5 4" xfId="15151" xr:uid="{F90765A7-DB0F-4949-9546-BC12BE61BC20}"/>
    <cellStyle name="Notas 14 3 5 4 2" xfId="30259" xr:uid="{64743F4C-F065-4FB8-AA77-7CB7EB0184BB}"/>
    <cellStyle name="Notas 14 3 5 5" xfId="18407" xr:uid="{96005EBE-A878-45EA-9903-A09B8F192960}"/>
    <cellStyle name="Notas 14 3 6" xfId="3605" xr:uid="{26E94548-6C64-48F1-9150-7D3D3C55D51B}"/>
    <cellStyle name="Notas 14 3 6 2" xfId="6242" xr:uid="{AA59D64C-CA77-49B7-B379-CBBB619D51A9}"/>
    <cellStyle name="Notas 14 3 6 2 2" xfId="12553" xr:uid="{5B4B8129-4FD3-428C-A118-9F749832BDFA}"/>
    <cellStyle name="Notas 14 3 6 2 2 2" xfId="27661" xr:uid="{51787DEE-1E5A-43E8-9441-369DDBDC24F7}"/>
    <cellStyle name="Notas 14 3 6 2 3" xfId="8295" xr:uid="{7FAB693F-B3C0-4C9B-9054-34B5A7D3E0EE}"/>
    <cellStyle name="Notas 14 3 6 2 3 2" xfId="23403" xr:uid="{E4CC87CA-4685-4728-9AC9-DF1C815458A5}"/>
    <cellStyle name="Notas 14 3 6 2 4" xfId="21350" xr:uid="{A8A81F2A-26F7-4975-833F-B7159AC6BC36}"/>
    <cellStyle name="Notas 14 3 6 3" xfId="9987" xr:uid="{0F66EA71-24F4-4D24-BDEE-0BBD1575949C}"/>
    <cellStyle name="Notas 14 3 6 3 2" xfId="25095" xr:uid="{D25193FD-4A42-4043-BF90-DD23C5D85A7A}"/>
    <cellStyle name="Notas 14 3 6 4" xfId="15329" xr:uid="{A51AB139-DE83-4A2F-98BB-8C2971AC7B65}"/>
    <cellStyle name="Notas 14 3 6 4 2" xfId="30437" xr:uid="{8CABFCEC-9872-4828-8024-D7E8F0952651}"/>
    <cellStyle name="Notas 14 3 6 5" xfId="18713" xr:uid="{67FFC411-97A0-44BA-BBD1-8B804A513C60}"/>
    <cellStyle name="Notas 14 3 7" xfId="3966" xr:uid="{60CA4373-A5F3-4CBF-95C3-9E2FC4129250}"/>
    <cellStyle name="Notas 14 3 7 2" xfId="6603" xr:uid="{A6C9BB4C-BA04-46EC-8A3B-45FF2DE96960}"/>
    <cellStyle name="Notas 14 3 7 2 2" xfId="12914" xr:uid="{6B2ED6A5-4A1C-46B6-8969-A6D054665F3E}"/>
    <cellStyle name="Notas 14 3 7 2 2 2" xfId="28022" xr:uid="{B77D6854-2B96-40C2-8066-8B27380EDDCB}"/>
    <cellStyle name="Notas 14 3 7 2 3" xfId="16604" xr:uid="{16904935-2694-400D-9004-0B9650323A53}"/>
    <cellStyle name="Notas 14 3 7 2 3 2" xfId="31712" xr:uid="{EA9D47E7-033B-4909-A06A-F195F31FA5EE}"/>
    <cellStyle name="Notas 14 3 7 2 4" xfId="21711" xr:uid="{DABB19F5-9410-4939-BE28-CC187108E8A4}"/>
    <cellStyle name="Notas 14 3 7 3" xfId="10348" xr:uid="{7DEA63D4-FC82-476E-8147-6A162D8AC8E8}"/>
    <cellStyle name="Notas 14 3 7 3 2" xfId="25456" xr:uid="{39F3000F-2300-4FFF-84A6-8CFD9FB60411}"/>
    <cellStyle name="Notas 14 3 7 4" xfId="7472" xr:uid="{2240625D-DE19-4FE3-9114-B257E1379BBF}"/>
    <cellStyle name="Notas 14 3 7 4 2" xfId="22580" xr:uid="{8459F25B-1CE8-42D3-B480-0AB3552ABDC7}"/>
    <cellStyle name="Notas 14 3 7 5" xfId="19074" xr:uid="{DB917A64-0E7A-4266-835C-8D2A2ACAD1F3}"/>
    <cellStyle name="Notas 14 3 8" xfId="4298" xr:uid="{5D83CD09-1E6A-44D3-84FA-E1276C961EA1}"/>
    <cellStyle name="Notas 14 3 8 2" xfId="6935" xr:uid="{089CF16B-5569-46DD-9431-182DEA5D0F96}"/>
    <cellStyle name="Notas 14 3 8 2 2" xfId="13246" xr:uid="{9BFA4156-21E8-461C-BBD9-8B6AE08E1FAA}"/>
    <cellStyle name="Notas 14 3 8 2 2 2" xfId="28354" xr:uid="{AB7185B3-FC56-47B3-B5A6-7F24FEA4674A}"/>
    <cellStyle name="Notas 14 3 8 2 3" xfId="16910" xr:uid="{68E35696-FFF1-4581-B374-0214430182C2}"/>
    <cellStyle name="Notas 14 3 8 2 3 2" xfId="32018" xr:uid="{773601A9-A0A7-4F2D-BBAD-E4CE157F37B4}"/>
    <cellStyle name="Notas 14 3 8 2 4" xfId="22043" xr:uid="{B1925A2C-8747-40B4-B447-D75809DA02B3}"/>
    <cellStyle name="Notas 14 3 8 3" xfId="10680" xr:uid="{755D9088-FB43-4FD5-B138-B54D35C9F5B8}"/>
    <cellStyle name="Notas 14 3 8 3 2" xfId="25788" xr:uid="{82B26601-1029-40E8-A92C-C1BAEE4695D9}"/>
    <cellStyle name="Notas 14 3 8 4" xfId="13467" xr:uid="{8258E303-2D18-400A-9953-13617CB970C3}"/>
    <cellStyle name="Notas 14 3 8 4 2" xfId="28575" xr:uid="{28AA96DF-CED1-4335-99A8-98245C029A43}"/>
    <cellStyle name="Notas 14 3 8 5" xfId="19406" xr:uid="{0A044093-E0B1-4C45-BB53-A848307415BD}"/>
    <cellStyle name="Notas 14 3 9" xfId="4531" xr:uid="{0F44648B-7510-4EE8-9395-5DF14AA61B4A}"/>
    <cellStyle name="Notas 14 3 9 2" xfId="10913" xr:uid="{1ACF346D-0F21-4289-B5DB-7CA97C162071}"/>
    <cellStyle name="Notas 14 3 9 2 2" xfId="26021" xr:uid="{6B99C1D8-C3AC-4896-B63E-B4CF96C0169E}"/>
    <cellStyle name="Notas 14 3 9 3" xfId="7517" xr:uid="{1CFB4A99-E1ED-4E33-8CFB-D2E31E7EBADC}"/>
    <cellStyle name="Notas 14 3 9 3 2" xfId="22625" xr:uid="{22F03EC8-8DC9-4671-875F-2DF4E2394A94}"/>
    <cellStyle name="Notas 14 3 9 4" xfId="19639" xr:uid="{28E5275B-1A7A-4271-8071-5104F41F2B65}"/>
    <cellStyle name="Notas 14 4" xfId="2104" xr:uid="{103C101A-9B6F-4D01-ADD8-B5EE81239ECF}"/>
    <cellStyle name="Notas 14 4 10" xfId="8602" xr:uid="{880C718C-882F-4B0B-A752-1EEFEBEC125E}"/>
    <cellStyle name="Notas 14 4 10 2" xfId="23710" xr:uid="{066B0E87-E454-42C0-A086-9192F2FBED69}"/>
    <cellStyle name="Notas 14 4 11" xfId="7434" xr:uid="{F7400E61-569F-4593-A760-C76CE6FA3F6A}"/>
    <cellStyle name="Notas 14 4 11 2" xfId="22542" xr:uid="{916D05E9-5C0E-4467-8A98-87989F392723}"/>
    <cellStyle name="Notas 14 4 12" xfId="14434" xr:uid="{8717FE12-5E29-495B-BC4A-F7CF22AF0F0E}"/>
    <cellStyle name="Notas 14 4 12 2" xfId="29542" xr:uid="{A3B31E21-D7D6-4F8E-91F5-488790179980}"/>
    <cellStyle name="Notas 14 4 13" xfId="17329" xr:uid="{C64C2561-4DC8-428A-B12E-A83793A04E1A}"/>
    <cellStyle name="Notas 14 4 2" xfId="2594" xr:uid="{8A64DF2E-ED21-404C-A474-1260E20045F1}"/>
    <cellStyle name="Notas 14 4 2 2" xfId="5231" xr:uid="{8FC77E1D-1B88-476D-B499-DC03584A456D}"/>
    <cellStyle name="Notas 14 4 2 2 2" xfId="11595" xr:uid="{7879834D-B76C-43A5-8A9E-7780D6CEC581}"/>
    <cellStyle name="Notas 14 4 2 2 2 2" xfId="26703" xr:uid="{D16FE30F-0651-45CE-BB5D-D9F9DD29863D}"/>
    <cellStyle name="Notas 14 4 2 2 3" xfId="7964" xr:uid="{3A31D4B5-E787-4483-A16F-9B457DC0A95D}"/>
    <cellStyle name="Notas 14 4 2 2 3 2" xfId="23072" xr:uid="{C62A3DF1-6300-46EA-9DA7-947DFACFCBB5}"/>
    <cellStyle name="Notas 14 4 2 2 4" xfId="20339" xr:uid="{304B4804-0C8D-404C-BC49-F062BC906519}"/>
    <cellStyle name="Notas 14 4 2 3" xfId="9061" xr:uid="{650FD7E0-76D2-4E38-928A-203A481C5F82}"/>
    <cellStyle name="Notas 14 4 2 3 2" xfId="24169" xr:uid="{A2703B73-320D-462F-BAD2-EB808CB4540E}"/>
    <cellStyle name="Notas 14 4 2 4" xfId="15163" xr:uid="{B7539A8C-7290-4AE6-8348-719DAF4C49C4}"/>
    <cellStyle name="Notas 14 4 2 4 2" xfId="30271" xr:uid="{4C9681CC-376E-4108-8936-BE28A246CA5A}"/>
    <cellStyle name="Notas 14 4 2 5" xfId="15466" xr:uid="{4B9F388C-15CA-42AF-92DF-804D649D8581}"/>
    <cellStyle name="Notas 14 4 2 5 2" xfId="30574" xr:uid="{65A8F319-5898-4259-B1BF-E6254A002AD2}"/>
    <cellStyle name="Notas 14 4 2 6" xfId="17702" xr:uid="{A8AC96B7-5A7D-410F-9F4B-AB1887A4469B}"/>
    <cellStyle name="Notas 14 4 3" xfId="2859" xr:uid="{8579DB05-7FDA-4954-A0D3-3E88DD61BF3F}"/>
    <cellStyle name="Notas 14 4 3 2" xfId="5496" xr:uid="{0AD0EB1D-C3D1-492C-8F0C-DD6A131C4931}"/>
    <cellStyle name="Notas 14 4 3 2 2" xfId="16513" xr:uid="{5C154D93-372E-4C47-AEB9-6BEE468FD685}"/>
    <cellStyle name="Notas 14 4 3 2 2 2" xfId="31621" xr:uid="{28E36267-2803-458F-8307-10BB0C7039F6}"/>
    <cellStyle name="Notas 14 4 3 2 3" xfId="20604" xr:uid="{B11C57F9-DF8C-42B8-8447-89D44F5036F0}"/>
    <cellStyle name="Notas 14 4 3 3" xfId="16066" xr:uid="{A7C6966C-6883-4D0E-A322-6E92F9B7E780}"/>
    <cellStyle name="Notas 14 4 3 3 2" xfId="31174" xr:uid="{4E547E60-79FE-4217-9A7A-B9701398C238}"/>
    <cellStyle name="Notas 14 4 3 4" xfId="17967" xr:uid="{8C063DC0-E651-4B0D-BCD4-3DD74F501381}"/>
    <cellStyle name="Notas 14 4 4" xfId="3162" xr:uid="{89D36A86-F6BA-43A6-8062-C01AE23C797C}"/>
    <cellStyle name="Notas 14 4 4 2" xfId="5799" xr:uid="{41E2EF55-AE0A-46C1-A12A-A98380BFC977}"/>
    <cellStyle name="Notas 14 4 4 2 2" xfId="12110" xr:uid="{923F4570-D3C3-4B14-8AAB-7445D87374DC}"/>
    <cellStyle name="Notas 14 4 4 2 2 2" xfId="27218" xr:uid="{D8975A0C-8AE0-422F-9CDC-F64CD7213CF3}"/>
    <cellStyle name="Notas 14 4 4 2 3" xfId="8047" xr:uid="{A47F58EE-26E6-4CBA-B7A1-6234C1E33269}"/>
    <cellStyle name="Notas 14 4 4 2 3 2" xfId="23155" xr:uid="{C449C47E-AE25-4EAD-9A86-A445C3BF0D98}"/>
    <cellStyle name="Notas 14 4 4 2 4" xfId="20907" xr:uid="{62315356-50AC-4A8A-81D5-73940D648606}"/>
    <cellStyle name="Notas 14 4 4 3" xfId="9544" xr:uid="{0730C64B-56E2-448C-A752-4F9B1E7AD220}"/>
    <cellStyle name="Notas 14 4 4 3 2" xfId="24652" xr:uid="{A9BA5754-8D7F-4B3A-8900-94E704D9C949}"/>
    <cellStyle name="Notas 14 4 4 4" xfId="13417" xr:uid="{487631BC-7AA2-4242-8A71-90C970F16160}"/>
    <cellStyle name="Notas 14 4 4 4 2" xfId="28525" xr:uid="{732DF32C-9824-4D01-ABB1-3E89A314EAF9}"/>
    <cellStyle name="Notas 14 4 4 5" xfId="18270" xr:uid="{2E583D8D-4493-478E-A548-75444E02693A}"/>
    <cellStyle name="Notas 14 4 5" xfId="3488" xr:uid="{C67EE4F7-5E0E-487C-B58D-0611BD030EB8}"/>
    <cellStyle name="Notas 14 4 5 2" xfId="6125" xr:uid="{91FDF06A-C5E9-4E4A-8B80-A6065A1B1930}"/>
    <cellStyle name="Notas 14 4 5 2 2" xfId="12436" xr:uid="{2D0CBBC9-468E-43D7-ACB4-86950A73CC39}"/>
    <cellStyle name="Notas 14 4 5 2 2 2" xfId="27544" xr:uid="{3E544FB9-7B1E-44D8-A701-3476A3980572}"/>
    <cellStyle name="Notas 14 4 5 2 3" xfId="15588" xr:uid="{20EFD29E-21D2-44B5-8D75-A445FD11D0A2}"/>
    <cellStyle name="Notas 14 4 5 2 3 2" xfId="30696" xr:uid="{724DFDB2-D4FE-419B-982D-F972CD4D10CC}"/>
    <cellStyle name="Notas 14 4 5 2 4" xfId="21233" xr:uid="{AB4C884A-B2E1-4195-B826-011AC4096932}"/>
    <cellStyle name="Notas 14 4 5 3" xfId="9870" xr:uid="{8D19069C-6727-4C25-B7AA-0EFD0502F747}"/>
    <cellStyle name="Notas 14 4 5 3 2" xfId="24978" xr:uid="{52080684-1AD5-429F-8567-7ED2470DB093}"/>
    <cellStyle name="Notas 14 4 5 4" xfId="14815" xr:uid="{E7C96621-44BF-4B93-B073-4C428EDAF6C3}"/>
    <cellStyle name="Notas 14 4 5 4 2" xfId="29923" xr:uid="{6822D56C-62EC-4DAF-A912-87284F164710}"/>
    <cellStyle name="Notas 14 4 5 5" xfId="18596" xr:uid="{E1E682D9-0051-49AF-AC3C-35C1077B01F0}"/>
    <cellStyle name="Notas 14 4 6" xfId="3794" xr:uid="{26232F71-A0D6-4612-A59D-3FDE37236A4D}"/>
    <cellStyle name="Notas 14 4 6 2" xfId="6431" xr:uid="{17BC4736-2A36-4465-9ED9-166548ECC37A}"/>
    <cellStyle name="Notas 14 4 6 2 2" xfId="12742" xr:uid="{82D2930A-23B5-44DD-B4E7-75CB34D77222}"/>
    <cellStyle name="Notas 14 4 6 2 2 2" xfId="27850" xr:uid="{869E8DAA-E750-4279-A3FB-E83DBCF009FC}"/>
    <cellStyle name="Notas 14 4 6 2 3" xfId="14647" xr:uid="{E8496D0D-041A-43EC-ACBD-69C6E1080B0C}"/>
    <cellStyle name="Notas 14 4 6 2 3 2" xfId="29755" xr:uid="{D461271D-7521-4A9E-88D5-1C1BC5E37374}"/>
    <cellStyle name="Notas 14 4 6 2 4" xfId="21539" xr:uid="{60FF1324-427F-4978-B51D-03342F0B8682}"/>
    <cellStyle name="Notas 14 4 6 3" xfId="10176" xr:uid="{C5CA88C3-4536-40F1-A7B1-C8D4B6F64876}"/>
    <cellStyle name="Notas 14 4 6 3 2" xfId="25284" xr:uid="{95AE45A1-5AF4-4805-9256-C066A8A77943}"/>
    <cellStyle name="Notas 14 4 6 4" xfId="14039" xr:uid="{A2ECF662-597E-4ABC-8B96-AC413B36CBDE}"/>
    <cellStyle name="Notas 14 4 6 4 2" xfId="29147" xr:uid="{0903DC95-E653-42EF-948B-7617E55E9ED4}"/>
    <cellStyle name="Notas 14 4 6 5" xfId="18902" xr:uid="{C29919A4-D473-4098-B780-F1DCEC6E7515}"/>
    <cellStyle name="Notas 14 4 7" xfId="4176" xr:uid="{6539C27E-4CDD-4B12-9A60-8548253427BF}"/>
    <cellStyle name="Notas 14 4 7 2" xfId="6813" xr:uid="{2C23A838-96DF-42C4-B52A-BA2B8D021157}"/>
    <cellStyle name="Notas 14 4 7 2 2" xfId="13124" xr:uid="{8A90486C-2E02-4644-9A2C-4594A537C867}"/>
    <cellStyle name="Notas 14 4 7 2 2 2" xfId="28232" xr:uid="{18E55D86-B4CC-4053-BC90-9A1FBF76540E}"/>
    <cellStyle name="Notas 14 4 7 2 3" xfId="16793" xr:uid="{58BDCDFC-1417-45F3-B066-C5C0BFE4E127}"/>
    <cellStyle name="Notas 14 4 7 2 3 2" xfId="31901" xr:uid="{F2EC7D4C-8639-452E-AA41-70ED532D07CA}"/>
    <cellStyle name="Notas 14 4 7 2 4" xfId="21921" xr:uid="{F2180CFD-B548-44E6-8CD0-7AE9141C9FEF}"/>
    <cellStyle name="Notas 14 4 7 3" xfId="10558" xr:uid="{2A02556B-C622-45AD-974C-2224F5A53440}"/>
    <cellStyle name="Notas 14 4 7 3 2" xfId="25666" xr:uid="{BFC9E24A-B9EB-4530-99C8-C1B34806B70B}"/>
    <cellStyle name="Notas 14 4 7 4" xfId="14711" xr:uid="{3138AED4-B493-48F2-9367-E1E950638731}"/>
    <cellStyle name="Notas 14 4 7 4 2" xfId="29819" xr:uid="{65FB1EE3-389B-4408-9CD7-05B97C9EAB46}"/>
    <cellStyle name="Notas 14 4 7 5" xfId="19284" xr:uid="{F2732E3B-6A8D-4C41-9BED-145C287B2C2B}"/>
    <cellStyle name="Notas 14 4 8" xfId="4383" xr:uid="{4C8BA6D1-6E0A-4BFF-A456-2A7AE9C1BCD9}"/>
    <cellStyle name="Notas 14 4 8 2" xfId="7020" xr:uid="{6CA3BBFD-3CE1-4D46-91E0-BF0245D7B2B7}"/>
    <cellStyle name="Notas 14 4 8 2 2" xfId="13331" xr:uid="{F76777EB-8C32-4C48-BE89-095B9410A864}"/>
    <cellStyle name="Notas 14 4 8 2 2 2" xfId="28439" xr:uid="{FA19232B-E695-4488-80E3-AC6A3714DFF5}"/>
    <cellStyle name="Notas 14 4 8 2 3" xfId="16995" xr:uid="{19C5366A-53B9-4C56-A9F6-8AE751270C7D}"/>
    <cellStyle name="Notas 14 4 8 2 3 2" xfId="32103" xr:uid="{A0418522-5FEE-4A14-871C-0E935074CC54}"/>
    <cellStyle name="Notas 14 4 8 2 4" xfId="22128" xr:uid="{13AF1BD2-CD1D-4A0D-93E2-DA2FBFA2CD2A}"/>
    <cellStyle name="Notas 14 4 8 3" xfId="10765" xr:uid="{A78AC04D-62C4-4B2C-86EB-5AEA71FC522D}"/>
    <cellStyle name="Notas 14 4 8 3 2" xfId="25873" xr:uid="{D2F660C5-0A96-490F-A95C-3F4BF144AD27}"/>
    <cellStyle name="Notas 14 4 8 4" xfId="15457" xr:uid="{7E500161-EF07-44A1-900F-3B143B585598}"/>
    <cellStyle name="Notas 14 4 8 4 2" xfId="30565" xr:uid="{56AD3591-C261-4AB8-8D01-157778FCC8A7}"/>
    <cellStyle name="Notas 14 4 8 5" xfId="19491" xr:uid="{BB7D20D3-D41E-4571-9008-AEC00F244047}"/>
    <cellStyle name="Notas 14 4 9" xfId="4741" xr:uid="{7311467B-1CAF-419D-9152-8365D2FD3090}"/>
    <cellStyle name="Notas 14 4 9 2" xfId="11123" xr:uid="{1DCB712A-5A91-4F21-9494-A390AFE725B5}"/>
    <cellStyle name="Notas 14 4 9 2 2" xfId="26231" xr:uid="{EF08547F-458C-450B-83DA-ADA10C786FD4}"/>
    <cellStyle name="Notas 14 4 9 3" xfId="9134" xr:uid="{0DCE9FDE-D5BC-4BA7-BED2-2902DB765460}"/>
    <cellStyle name="Notas 14 4 9 3 2" xfId="24242" xr:uid="{B384A09F-6D28-4973-821A-67E4B59AF448}"/>
    <cellStyle name="Notas 14 4 9 4" xfId="19849" xr:uid="{E27A4D8A-8613-4ACE-B7AF-9ADF602C21B1}"/>
    <cellStyle name="Notas 14 5" xfId="2020" xr:uid="{5C8FA850-EF3B-41FB-992D-2C9E5478B8E2}"/>
    <cellStyle name="Notas 14 5 10" xfId="7758" xr:uid="{39AB6A97-9AA4-451C-A64C-115C6A8AB73B}"/>
    <cellStyle name="Notas 14 5 10 2" xfId="22866" xr:uid="{0A16C8F0-CD74-42B6-B706-7FDB0BC003C6}"/>
    <cellStyle name="Notas 14 5 11" xfId="15806" xr:uid="{A8D915FE-40F3-4314-B3FC-3838CFFE50DC}"/>
    <cellStyle name="Notas 14 5 11 2" xfId="30914" xr:uid="{35F9B37B-83F9-4A5B-8BEC-98E90A98CD97}"/>
    <cellStyle name="Notas 14 5 12" xfId="17245" xr:uid="{C969AC5C-11AD-4D7D-9320-BCFA7EE23E58}"/>
    <cellStyle name="Notas 14 5 2" xfId="2782" xr:uid="{DFD49165-B7F4-4639-8C0C-37C3B499044F}"/>
    <cellStyle name="Notas 14 5 2 2" xfId="5419" xr:uid="{B11C4BC4-61C9-4EC6-B07B-0D1718BD2ED9}"/>
    <cellStyle name="Notas 14 5 2 2 2" xfId="7074" xr:uid="{A45E026A-361E-4D41-9492-638868A35D09}"/>
    <cellStyle name="Notas 14 5 2 2 2 2" xfId="22182" xr:uid="{F9531148-D5E7-44B5-A7FF-BB309E7DB470}"/>
    <cellStyle name="Notas 14 5 2 2 3" xfId="20527" xr:uid="{7389F6BA-93CD-4838-BFA1-E5D3362D492C}"/>
    <cellStyle name="Notas 14 5 2 3" xfId="13994" xr:uid="{74C1C10B-8684-4649-B430-23B850DD2192}"/>
    <cellStyle name="Notas 14 5 2 3 2" xfId="29102" xr:uid="{4C2A8AFE-5FDC-404E-B588-BB602FEC2EF7}"/>
    <cellStyle name="Notas 14 5 2 4" xfId="17890" xr:uid="{E7638353-06EC-4F7F-8D9C-392E98ACF124}"/>
    <cellStyle name="Notas 14 5 3" xfId="3085" xr:uid="{94FCD64A-13EF-4CC1-BF11-824EFA7D9D66}"/>
    <cellStyle name="Notas 14 5 3 2" xfId="5722" xr:uid="{584D7874-A77B-452A-8CFD-90A6DDAFAA9A}"/>
    <cellStyle name="Notas 14 5 3 2 2" xfId="12033" xr:uid="{85D9609F-BEE3-4741-81EC-3914F629ECF4}"/>
    <cellStyle name="Notas 14 5 3 2 2 2" xfId="27141" xr:uid="{F9015004-3955-4347-A941-D3FCDAB972DD}"/>
    <cellStyle name="Notas 14 5 3 2 3" xfId="13686" xr:uid="{064B836D-B3E0-4F7B-B627-98FC52F8C7E7}"/>
    <cellStyle name="Notas 14 5 3 2 3 2" xfId="28794" xr:uid="{AAFE0C80-EE45-4306-BC70-C6FEFB0D9DFC}"/>
    <cellStyle name="Notas 14 5 3 2 4" xfId="20830" xr:uid="{795DCB3B-76CE-4C2A-831A-2459897C9F4E}"/>
    <cellStyle name="Notas 14 5 3 3" xfId="9467" xr:uid="{C6F8DEDC-4EBB-4117-B1D3-CA46F2CA0202}"/>
    <cellStyle name="Notas 14 5 3 3 2" xfId="24575" xr:uid="{E69A2FED-5A56-49BE-B132-D7DA16897019}"/>
    <cellStyle name="Notas 14 5 3 4" xfId="7992" xr:uid="{C4E4F4F8-8FBA-487A-B271-2E1BE7413EF8}"/>
    <cellStyle name="Notas 14 5 3 4 2" xfId="23100" xr:uid="{696B9582-3548-452E-9AEF-7613EC507A2D}"/>
    <cellStyle name="Notas 14 5 3 5" xfId="18193" xr:uid="{AED5066C-96AD-4EEE-8DE9-990A4F35E797}"/>
    <cellStyle name="Notas 14 5 4" xfId="3411" xr:uid="{2CA34053-623D-4947-958A-2D13BD19789A}"/>
    <cellStyle name="Notas 14 5 4 2" xfId="6048" xr:uid="{0ECD3CCE-6379-42A2-88A2-B5C02F4EFC14}"/>
    <cellStyle name="Notas 14 5 4 2 2" xfId="12359" xr:uid="{011CA5A0-D113-43B3-BFCA-4BF00B944193}"/>
    <cellStyle name="Notas 14 5 4 2 2 2" xfId="27467" xr:uid="{E4247DD7-0749-4AB7-A12B-E501AFEEFD5A}"/>
    <cellStyle name="Notas 14 5 4 2 3" xfId="15014" xr:uid="{0C94F29C-5D68-4B99-B4C3-042B860563F8}"/>
    <cellStyle name="Notas 14 5 4 2 3 2" xfId="30122" xr:uid="{56795B12-E8BC-4077-A35A-24628FE04230}"/>
    <cellStyle name="Notas 14 5 4 2 4" xfId="21156" xr:uid="{1FE6E379-48AE-409C-99DA-C27042621E49}"/>
    <cellStyle name="Notas 14 5 4 3" xfId="9793" xr:uid="{8D53734B-D09C-430B-885E-88D0AC9C5183}"/>
    <cellStyle name="Notas 14 5 4 3 2" xfId="24901" xr:uid="{CB804840-E7D6-4B91-B0DD-0A1EAFC43CED}"/>
    <cellStyle name="Notas 14 5 4 4" xfId="7769" xr:uid="{CFF4D73D-488B-4215-9A76-67E26158A70D}"/>
    <cellStyle name="Notas 14 5 4 4 2" xfId="22877" xr:uid="{6F19ED77-EA03-4030-A321-F2A696BF99CA}"/>
    <cellStyle name="Notas 14 5 4 5" xfId="18519" xr:uid="{ECC82387-13EF-4B31-A3E2-F7A05CDC0549}"/>
    <cellStyle name="Notas 14 5 5" xfId="3717" xr:uid="{E56E8E1B-7C8D-43E8-96BF-0DB99F5A1DC2}"/>
    <cellStyle name="Notas 14 5 5 2" xfId="6354" xr:uid="{79B381A0-587B-48A1-8EBF-7C6EFB57B419}"/>
    <cellStyle name="Notas 14 5 5 2 2" xfId="12665" xr:uid="{1CD59838-D4B4-4EA6-9FE0-84C93B4E4F89}"/>
    <cellStyle name="Notas 14 5 5 2 2 2" xfId="27773" xr:uid="{34CA3C03-8157-4330-9622-FD91AE3B77F0}"/>
    <cellStyle name="Notas 14 5 5 2 3" xfId="13651" xr:uid="{F7378161-637A-4544-80CD-207C338CC2A7}"/>
    <cellStyle name="Notas 14 5 5 2 3 2" xfId="28759" xr:uid="{618CD73F-04D8-4D2E-AA7C-BC4E0103AFE6}"/>
    <cellStyle name="Notas 14 5 5 2 4" xfId="21462" xr:uid="{38D612D8-EB31-48A4-87A8-B5D308DB0520}"/>
    <cellStyle name="Notas 14 5 5 3" xfId="10099" xr:uid="{3608DF3A-1349-46F3-B80E-F6BD5F202F86}"/>
    <cellStyle name="Notas 14 5 5 3 2" xfId="25207" xr:uid="{93FCF219-812F-44E6-A42E-E027D2B71BC4}"/>
    <cellStyle name="Notas 14 5 5 4" xfId="14635" xr:uid="{456CAE41-9ED7-4242-8AD9-BFD244EACEF4}"/>
    <cellStyle name="Notas 14 5 5 4 2" xfId="29743" xr:uid="{224958F0-BBA5-412A-B76F-5582DFC20F8C}"/>
    <cellStyle name="Notas 14 5 5 5" xfId="18825" xr:uid="{0B4D9B9E-0429-454F-9D04-30E1B29A218A}"/>
    <cellStyle name="Notas 14 5 6" xfId="4092" xr:uid="{4CD5A537-63C6-4A6D-BC78-1CB5AB5EEBE1}"/>
    <cellStyle name="Notas 14 5 6 2" xfId="6729" xr:uid="{2CDD2621-39FC-47F6-A526-59A910A2BCF2}"/>
    <cellStyle name="Notas 14 5 6 2 2" xfId="13040" xr:uid="{1286591C-6BD1-4F20-8AEB-C83368E9CFF3}"/>
    <cellStyle name="Notas 14 5 6 2 2 2" xfId="28148" xr:uid="{44AAA3B2-ECF8-4B9E-9028-9742AABEE258}"/>
    <cellStyle name="Notas 14 5 6 2 3" xfId="16716" xr:uid="{D97B3A0E-BE59-4F98-9D96-38C0AB15F3F3}"/>
    <cellStyle name="Notas 14 5 6 2 3 2" xfId="31824" xr:uid="{2F742B5C-262D-4EC6-8EB7-CDA317703867}"/>
    <cellStyle name="Notas 14 5 6 2 4" xfId="21837" xr:uid="{DE7431CD-88A6-424B-9ADE-A89CB4A27768}"/>
    <cellStyle name="Notas 14 5 6 3" xfId="10474" xr:uid="{10A9DB90-BEC6-48F0-A456-FDAC85FB8979}"/>
    <cellStyle name="Notas 14 5 6 3 2" xfId="25582" xr:uid="{54159A06-C81C-43A0-85A9-6906283B5332}"/>
    <cellStyle name="Notas 14 5 6 4" xfId="15480" xr:uid="{B6B1F2DD-EE26-4BFA-8FBD-2F109E5DB11B}"/>
    <cellStyle name="Notas 14 5 6 4 2" xfId="30588" xr:uid="{D35B7C59-6108-4ED9-BA3D-B7DC152C972D}"/>
    <cellStyle name="Notas 14 5 6 5" xfId="19200" xr:uid="{BA1935E2-6925-48A8-A2B2-E9988FCB816B}"/>
    <cellStyle name="Notas 14 5 7" xfId="4374" xr:uid="{543EC8CE-7464-4F3B-8105-59733053C613}"/>
    <cellStyle name="Notas 14 5 7 2" xfId="7011" xr:uid="{5EA0EC43-6B09-44DF-87DA-5D27CC829833}"/>
    <cellStyle name="Notas 14 5 7 2 2" xfId="13322" xr:uid="{8C92B2E5-BAD4-4F61-92CA-A750F1A6E9C4}"/>
    <cellStyle name="Notas 14 5 7 2 2 2" xfId="28430" xr:uid="{4D2D9833-0797-41AF-9C49-575F394B2701}"/>
    <cellStyle name="Notas 14 5 7 2 3" xfId="16986" xr:uid="{2C5569A5-0CC7-4944-BEB7-7394168CB5AF}"/>
    <cellStyle name="Notas 14 5 7 2 3 2" xfId="32094" xr:uid="{201579CE-2DB4-4718-8757-4432819D0101}"/>
    <cellStyle name="Notas 14 5 7 2 4" xfId="22119" xr:uid="{62B395E7-B1AF-4A9B-A078-6C4EE42F0756}"/>
    <cellStyle name="Notas 14 5 7 3" xfId="10756" xr:uid="{A21593BE-5836-4EEF-8CF9-8BAEC31A8A63}"/>
    <cellStyle name="Notas 14 5 7 3 2" xfId="25864" xr:uid="{789A3440-5140-4AC4-B85C-5560A04CFC01}"/>
    <cellStyle name="Notas 14 5 7 4" xfId="7534" xr:uid="{DAB385F3-3B0E-42F9-B737-DB71CD4D805E}"/>
    <cellStyle name="Notas 14 5 7 4 2" xfId="22642" xr:uid="{D10CEB3F-FB6E-4414-A609-1C4C2CF25738}"/>
    <cellStyle name="Notas 14 5 7 5" xfId="19482" xr:uid="{8E333CA8-4381-435F-87EF-14510784EC79}"/>
    <cellStyle name="Notas 14 5 8" xfId="4657" xr:uid="{0B4D1CCB-7690-4332-83A7-4B4570DEE943}"/>
    <cellStyle name="Notas 14 5 8 2" xfId="11039" xr:uid="{853783BF-3FD1-42DF-8BAE-54E0AB776D13}"/>
    <cellStyle name="Notas 14 5 8 2 2" xfId="26147" xr:uid="{E4599CA5-5193-4692-B5E8-6C62EEC37703}"/>
    <cellStyle name="Notas 14 5 8 3" xfId="7400" xr:uid="{013E92CD-C81A-4162-8990-99C90594286D}"/>
    <cellStyle name="Notas 14 5 8 3 2" xfId="22508" xr:uid="{3B2F6163-39C3-4962-B957-37E09E8FEBA4}"/>
    <cellStyle name="Notas 14 5 8 4" xfId="19765" xr:uid="{E4CF9525-871D-41F6-802B-A7BBF3BDE601}"/>
    <cellStyle name="Notas 14 5 9" xfId="8518" xr:uid="{3F1093E5-3191-4964-8FF6-47884762AB78}"/>
    <cellStyle name="Notas 14 5 9 2" xfId="23626" xr:uid="{18745158-0DF9-4A4D-AD18-41DFB77A3A21}"/>
    <cellStyle name="Notas 15" xfId="1453" xr:uid="{00000000-0005-0000-0000-0000B1050000}"/>
    <cellStyle name="Notas 15 2" xfId="1908" xr:uid="{30C9E267-029D-4FEC-A0E5-EA4EA2AEB802}"/>
    <cellStyle name="Notas 15 2 10" xfId="11804" xr:uid="{F18B1F4E-6639-4A43-93B0-89F8E528EE3D}"/>
    <cellStyle name="Notas 15 2 10 2" xfId="26912" xr:uid="{22991935-B105-4E3E-8CF7-33AB39BE3C23}"/>
    <cellStyle name="Notas 15 2 11" xfId="14322" xr:uid="{AF33DF8C-ED97-48F2-A4EC-748E7C682E20}"/>
    <cellStyle name="Notas 15 2 11 2" xfId="29430" xr:uid="{D8035717-C368-4285-B14C-80D711BC5776}"/>
    <cellStyle name="Notas 15 2 12" xfId="17133" xr:uid="{D87C7E66-D2F7-4F56-94CA-977DDD264BFB}"/>
    <cellStyle name="Notas 15 2 2" xfId="2468" xr:uid="{E21A8E64-8C1A-4C83-81D2-2C767A0280E1}"/>
    <cellStyle name="Notas 15 2 2 2" xfId="5105" xr:uid="{C8ED46FB-62EC-490B-8A32-FCC5975D6641}"/>
    <cellStyle name="Notas 15 2 2 2 2" xfId="11469" xr:uid="{E6002BA0-7CB9-40D8-B44B-3A69CCC44BB6}"/>
    <cellStyle name="Notas 15 2 2 2 2 2" xfId="26577" xr:uid="{51099EB5-6089-4A8A-90BB-80EB4D0FF72F}"/>
    <cellStyle name="Notas 15 2 2 2 3" xfId="15922" xr:uid="{4298F18E-750B-4482-ABD6-7151F625986D}"/>
    <cellStyle name="Notas 15 2 2 2 3 2" xfId="31030" xr:uid="{0ADAD041-47BA-4F57-8D3C-9850DFF3B7FF}"/>
    <cellStyle name="Notas 15 2 2 2 4" xfId="20213" xr:uid="{B95E42C9-5BED-4E49-88CD-3A0BA5CD0D16}"/>
    <cellStyle name="Notas 15 2 2 3" xfId="8935" xr:uid="{1285E8A3-94F1-45D2-9550-BE4053D96CF4}"/>
    <cellStyle name="Notas 15 2 2 3 2" xfId="24043" xr:uid="{1180907D-5BA5-4B9F-94C7-84FB4ECE32D3}"/>
    <cellStyle name="Notas 15 2 3" xfId="2684" xr:uid="{1C1D74BA-54EE-4A07-9862-3014EF6A889B}"/>
    <cellStyle name="Notas 15 2 3 2" xfId="5321" xr:uid="{C56F0427-69FE-4343-812C-BE870E8E46D6}"/>
    <cellStyle name="Notas 15 2 3 2 2" xfId="13660" xr:uid="{3EA39636-E8EB-4650-89DE-7E4D463DAD27}"/>
    <cellStyle name="Notas 15 2 3 2 2 2" xfId="28768" xr:uid="{64C473DA-A080-49F7-B139-3C4B38AAC276}"/>
    <cellStyle name="Notas 15 2 3 2 3" xfId="20429" xr:uid="{DE95F2FC-17A4-410E-B947-EAEA8D8DCF6C}"/>
    <cellStyle name="Notas 15 2 3 3" xfId="15431" xr:uid="{BA2E642E-DBEB-4FD4-A212-9F3AA3A3F3EA}"/>
    <cellStyle name="Notas 15 2 3 3 2" xfId="30539" xr:uid="{00234C64-3BE9-4DC6-B56E-0D4884A54C61}"/>
    <cellStyle name="Notas 15 2 3 4" xfId="17792" xr:uid="{0DB02377-8880-498E-923A-C85195125682}"/>
    <cellStyle name="Notas 15 2 4" xfId="2987" xr:uid="{3818C4B2-4477-4577-9BE3-6DF492FC368E}"/>
    <cellStyle name="Notas 15 2 4 2" xfId="5624" xr:uid="{C2F3BD0D-C854-4B00-A468-42372BE1944F}"/>
    <cellStyle name="Notas 15 2 4 2 2" xfId="11935" xr:uid="{BE3EA13C-0391-4464-AF93-D1F2DE52760F}"/>
    <cellStyle name="Notas 15 2 4 2 2 2" xfId="27043" xr:uid="{F61775A1-F82A-4146-9135-6221E8CE2F7A}"/>
    <cellStyle name="Notas 15 2 4 2 3" xfId="15108" xr:uid="{DC87C1F2-DC35-4F3B-993D-55AA6D16648B}"/>
    <cellStyle name="Notas 15 2 4 2 3 2" xfId="30216" xr:uid="{B4A788C5-D2F5-4D96-B17A-2DA46ACA87FF}"/>
    <cellStyle name="Notas 15 2 4 2 4" xfId="20732" xr:uid="{58DA1426-BC85-4EE0-9535-F6BAA475D8EF}"/>
    <cellStyle name="Notas 15 2 4 3" xfId="9369" xr:uid="{DB83563C-2C94-4E6A-82FD-97073C1924C9}"/>
    <cellStyle name="Notas 15 2 4 3 2" xfId="24477" xr:uid="{54D3FF7C-B423-4C6C-8843-DC91A2B0D226}"/>
    <cellStyle name="Notas 15 2 4 4" xfId="16294" xr:uid="{7EC3CB82-50BF-4B59-9850-32B2054BACB5}"/>
    <cellStyle name="Notas 15 2 4 4 2" xfId="31402" xr:uid="{C6DB45D7-7A3E-4382-8380-47EE1C3A0E8A}"/>
    <cellStyle name="Notas 15 2 4 5" xfId="18095" xr:uid="{EE0940D2-6BF1-4AB4-A6F1-338200E6DE63}"/>
    <cellStyle name="Notas 15 2 5" xfId="3313" xr:uid="{68E0ED57-7501-495D-8265-3050D1AA1608}"/>
    <cellStyle name="Notas 15 2 5 2" xfId="5950" xr:uid="{77938672-0D9E-4ABE-988A-9AD944EB7320}"/>
    <cellStyle name="Notas 15 2 5 2 2" xfId="12261" xr:uid="{FCB7AAAF-1A30-4F42-BD42-667080D90B22}"/>
    <cellStyle name="Notas 15 2 5 2 2 2" xfId="27369" xr:uid="{3A74EF81-1C9D-4358-AB46-D4026A084A3A}"/>
    <cellStyle name="Notas 15 2 5 2 3" xfId="7437" xr:uid="{014BF5A2-232F-474C-B9E6-19C0EBFCB844}"/>
    <cellStyle name="Notas 15 2 5 2 3 2" xfId="22545" xr:uid="{5F0F7D0A-95C5-4D6E-8186-98BE214F275F}"/>
    <cellStyle name="Notas 15 2 5 2 4" xfId="21058" xr:uid="{D3DB29DD-0E55-4A0E-8340-08D78FE7072B}"/>
    <cellStyle name="Notas 15 2 5 3" xfId="9695" xr:uid="{582ECAF0-654A-41B7-939B-360A53E1E127}"/>
    <cellStyle name="Notas 15 2 5 3 2" xfId="24803" xr:uid="{1C634BF0-D7CF-4CBB-870B-DC46338FBE79}"/>
    <cellStyle name="Notas 15 2 5 4" xfId="16514" xr:uid="{FD7E2C30-EB50-4395-9B29-3B77BDB59F59}"/>
    <cellStyle name="Notas 15 2 5 4 2" xfId="31622" xr:uid="{1A978044-B999-4A47-BDEE-E700145FC8C7}"/>
    <cellStyle name="Notas 15 2 5 5" xfId="18421" xr:uid="{42AAC4BE-01C2-4C97-86BE-58C9872B61C9}"/>
    <cellStyle name="Notas 15 2 6" xfId="3619" xr:uid="{FF0D2F15-4620-4533-A1D9-0D9514EB2FFE}"/>
    <cellStyle name="Notas 15 2 6 2" xfId="6256" xr:uid="{98B427D6-3778-4AB5-BAAF-3AA9D609967C}"/>
    <cellStyle name="Notas 15 2 6 2 2" xfId="12567" xr:uid="{D13E0BD8-2E91-4F3B-BA41-2E80C4415C3F}"/>
    <cellStyle name="Notas 15 2 6 2 2 2" xfId="27675" xr:uid="{8E90EADE-3FCE-424F-94AC-217401347F0F}"/>
    <cellStyle name="Notas 15 2 6 2 3" xfId="16027" xr:uid="{DF32625F-9FC4-423B-972D-296E517BBDBA}"/>
    <cellStyle name="Notas 15 2 6 2 3 2" xfId="31135" xr:uid="{C7998267-602B-4B19-BCED-E1710048AEC1}"/>
    <cellStyle name="Notas 15 2 6 2 4" xfId="21364" xr:uid="{A6B46A74-E88B-463C-BC47-4A27B1E15B78}"/>
    <cellStyle name="Notas 15 2 6 3" xfId="10001" xr:uid="{E16A7E16-5FF7-462B-97D8-E74AB37731C0}"/>
    <cellStyle name="Notas 15 2 6 3 2" xfId="25109" xr:uid="{2CD386B9-AF09-4823-8D51-E39EC965A124}"/>
    <cellStyle name="Notas 15 2 6 4" xfId="13635" xr:uid="{15CF9033-EE49-4595-BCF2-01D1676B83D3}"/>
    <cellStyle name="Notas 15 2 6 4 2" xfId="28743" xr:uid="{5ABC4819-1601-4E0F-B2F4-86C3F2FAC0ED}"/>
    <cellStyle name="Notas 15 2 6 5" xfId="18727" xr:uid="{6592A809-E9FF-4C9A-A6EB-70F91F59CD96}"/>
    <cellStyle name="Notas 15 2 7" xfId="3980" xr:uid="{4713494E-5F8C-490D-8AEA-D36CFCB2361E}"/>
    <cellStyle name="Notas 15 2 7 2" xfId="6617" xr:uid="{5E6F3E9E-15CB-4F59-955E-1401672AAE68}"/>
    <cellStyle name="Notas 15 2 7 2 2" xfId="12928" xr:uid="{C872AC16-148B-498C-A139-853B101157CE}"/>
    <cellStyle name="Notas 15 2 7 2 2 2" xfId="28036" xr:uid="{0A7CB036-8356-421F-A7A0-08A58D6660DD}"/>
    <cellStyle name="Notas 15 2 7 2 3" xfId="16618" xr:uid="{41D4919D-B71B-492B-A80C-0D8F3ECB4D78}"/>
    <cellStyle name="Notas 15 2 7 2 3 2" xfId="31726" xr:uid="{2798E117-1EE1-4384-A917-BEBDC3501722}"/>
    <cellStyle name="Notas 15 2 7 2 4" xfId="21725" xr:uid="{FC7889F6-BA6A-4115-BE5F-383510CC5DD5}"/>
    <cellStyle name="Notas 15 2 7 3" xfId="10362" xr:uid="{E0ACA5E6-113D-4931-A302-B57CCF5BCA39}"/>
    <cellStyle name="Notas 15 2 7 3 2" xfId="25470" xr:uid="{410614A0-ED01-4528-833F-6F903EFF0C88}"/>
    <cellStyle name="Notas 15 2 7 4" xfId="15423" xr:uid="{C14FDA14-83C0-4CE3-B8CF-E700C493268D}"/>
    <cellStyle name="Notas 15 2 7 4 2" xfId="30531" xr:uid="{2AC2E57A-7ABA-45CB-B417-1B4812BFC354}"/>
    <cellStyle name="Notas 15 2 7 5" xfId="19088" xr:uid="{02F81932-17ED-434E-929F-B730BCEA6E98}"/>
    <cellStyle name="Notas 15 2 8" xfId="4545" xr:uid="{65B1E7A5-07C0-47E3-AB0E-D4EBEA9C5A23}"/>
    <cellStyle name="Notas 15 2 8 2" xfId="10927" xr:uid="{10CC756C-028A-4168-A4E6-D1703B35DFAB}"/>
    <cellStyle name="Notas 15 2 8 2 2" xfId="26035" xr:uid="{29D46637-B586-47AD-A2B0-DC2D21CDE782}"/>
    <cellStyle name="Notas 15 2 8 3" xfId="16204" xr:uid="{FFAE99F4-8317-4400-9A71-46A9B40AE106}"/>
    <cellStyle name="Notas 15 2 8 3 2" xfId="31312" xr:uid="{F98C9F05-90AD-4F41-A2D3-2542EB2278F4}"/>
    <cellStyle name="Notas 15 2 8 4" xfId="19653" xr:uid="{C94573C7-D494-47F8-80A0-FC68E4D41532}"/>
    <cellStyle name="Notas 15 2 9" xfId="8409" xr:uid="{CBCCC076-43DD-4FCC-992E-724B6B38189E}"/>
    <cellStyle name="Notas 15 2 9 2" xfId="23517" xr:uid="{A5818F33-C1DF-4F9C-AAB1-DD5FA4716C4C}"/>
    <cellStyle name="Notas 15 3" xfId="1895" xr:uid="{ECF78FF2-EACC-4B13-B117-D4519F7D7E4E}"/>
    <cellStyle name="Notas 15 3 10" xfId="8396" xr:uid="{4C4CD675-05DA-4359-B13E-7B069969567E}"/>
    <cellStyle name="Notas 15 3 10 2" xfId="23504" xr:uid="{2CA0617B-9899-4D48-872F-60453CF7B88C}"/>
    <cellStyle name="Notas 15 3 11" xfId="15207" xr:uid="{442D64F1-B4DC-4B56-9467-06D404ED37D5}"/>
    <cellStyle name="Notas 15 3 11 2" xfId="30315" xr:uid="{A634EAFF-7028-46D6-9FA4-313EAD90F16B}"/>
    <cellStyle name="Notas 15 3 12" xfId="11812" xr:uid="{BBF33B5A-5A34-49EC-B521-DC616E80D3A9}"/>
    <cellStyle name="Notas 15 3 12 2" xfId="26920" xr:uid="{8AE8FA34-B656-47C4-AE71-222B2EAB3A07}"/>
    <cellStyle name="Notas 15 3 13" xfId="17120" xr:uid="{587C8BEF-6D35-4CF6-A7F0-862516B1F05B}"/>
    <cellStyle name="Notas 15 3 2" xfId="2455" xr:uid="{B86BD7C4-B409-4B31-9963-AAFB9BCA176E}"/>
    <cellStyle name="Notas 15 3 2 2" xfId="5092" xr:uid="{4275B2F3-32BE-4639-B14F-9C3BD1FEF0BC}"/>
    <cellStyle name="Notas 15 3 2 2 2" xfId="11456" xr:uid="{3999DC21-342E-40A7-91AA-3D39C47B2D1F}"/>
    <cellStyle name="Notas 15 3 2 2 2 2" xfId="26564" xr:uid="{101238B7-98F3-4B78-A900-D30C912F8BE1}"/>
    <cellStyle name="Notas 15 3 2 2 3" xfId="7339" xr:uid="{52D91164-7B65-4DFD-A260-265D0DE1FFD6}"/>
    <cellStyle name="Notas 15 3 2 2 3 2" xfId="22447" xr:uid="{2CD73D20-2635-431A-ACB7-AC7FB95FBB8E}"/>
    <cellStyle name="Notas 15 3 2 2 4" xfId="20200" xr:uid="{D3E4A4A0-55EC-48ED-8FBB-F42E541E5EFF}"/>
    <cellStyle name="Notas 15 3 2 3" xfId="8922" xr:uid="{CBBFD38E-42A8-43F6-B6BD-252D3A18A7F8}"/>
    <cellStyle name="Notas 15 3 2 3 2" xfId="24030" xr:uid="{44FDAD35-CD24-4F04-A530-EEE328A7677B}"/>
    <cellStyle name="Notas 15 3 2 4" xfId="15021" xr:uid="{2F856AAB-C46E-4826-B46A-D318E3010D67}"/>
    <cellStyle name="Notas 15 3 2 4 2" xfId="30129" xr:uid="{8F6CC511-3AD5-4380-8E18-5F2937DD45F7}"/>
    <cellStyle name="Notas 15 3 2 5" xfId="7595" xr:uid="{4DDD924B-4A17-4BD5-934F-6CB45694C96B}"/>
    <cellStyle name="Notas 15 3 2 5 2" xfId="22703" xr:uid="{3FA83F4D-CCDB-481E-9B72-2E8A998469FD}"/>
    <cellStyle name="Notas 15 3 2 6" xfId="17629" xr:uid="{E2A1767E-E939-4E9B-829F-8CFC3AFFD25C}"/>
    <cellStyle name="Notas 15 3 3" xfId="2671" xr:uid="{51F3FB02-413E-4ECC-A024-CC4C2DE165FA}"/>
    <cellStyle name="Notas 15 3 3 2" xfId="5308" xr:uid="{64390C89-5F1D-4B66-BCF5-CE2D5F6956AD}"/>
    <cellStyle name="Notas 15 3 3 2 2" xfId="8001" xr:uid="{59B7049A-A5CB-4396-8B32-C086105211FE}"/>
    <cellStyle name="Notas 15 3 3 2 2 2" xfId="23109" xr:uid="{C4DBB329-0C92-4A73-89D3-E4147A61C331}"/>
    <cellStyle name="Notas 15 3 3 2 3" xfId="20416" xr:uid="{0991D142-D13F-4979-B578-36689717EB53}"/>
    <cellStyle name="Notas 15 3 3 3" xfId="13746" xr:uid="{0126B1D4-BE14-4269-B9BB-15FB30D49D00}"/>
    <cellStyle name="Notas 15 3 3 3 2" xfId="28854" xr:uid="{CDA77D97-3B51-422E-BFAE-9A4CFBB8E39A}"/>
    <cellStyle name="Notas 15 3 3 4" xfId="17779" xr:uid="{DAFCEC1E-CDA3-4F16-85F0-1432F923C740}"/>
    <cellStyle name="Notas 15 3 4" xfId="2974" xr:uid="{FA3AE8E5-A799-4421-AEB3-D0BF2EBF7DA8}"/>
    <cellStyle name="Notas 15 3 4 2" xfId="5611" xr:uid="{05AFA7AA-AA64-4E2C-A918-EC10B74FB2D8}"/>
    <cellStyle name="Notas 15 3 4 2 2" xfId="11922" xr:uid="{E49EBC46-5F94-417D-9029-89D47C66A2AB}"/>
    <cellStyle name="Notas 15 3 4 2 2 2" xfId="27030" xr:uid="{AABAE7AA-7F75-4402-8AC5-AEB3F69B4A59}"/>
    <cellStyle name="Notas 15 3 4 2 3" xfId="7662" xr:uid="{2B4904CC-C2FC-419F-A83A-2F42C5029354}"/>
    <cellStyle name="Notas 15 3 4 2 3 2" xfId="22770" xr:uid="{EEE8E48F-921B-4545-841A-F5B432EFDFD6}"/>
    <cellStyle name="Notas 15 3 4 2 4" xfId="20719" xr:uid="{47BF69E0-1016-48C3-8734-F7A6F2A1080D}"/>
    <cellStyle name="Notas 15 3 4 3" xfId="9356" xr:uid="{65EF656C-AC6A-4ED9-8AB4-7E0A7AA57012}"/>
    <cellStyle name="Notas 15 3 4 3 2" xfId="24464" xr:uid="{297BF848-42BF-482A-B220-1BBACF554A24}"/>
    <cellStyle name="Notas 15 3 4 4" xfId="14991" xr:uid="{4427F334-2109-4581-84D2-B05496CFBFAF}"/>
    <cellStyle name="Notas 15 3 4 4 2" xfId="30099" xr:uid="{CF662489-E577-46A8-AC04-25D87826EA76}"/>
    <cellStyle name="Notas 15 3 4 5" xfId="18082" xr:uid="{1233F6BA-6AF5-41E6-91B4-45C0F4E5B005}"/>
    <cellStyle name="Notas 15 3 5" xfId="3300" xr:uid="{FD857081-01FD-4EA7-B53A-5F4847CBE449}"/>
    <cellStyle name="Notas 15 3 5 2" xfId="5937" xr:uid="{E945DD5F-C341-4023-8523-E5D3C29E4599}"/>
    <cellStyle name="Notas 15 3 5 2 2" xfId="12248" xr:uid="{3F73E305-4B65-453E-8C14-D27A8412569D}"/>
    <cellStyle name="Notas 15 3 5 2 2 2" xfId="27356" xr:uid="{B24E9B6E-62D8-4D64-9705-FCEF5E87811F}"/>
    <cellStyle name="Notas 15 3 5 2 3" xfId="14697" xr:uid="{D7EF6EC1-AB03-472D-B3EC-FFE23E717AD6}"/>
    <cellStyle name="Notas 15 3 5 2 3 2" xfId="29805" xr:uid="{C2FF97F3-6C18-43C5-ABDC-9E1772B68BD1}"/>
    <cellStyle name="Notas 15 3 5 2 4" xfId="21045" xr:uid="{4D5DDD8C-8251-4F90-AEA4-8A5E548BF73A}"/>
    <cellStyle name="Notas 15 3 5 3" xfId="9682" xr:uid="{EA9FF447-E67E-4DAF-8FE5-9EFD40092E28}"/>
    <cellStyle name="Notas 15 3 5 3 2" xfId="24790" xr:uid="{7B4A71E3-1DDA-4D0A-8F05-A803FD6EAF22}"/>
    <cellStyle name="Notas 15 3 5 4" xfId="16102" xr:uid="{2B908A1A-2462-4898-9B1F-D352ED25B974}"/>
    <cellStyle name="Notas 15 3 5 4 2" xfId="31210" xr:uid="{8A7B9082-D425-4345-94AA-DEA9C5932619}"/>
    <cellStyle name="Notas 15 3 5 5" xfId="18408" xr:uid="{837A5C5E-CE2A-4676-99CB-44A61DF5D966}"/>
    <cellStyle name="Notas 15 3 6" xfId="3606" xr:uid="{1D3D8518-2714-401A-BC23-169E9CA17186}"/>
    <cellStyle name="Notas 15 3 6 2" xfId="6243" xr:uid="{F0E0F9B4-B272-478C-803F-BD6A559F7F8F}"/>
    <cellStyle name="Notas 15 3 6 2 2" xfId="12554" xr:uid="{23957F30-5F42-49BC-990C-A76ACEA8CBB9}"/>
    <cellStyle name="Notas 15 3 6 2 2 2" xfId="27662" xr:uid="{29C41803-5772-4610-8FF6-D0E69A8038AE}"/>
    <cellStyle name="Notas 15 3 6 2 3" xfId="13575" xr:uid="{722EE6AE-F063-468D-BFAA-A9AA16D32C1A}"/>
    <cellStyle name="Notas 15 3 6 2 3 2" xfId="28683" xr:uid="{3FFE9FCE-DA0E-4703-951D-BC0F65B6B53D}"/>
    <cellStyle name="Notas 15 3 6 2 4" xfId="21351" xr:uid="{70F4913F-8613-49BF-852A-6EF30AE0C9BC}"/>
    <cellStyle name="Notas 15 3 6 3" xfId="9988" xr:uid="{B125077C-A2C1-4B4C-896E-F6DDC74854F3}"/>
    <cellStyle name="Notas 15 3 6 3 2" xfId="25096" xr:uid="{7C36BB92-5B15-4744-9B7F-F978E1E6F714}"/>
    <cellStyle name="Notas 15 3 6 4" xfId="7909" xr:uid="{7FCF066C-6888-47B0-B153-E631B46EA62E}"/>
    <cellStyle name="Notas 15 3 6 4 2" xfId="23017" xr:uid="{E8A92569-188F-49CB-ADD7-1194FAFFFB36}"/>
    <cellStyle name="Notas 15 3 6 5" xfId="18714" xr:uid="{0301411C-030A-4E9D-8B83-706D45C726D1}"/>
    <cellStyle name="Notas 15 3 7" xfId="3967" xr:uid="{2F998455-0542-411F-B801-73744217FFDC}"/>
    <cellStyle name="Notas 15 3 7 2" xfId="6604" xr:uid="{8AA976E0-CB93-476E-8D07-514B980D9177}"/>
    <cellStyle name="Notas 15 3 7 2 2" xfId="12915" xr:uid="{A412655B-3CB1-4205-832D-F55E3BF26DF6}"/>
    <cellStyle name="Notas 15 3 7 2 2 2" xfId="28023" xr:uid="{4AAB9AD6-88E0-4C67-9317-CEF1755798A0}"/>
    <cellStyle name="Notas 15 3 7 2 3" xfId="16605" xr:uid="{6756F9D6-5409-40C2-901D-43840A5A5C85}"/>
    <cellStyle name="Notas 15 3 7 2 3 2" xfId="31713" xr:uid="{591A7A00-836E-48AE-BFE8-F4560A040A3C}"/>
    <cellStyle name="Notas 15 3 7 2 4" xfId="21712" xr:uid="{9C68ED86-A6EC-483A-8994-40F7F80BACC0}"/>
    <cellStyle name="Notas 15 3 7 3" xfId="10349" xr:uid="{60D06FC4-1C3A-415C-9DB4-84F3E628DBC3}"/>
    <cellStyle name="Notas 15 3 7 3 2" xfId="25457" xr:uid="{5B40CE13-0BA4-44E5-917B-7022F95B5AC6}"/>
    <cellStyle name="Notas 15 3 7 4" xfId="8006" xr:uid="{A3DB4BA6-2403-47A9-B8A0-5C9F9392371D}"/>
    <cellStyle name="Notas 15 3 7 4 2" xfId="23114" xr:uid="{9D388F83-2007-4FDE-93BA-EC0E1DE11181}"/>
    <cellStyle name="Notas 15 3 7 5" xfId="19075" xr:uid="{1ADBB82C-7575-4F8D-8689-04C39E261118}"/>
    <cellStyle name="Notas 15 3 8" xfId="4299" xr:uid="{3FD994AE-4511-437E-AEBF-BE9D14570C60}"/>
    <cellStyle name="Notas 15 3 8 2" xfId="6936" xr:uid="{C512CAF4-9141-4E72-ADEC-0C08781EFABA}"/>
    <cellStyle name="Notas 15 3 8 2 2" xfId="13247" xr:uid="{0C877CA7-B1D3-4EFF-8C04-F15D4C323354}"/>
    <cellStyle name="Notas 15 3 8 2 2 2" xfId="28355" xr:uid="{63F87575-9CFB-49EB-9817-B052084E8E22}"/>
    <cellStyle name="Notas 15 3 8 2 3" xfId="16911" xr:uid="{D2B0183D-A9E0-4B94-A02A-BF83694A8F5B}"/>
    <cellStyle name="Notas 15 3 8 2 3 2" xfId="32019" xr:uid="{2A54FE19-72F9-4999-B05D-4CECF616EB2C}"/>
    <cellStyle name="Notas 15 3 8 2 4" xfId="22044" xr:uid="{B502BA3C-5DCA-41B0-909E-8DF167C329BE}"/>
    <cellStyle name="Notas 15 3 8 3" xfId="10681" xr:uid="{2B02E88E-F86E-46C0-B147-01DA29CBFA37}"/>
    <cellStyle name="Notas 15 3 8 3 2" xfId="25789" xr:uid="{ECC77C9D-EAA2-410D-B2DB-592B447CCB05}"/>
    <cellStyle name="Notas 15 3 8 4" xfId="8122" xr:uid="{C426CF3B-44BC-407A-A087-721AC3665467}"/>
    <cellStyle name="Notas 15 3 8 4 2" xfId="23230" xr:uid="{7016B0AE-FA53-4836-8F4F-0983B81C8781}"/>
    <cellStyle name="Notas 15 3 8 5" xfId="19407" xr:uid="{B4CBF729-EB96-4826-8396-59C1BE23E4E7}"/>
    <cellStyle name="Notas 15 3 9" xfId="4532" xr:uid="{BB41D0B4-9A78-4DA4-A624-A7975CE435CA}"/>
    <cellStyle name="Notas 15 3 9 2" xfId="10914" xr:uid="{25890F44-CFE2-4F5C-B6EB-7A3C0645F9F2}"/>
    <cellStyle name="Notas 15 3 9 2 2" xfId="26022" xr:uid="{B8392794-96BD-498B-A497-DF1887D68B35}"/>
    <cellStyle name="Notas 15 3 9 3" xfId="13448" xr:uid="{EBCA70F9-C8D1-4A4E-8303-95AC88C086D7}"/>
    <cellStyle name="Notas 15 3 9 3 2" xfId="28556" xr:uid="{14EE82A4-04E2-4BFD-A2B2-4AE268DEBD9D}"/>
    <cellStyle name="Notas 15 3 9 4" xfId="19640" xr:uid="{A0E2EFD3-ED0C-473B-B3F8-E384E486F04B}"/>
    <cellStyle name="Notas 15 4" xfId="2105" xr:uid="{9D9BE87B-5A3C-4B87-901D-7052B7C948B5}"/>
    <cellStyle name="Notas 15 4 10" xfId="8603" xr:uid="{3740F223-6243-4D38-A9D7-84FB035E355B}"/>
    <cellStyle name="Notas 15 4 10 2" xfId="23711" xr:uid="{7CF38479-979F-4DCE-B8D6-85E2E873F597}"/>
    <cellStyle name="Notas 15 4 11" xfId="13995" xr:uid="{7E453BF8-2BEC-47AB-A824-D3FC0C915E7C}"/>
    <cellStyle name="Notas 15 4 11 2" xfId="29103" xr:uid="{6D56FDE1-F4E6-41FA-982D-F002AA185F30}"/>
    <cellStyle name="Notas 15 4 12" xfId="13905" xr:uid="{AD3E8127-B070-4760-893E-1E7B16EDF73E}"/>
    <cellStyle name="Notas 15 4 12 2" xfId="29013" xr:uid="{CF22B086-98D3-4C9F-9A83-29F496AD28DA}"/>
    <cellStyle name="Notas 15 4 13" xfId="17330" xr:uid="{53D211A4-B293-42BD-9582-10DE6E2AB9BD}"/>
    <cellStyle name="Notas 15 4 2" xfId="2595" xr:uid="{DBD94381-645C-4DFF-921E-409E18566547}"/>
    <cellStyle name="Notas 15 4 2 2" xfId="5232" xr:uid="{7147C7F7-9A98-47CF-BA9B-8CC95D4A3CCC}"/>
    <cellStyle name="Notas 15 4 2 2 2" xfId="11596" xr:uid="{2A9C6F1F-706D-4491-9FA3-F5E78FA85E27}"/>
    <cellStyle name="Notas 15 4 2 2 2 2" xfId="26704" xr:uid="{4C1E798F-F982-45E3-8D8A-DCB558F8F13D}"/>
    <cellStyle name="Notas 15 4 2 2 3" xfId="7214" xr:uid="{BBF00385-13CC-4646-BE5D-ED23A89EEF5E}"/>
    <cellStyle name="Notas 15 4 2 2 3 2" xfId="22322" xr:uid="{A7267D45-5F11-4FA2-9DA1-55C3A78B6C53}"/>
    <cellStyle name="Notas 15 4 2 2 4" xfId="20340" xr:uid="{540AE5E4-DAD1-4019-8353-6667FB73D64D}"/>
    <cellStyle name="Notas 15 4 2 3" xfId="9062" xr:uid="{03010FDF-7509-4FC9-BEA8-86042BA0B849}"/>
    <cellStyle name="Notas 15 4 2 3 2" xfId="24170" xr:uid="{BD2A409C-DE32-405B-ABD0-BE2302153364}"/>
    <cellStyle name="Notas 15 4 2 4" xfId="13500" xr:uid="{3D406DFE-5E43-485C-AE72-6BE08CD614C0}"/>
    <cellStyle name="Notas 15 4 2 4 2" xfId="28608" xr:uid="{D20AD1A1-4D15-4895-87A6-7A13A43AE536}"/>
    <cellStyle name="Notas 15 4 2 5" xfId="7903" xr:uid="{704331F6-9572-4BBF-B216-6A34F5BD2C2B}"/>
    <cellStyle name="Notas 15 4 2 5 2" xfId="23011" xr:uid="{5D63B28C-4B70-49B0-99D3-6962F783A629}"/>
    <cellStyle name="Notas 15 4 2 6" xfId="17703" xr:uid="{891C3F8F-70C6-4654-9CD2-3C5B2EBD38E9}"/>
    <cellStyle name="Notas 15 4 3" xfId="2860" xr:uid="{A8FA3432-B5FF-43CC-B7CC-2B34B761EC55}"/>
    <cellStyle name="Notas 15 4 3 2" xfId="5497" xr:uid="{5A07EAB7-CFB1-4D1A-B41E-416AF9C2FBD5}"/>
    <cellStyle name="Notas 15 4 3 2 2" xfId="7511" xr:uid="{1D1DE1AC-8DA1-4376-BD41-D74B87ECFC93}"/>
    <cellStyle name="Notas 15 4 3 2 2 2" xfId="22619" xr:uid="{EE7B8373-FA8A-48BF-99FD-1642D94FE44E}"/>
    <cellStyle name="Notas 15 4 3 2 3" xfId="20605" xr:uid="{12AD2399-EC0E-44A6-8261-53515014DD04}"/>
    <cellStyle name="Notas 15 4 3 3" xfId="7641" xr:uid="{508F402D-5B4D-4C66-855E-798EBD717A52}"/>
    <cellStyle name="Notas 15 4 3 3 2" xfId="22749" xr:uid="{35A0C260-1120-49BF-AE21-A3A9A0AE7789}"/>
    <cellStyle name="Notas 15 4 3 4" xfId="17968" xr:uid="{69C19B77-7C40-4C7E-8ED3-7D49A4C34113}"/>
    <cellStyle name="Notas 15 4 4" xfId="3163" xr:uid="{44DFBCD2-8A52-44EC-8007-DEF9735F7062}"/>
    <cellStyle name="Notas 15 4 4 2" xfId="5800" xr:uid="{C1211454-1957-44D2-AA17-F2547F2D60BC}"/>
    <cellStyle name="Notas 15 4 4 2 2" xfId="12111" xr:uid="{A6F74726-2906-494F-94C9-B3606C1D7F57}"/>
    <cellStyle name="Notas 15 4 4 2 2 2" xfId="27219" xr:uid="{B151AA85-289F-4AA2-B8EA-5B8316F2245C}"/>
    <cellStyle name="Notas 15 4 4 2 3" xfId="15249" xr:uid="{431349A8-5D8E-4C58-8FB7-EA61C5BC9DB6}"/>
    <cellStyle name="Notas 15 4 4 2 3 2" xfId="30357" xr:uid="{6609F19A-797C-4F82-A7FC-FBADADFB0821}"/>
    <cellStyle name="Notas 15 4 4 2 4" xfId="20908" xr:uid="{695DD793-82EE-49C1-81AE-D19772369A3B}"/>
    <cellStyle name="Notas 15 4 4 3" xfId="9545" xr:uid="{6FE8C74A-3ACE-48F3-9DE6-4732E325FE05}"/>
    <cellStyle name="Notas 15 4 4 3 2" xfId="24653" xr:uid="{247A79CD-61EB-4A3D-A711-AD7CB33FBEB0}"/>
    <cellStyle name="Notas 15 4 4 4" xfId="15278" xr:uid="{F8475AA3-398A-4C16-80F7-3FD20A8AE21D}"/>
    <cellStyle name="Notas 15 4 4 4 2" xfId="30386" xr:uid="{A883EAD5-C586-4D5D-B4CC-2257E5A2C45F}"/>
    <cellStyle name="Notas 15 4 4 5" xfId="18271" xr:uid="{DD561547-CB3B-49C6-9F1A-BE3B3796E46F}"/>
    <cellStyle name="Notas 15 4 5" xfId="3489" xr:uid="{0A5F556D-D6CC-44B9-95F9-DD6410E2E0D2}"/>
    <cellStyle name="Notas 15 4 5 2" xfId="6126" xr:uid="{139A56F1-31ED-454C-95B2-DF9552B1B92D}"/>
    <cellStyle name="Notas 15 4 5 2 2" xfId="12437" xr:uid="{FDCDA692-74AE-49BB-B99B-72444E53CB3E}"/>
    <cellStyle name="Notas 15 4 5 2 2 2" xfId="27545" xr:uid="{AC800B35-739E-49E9-BBC1-E028F8725056}"/>
    <cellStyle name="Notas 15 4 5 2 3" xfId="15580" xr:uid="{49A16EF7-25DD-4F1B-BC6C-BC74BE71A657}"/>
    <cellStyle name="Notas 15 4 5 2 3 2" xfId="30688" xr:uid="{723D4748-C971-4CD0-B11B-15767CA38896}"/>
    <cellStyle name="Notas 15 4 5 2 4" xfId="21234" xr:uid="{2EA6A8EA-A479-4057-B2C3-523A409170B3}"/>
    <cellStyle name="Notas 15 4 5 3" xfId="9871" xr:uid="{0DA72970-11D3-485E-A70D-31A7F7773E4B}"/>
    <cellStyle name="Notas 15 4 5 3 2" xfId="24979" xr:uid="{269C7A98-0218-48EB-8C94-AE66BC988402}"/>
    <cellStyle name="Notas 15 4 5 4" xfId="7078" xr:uid="{B88A6138-A279-4738-BBB4-CEFBC6B859D2}"/>
    <cellStyle name="Notas 15 4 5 4 2" xfId="22186" xr:uid="{75D323EE-CA67-4669-9887-024346B4223A}"/>
    <cellStyle name="Notas 15 4 5 5" xfId="18597" xr:uid="{B0615B66-1D35-49A8-B0F2-2E209BD6CFBD}"/>
    <cellStyle name="Notas 15 4 6" xfId="3795" xr:uid="{0D46B544-08ED-4EAD-8A7F-FBFFE4D66AD3}"/>
    <cellStyle name="Notas 15 4 6 2" xfId="6432" xr:uid="{8E6117E9-9E70-4BF6-ACFB-D4E2A1A3E6FA}"/>
    <cellStyle name="Notas 15 4 6 2 2" xfId="12743" xr:uid="{C2579AFC-10F9-4CEA-95D5-CAAC92DECC50}"/>
    <cellStyle name="Notas 15 4 6 2 2 2" xfId="27851" xr:uid="{0B0812E8-AC27-4EE2-A5AE-2B4829DC13CD}"/>
    <cellStyle name="Notas 15 4 6 2 3" xfId="13749" xr:uid="{85F91B96-3389-4922-BEDB-54853A7C734E}"/>
    <cellStyle name="Notas 15 4 6 2 3 2" xfId="28857" xr:uid="{14C54E0D-2CB4-45BD-A925-015A12E59663}"/>
    <cellStyle name="Notas 15 4 6 2 4" xfId="21540" xr:uid="{6018E4DB-D718-4E1D-BEA3-1367BAC34864}"/>
    <cellStyle name="Notas 15 4 6 3" xfId="10177" xr:uid="{D325388E-3B86-4B89-825D-3D8FD4F39AF1}"/>
    <cellStyle name="Notas 15 4 6 3 2" xfId="25285" xr:uid="{1A227A90-5719-4D4B-A60C-11C04C3230EA}"/>
    <cellStyle name="Notas 15 4 6 4" xfId="16465" xr:uid="{86DA370A-D811-4F5C-AAB3-DDEA5BEEEF26}"/>
    <cellStyle name="Notas 15 4 6 4 2" xfId="31573" xr:uid="{05995286-1DB7-42EB-B878-46D66141A476}"/>
    <cellStyle name="Notas 15 4 6 5" xfId="18903" xr:uid="{80B1FA2D-72D5-42C7-8F16-0ABBB1308D5E}"/>
    <cellStyle name="Notas 15 4 7" xfId="4177" xr:uid="{A4AF62FB-806B-48B6-B3EF-B9E552E30009}"/>
    <cellStyle name="Notas 15 4 7 2" xfId="6814" xr:uid="{50EFEA3C-AFD5-44C1-BA2C-429FC7EFF81F}"/>
    <cellStyle name="Notas 15 4 7 2 2" xfId="13125" xr:uid="{D6780E4A-816B-4258-8A52-25F0F56F610A}"/>
    <cellStyle name="Notas 15 4 7 2 2 2" xfId="28233" xr:uid="{0C763351-B83D-4296-AFA9-CA0B62DB7921}"/>
    <cellStyle name="Notas 15 4 7 2 3" xfId="16794" xr:uid="{090FAA25-0C32-4E64-8E2E-999966A8F8C6}"/>
    <cellStyle name="Notas 15 4 7 2 3 2" xfId="31902" xr:uid="{D8491CCE-4543-4A6F-A773-3CF989B63987}"/>
    <cellStyle name="Notas 15 4 7 2 4" xfId="21922" xr:uid="{9C5A6175-3E5D-42A0-BAA9-CCB035EBA629}"/>
    <cellStyle name="Notas 15 4 7 3" xfId="10559" xr:uid="{BF6A6A86-909C-4EAF-9149-92657CFA557F}"/>
    <cellStyle name="Notas 15 4 7 3 2" xfId="25667" xr:uid="{33589BA0-0FBF-4EA7-8C5F-8EEE491B08A6}"/>
    <cellStyle name="Notas 15 4 7 4" xfId="16091" xr:uid="{AD3A36A2-1C60-4903-B235-C3CCF93411B4}"/>
    <cellStyle name="Notas 15 4 7 4 2" xfId="31199" xr:uid="{665F8DB1-7726-4D4E-8BA4-8CA1E1045065}"/>
    <cellStyle name="Notas 15 4 7 5" xfId="19285" xr:uid="{FFA0F0E9-6227-45D1-8C3B-D491481046AC}"/>
    <cellStyle name="Notas 15 4 8" xfId="4384" xr:uid="{6A47EC00-9197-4834-8FFA-6094C9E02079}"/>
    <cellStyle name="Notas 15 4 8 2" xfId="7021" xr:uid="{15D44702-B4C7-471F-9A1A-5A681FF6A875}"/>
    <cellStyle name="Notas 15 4 8 2 2" xfId="13332" xr:uid="{42D07247-3764-4CF1-93A9-AF572EAE1E79}"/>
    <cellStyle name="Notas 15 4 8 2 2 2" xfId="28440" xr:uid="{DD769516-34F8-40D7-A54D-921D540084FE}"/>
    <cellStyle name="Notas 15 4 8 2 3" xfId="16996" xr:uid="{47B64808-DD2E-4518-83AC-1F8B4E71D68A}"/>
    <cellStyle name="Notas 15 4 8 2 3 2" xfId="32104" xr:uid="{D2D28AB1-883E-49D1-A5CD-DE0171CA8DD8}"/>
    <cellStyle name="Notas 15 4 8 2 4" xfId="22129" xr:uid="{7ECE2005-434D-4435-8A68-BC4414FB2696}"/>
    <cellStyle name="Notas 15 4 8 3" xfId="10766" xr:uid="{2CBEC3FE-0524-429A-97C4-D24FDAC54E5A}"/>
    <cellStyle name="Notas 15 4 8 3 2" xfId="25874" xr:uid="{C387BEFC-34FA-403D-A9BD-8DEBCDF5525E}"/>
    <cellStyle name="Notas 15 4 8 4" xfId="15812" xr:uid="{6026B5FC-7DE8-4043-99FD-F09A70FC27A4}"/>
    <cellStyle name="Notas 15 4 8 4 2" xfId="30920" xr:uid="{F89C2B15-9944-4B1A-9E4B-5F508FE3A6EF}"/>
    <cellStyle name="Notas 15 4 8 5" xfId="19492" xr:uid="{153D0AE6-2828-4CE9-B2DE-74B40F42B37D}"/>
    <cellStyle name="Notas 15 4 9" xfId="4742" xr:uid="{FFD46660-D7C3-4294-A232-377774870E58}"/>
    <cellStyle name="Notas 15 4 9 2" xfId="11124" xr:uid="{B457958F-E871-4D01-BDE6-FEB3DB4EE865}"/>
    <cellStyle name="Notas 15 4 9 2 2" xfId="26232" xr:uid="{9152D0F2-E045-4F88-AE5D-B77264579215}"/>
    <cellStyle name="Notas 15 4 9 3" xfId="15317" xr:uid="{7065FE73-DC9F-4568-8DBA-CEF396AB4C3C}"/>
    <cellStyle name="Notas 15 4 9 3 2" xfId="30425" xr:uid="{2A495254-4DD5-41CB-BFB7-5133AEBC80BE}"/>
    <cellStyle name="Notas 15 4 9 4" xfId="19850" xr:uid="{3EE9EB2C-72A8-4600-BFA9-B75BD7F65625}"/>
    <cellStyle name="Notas 15 5" xfId="2019" xr:uid="{4C941824-9660-450A-AFFE-8B4012E94F7B}"/>
    <cellStyle name="Notas 15 5 10" xfId="7304" xr:uid="{A89D6B1E-6CD3-4D97-9FFA-F76D666AC973}"/>
    <cellStyle name="Notas 15 5 10 2" xfId="22412" xr:uid="{F435E024-F3CF-4594-A51F-792F8753D2DF}"/>
    <cellStyle name="Notas 15 5 11" xfId="16283" xr:uid="{B3483BA3-AA14-44D9-BDFA-9576E1AC092A}"/>
    <cellStyle name="Notas 15 5 11 2" xfId="31391" xr:uid="{1B3CC936-AE54-4865-9738-016ECCDD635F}"/>
    <cellStyle name="Notas 15 5 12" xfId="17244" xr:uid="{7CA8ACAC-D563-4799-B7DC-EEF9FF20169F}"/>
    <cellStyle name="Notas 15 5 2" xfId="2781" xr:uid="{0E1A17D5-D695-42FB-A641-13581DEFBC53}"/>
    <cellStyle name="Notas 15 5 2 2" xfId="5418" xr:uid="{B56D19E2-9616-4D82-9B15-CDB68AE1BB7F}"/>
    <cellStyle name="Notas 15 5 2 2 2" xfId="8233" xr:uid="{0F6231ED-2FBA-4CC0-9256-3C531FE5A62D}"/>
    <cellStyle name="Notas 15 5 2 2 2 2" xfId="23341" xr:uid="{DE3B07C9-037D-4BB6-BB75-EBA413A8617D}"/>
    <cellStyle name="Notas 15 5 2 2 3" xfId="20526" xr:uid="{87127A55-BABD-466A-9B04-5165E6085BD0}"/>
    <cellStyle name="Notas 15 5 2 3" xfId="7276" xr:uid="{A9C39067-842D-48E0-9E43-C44080D7936C}"/>
    <cellStyle name="Notas 15 5 2 3 2" xfId="22384" xr:uid="{1DBB93E6-A00A-48AF-B5FB-5CB072CC03A1}"/>
    <cellStyle name="Notas 15 5 2 4" xfId="17889" xr:uid="{5485ADC7-21E3-4858-8685-51BCEA2D6DBC}"/>
    <cellStyle name="Notas 15 5 3" xfId="3084" xr:uid="{97D364CE-FFDB-494A-8F8F-72054E391114}"/>
    <cellStyle name="Notas 15 5 3 2" xfId="5721" xr:uid="{7D93EA14-BD5B-4520-AA16-817F4AA78363}"/>
    <cellStyle name="Notas 15 5 3 2 2" xfId="12032" xr:uid="{8E1EBC25-083F-4D0D-AC96-8B2C317645ED}"/>
    <cellStyle name="Notas 15 5 3 2 2 2" xfId="27140" xr:uid="{58ABDEF8-5B87-4C29-84FC-84D4A78773B6}"/>
    <cellStyle name="Notas 15 5 3 2 3" xfId="7653" xr:uid="{0E0295BE-4226-4290-BBA4-C970CAA5992D}"/>
    <cellStyle name="Notas 15 5 3 2 3 2" xfId="22761" xr:uid="{9E4FBCE4-D820-4256-8521-3DA854050B0B}"/>
    <cellStyle name="Notas 15 5 3 2 4" xfId="20829" xr:uid="{01951B1F-41F2-4450-8270-2153AD7F6E57}"/>
    <cellStyle name="Notas 15 5 3 3" xfId="9466" xr:uid="{2E1D05A7-E5A4-4B42-A94E-8D43C4AFB84E}"/>
    <cellStyle name="Notas 15 5 3 3 2" xfId="24574" xr:uid="{F78D3A9C-EC4E-4E96-913E-F9BC108F8D97}"/>
    <cellStyle name="Notas 15 5 3 4" xfId="14571" xr:uid="{407558DF-A20C-400D-ABF8-85C09B7D1341}"/>
    <cellStyle name="Notas 15 5 3 4 2" xfId="29679" xr:uid="{6214EE99-32B3-4116-8EF2-96839B522C98}"/>
    <cellStyle name="Notas 15 5 3 5" xfId="18192" xr:uid="{B7867B36-1FCB-4178-A9ED-7ACE943DDF7C}"/>
    <cellStyle name="Notas 15 5 4" xfId="3410" xr:uid="{8D82B0E4-1E1B-46A3-836D-BAA470C7F3DC}"/>
    <cellStyle name="Notas 15 5 4 2" xfId="6047" xr:uid="{2BC75C19-04BE-489B-B696-3C4BDC404A18}"/>
    <cellStyle name="Notas 15 5 4 2 2" xfId="12358" xr:uid="{48E06B27-1562-4D5B-A117-92C661C9F421}"/>
    <cellStyle name="Notas 15 5 4 2 2 2" xfId="27466" xr:uid="{23982D25-A866-42F5-A1B2-F301053637F6}"/>
    <cellStyle name="Notas 15 5 4 2 3" xfId="7295" xr:uid="{E0B07014-773F-49F3-9BC5-F1BC1D6BB5B0}"/>
    <cellStyle name="Notas 15 5 4 2 3 2" xfId="22403" xr:uid="{99ABF947-7173-4DCE-9048-565EA4510FC5}"/>
    <cellStyle name="Notas 15 5 4 2 4" xfId="21155" xr:uid="{5089B6A6-A5AE-431E-8537-2C36D43E7694}"/>
    <cellStyle name="Notas 15 5 4 3" xfId="9792" xr:uid="{16C947B8-03BA-4E30-8882-F5E803F5781E}"/>
    <cellStyle name="Notas 15 5 4 3 2" xfId="24900" xr:uid="{0797EC71-3793-4612-9DC9-CD58FD13E68C}"/>
    <cellStyle name="Notas 15 5 4 4" xfId="15293" xr:uid="{1275CDED-F624-458F-A48A-3BDAAE2EC3C6}"/>
    <cellStyle name="Notas 15 5 4 4 2" xfId="30401" xr:uid="{03C89E89-E379-49FA-A1D4-E3C5FEEE09A1}"/>
    <cellStyle name="Notas 15 5 4 5" xfId="18518" xr:uid="{839B5CDF-2290-4B8F-A546-931F60CA0FA5}"/>
    <cellStyle name="Notas 15 5 5" xfId="3716" xr:uid="{3B8E05F8-06AA-4757-A07D-09DC3D62087C}"/>
    <cellStyle name="Notas 15 5 5 2" xfId="6353" xr:uid="{A7D87B5E-7590-4E3F-9469-6ADE976C8ECE}"/>
    <cellStyle name="Notas 15 5 5 2 2" xfId="12664" xr:uid="{F1390E28-4C47-4417-88D7-DFF6DFDE7804}"/>
    <cellStyle name="Notas 15 5 5 2 2 2" xfId="27772" xr:uid="{5625898A-531B-4EA2-99F9-18FDFE8D3258}"/>
    <cellStyle name="Notas 15 5 5 2 3" xfId="16231" xr:uid="{F2C407FC-B692-4336-9629-EAF31BEF38B2}"/>
    <cellStyle name="Notas 15 5 5 2 3 2" xfId="31339" xr:uid="{FB18F979-52B9-4B58-B334-DF6B2FFEF57B}"/>
    <cellStyle name="Notas 15 5 5 2 4" xfId="21461" xr:uid="{D7E5BA5C-8EE9-486D-AAEF-7F0BEB3CFE9A}"/>
    <cellStyle name="Notas 15 5 5 3" xfId="10098" xr:uid="{5E80FA12-AD2F-4500-BE22-823C9F2F1B29}"/>
    <cellStyle name="Notas 15 5 5 3 2" xfId="25206" xr:uid="{C403AA5A-054F-45B4-B4A4-C3471685CD60}"/>
    <cellStyle name="Notas 15 5 5 4" xfId="7270" xr:uid="{C1C8ED3E-A6E3-4973-BE6F-848B916289C0}"/>
    <cellStyle name="Notas 15 5 5 4 2" xfId="22378" xr:uid="{D44C42A6-B0D8-4DC0-A7C3-81A2F8736830}"/>
    <cellStyle name="Notas 15 5 5 5" xfId="18824" xr:uid="{04A5ED00-95BA-4454-A587-7FED8E221AB1}"/>
    <cellStyle name="Notas 15 5 6" xfId="4091" xr:uid="{1B1EEB73-09CA-43D3-A6E8-57F04C842523}"/>
    <cellStyle name="Notas 15 5 6 2" xfId="6728" xr:uid="{061D38BD-87B6-4B42-8B34-9E341E313DDF}"/>
    <cellStyle name="Notas 15 5 6 2 2" xfId="13039" xr:uid="{D1B1C218-1DE8-4F8E-850E-C482D8A00FFB}"/>
    <cellStyle name="Notas 15 5 6 2 2 2" xfId="28147" xr:uid="{DF39FA84-FADB-4A08-955D-A5E2A8AB9BC8}"/>
    <cellStyle name="Notas 15 5 6 2 3" xfId="16715" xr:uid="{848A07D3-98D1-4813-8D09-6DA48FCBA605}"/>
    <cellStyle name="Notas 15 5 6 2 3 2" xfId="31823" xr:uid="{E1AC3AFF-4E76-442F-8989-C4D044950A4D}"/>
    <cellStyle name="Notas 15 5 6 2 4" xfId="21836" xr:uid="{2F48D4DF-6CF0-4311-BBDC-125CD48ED075}"/>
    <cellStyle name="Notas 15 5 6 3" xfId="10473" xr:uid="{F411E2C3-5448-4757-86BB-C9DAADDC85D8}"/>
    <cellStyle name="Notas 15 5 6 3 2" xfId="25581" xr:uid="{431B3400-7655-4099-9C09-223BDCD5D3B0}"/>
    <cellStyle name="Notas 15 5 6 4" xfId="7317" xr:uid="{9A3D57F6-8218-4FCC-8180-4259D78293A1}"/>
    <cellStyle name="Notas 15 5 6 4 2" xfId="22425" xr:uid="{B7B56D29-6761-44CF-9C1C-ECC72EA04F84}"/>
    <cellStyle name="Notas 15 5 6 5" xfId="19199" xr:uid="{9E2236E9-FF8B-45B4-B433-243E6DFC149F}"/>
    <cellStyle name="Notas 15 5 7" xfId="4373" xr:uid="{5C696E64-36B6-4399-95C2-64AA121C9E5D}"/>
    <cellStyle name="Notas 15 5 7 2" xfId="7010" xr:uid="{E490D535-BBD7-4648-9CD5-4DB6570EECEF}"/>
    <cellStyle name="Notas 15 5 7 2 2" xfId="13321" xr:uid="{7ACE1235-9195-4A64-9492-A7CA9EC06C2D}"/>
    <cellStyle name="Notas 15 5 7 2 2 2" xfId="28429" xr:uid="{A3DDE80F-8378-4529-A864-CD39F54F2FB3}"/>
    <cellStyle name="Notas 15 5 7 2 3" xfId="16985" xr:uid="{13AC5EAA-EFB0-4C94-9C4B-417A4E426659}"/>
    <cellStyle name="Notas 15 5 7 2 3 2" xfId="32093" xr:uid="{95C77610-8C46-4CAF-B3FA-60250A1862CE}"/>
    <cellStyle name="Notas 15 5 7 2 4" xfId="22118" xr:uid="{F17B2A30-A59C-4461-A681-BE8673EF3F62}"/>
    <cellStyle name="Notas 15 5 7 3" xfId="10755" xr:uid="{9F6137BE-E322-4490-8B2E-5E73836A8EF0}"/>
    <cellStyle name="Notas 15 5 7 3 2" xfId="25863" xr:uid="{8AA07E3F-A4D2-4114-B0C3-4FF1EE5E030C}"/>
    <cellStyle name="Notas 15 5 7 4" xfId="15310" xr:uid="{F3EBFCF9-BF98-45E2-A78E-8CE466134865}"/>
    <cellStyle name="Notas 15 5 7 4 2" xfId="30418" xr:uid="{7FEB6548-0756-4ED7-AFB7-F7B74D569407}"/>
    <cellStyle name="Notas 15 5 7 5" xfId="19481" xr:uid="{FB3990D9-27EB-49E6-A1DD-6CAF373D2FB1}"/>
    <cellStyle name="Notas 15 5 8" xfId="4656" xr:uid="{AE0DCB7A-7914-4F9C-89EC-BA2B960DFDA7}"/>
    <cellStyle name="Notas 15 5 8 2" xfId="11038" xr:uid="{9EED4CE4-B214-43AD-B5EA-95CB0C7686D2}"/>
    <cellStyle name="Notas 15 5 8 2 2" xfId="26146" xr:uid="{531ACCCF-612D-41AA-8262-A862991BB313}"/>
    <cellStyle name="Notas 15 5 8 3" xfId="7695" xr:uid="{C47FBB14-9DF4-4B2D-A3F6-EFFE29F2B628}"/>
    <cellStyle name="Notas 15 5 8 3 2" xfId="22803" xr:uid="{8EDCA42F-21CB-4EAC-9E4C-F2F6066F53E3}"/>
    <cellStyle name="Notas 15 5 8 4" xfId="19764" xr:uid="{ED8B8B0D-08FF-4889-A576-5B0CD0E914CA}"/>
    <cellStyle name="Notas 15 5 9" xfId="8517" xr:uid="{BD507A10-4A2F-4D8A-90E6-2374AD661D8F}"/>
    <cellStyle name="Notas 15 5 9 2" xfId="23625" xr:uid="{8793B9A8-5664-4F86-9CFA-ACBBD2DEF9C0}"/>
    <cellStyle name="Notas 16" xfId="1454" xr:uid="{00000000-0005-0000-0000-0000B2050000}"/>
    <cellStyle name="Notas 16 2" xfId="1909" xr:uid="{1098660D-0869-4E0F-871F-94F501C76F0B}"/>
    <cellStyle name="Notas 16 2 10" xfId="16098" xr:uid="{7BF1DA0A-8D58-4DB5-B180-41D84B628C49}"/>
    <cellStyle name="Notas 16 2 10 2" xfId="31206" xr:uid="{19A76B23-B166-4FDF-A042-424C3C40EA6C}"/>
    <cellStyle name="Notas 16 2 11" xfId="14907" xr:uid="{8D96D444-874A-4A9F-B015-9196027075E7}"/>
    <cellStyle name="Notas 16 2 11 2" xfId="30015" xr:uid="{444288C1-A6D4-4AAD-8A72-33EE28865001}"/>
    <cellStyle name="Notas 16 2 12" xfId="17134" xr:uid="{48037982-C212-45C7-AEAF-755C11FBFA4A}"/>
    <cellStyle name="Notas 16 2 2" xfId="2469" xr:uid="{0EBD0749-2A3B-4ADC-B3F1-3CF0B8E80B3C}"/>
    <cellStyle name="Notas 16 2 2 2" xfId="5106" xr:uid="{49561804-12D1-4347-AA0B-FFDFE6CCBF55}"/>
    <cellStyle name="Notas 16 2 2 2 2" xfId="11470" xr:uid="{8AE20B36-AE77-45A9-8017-9D0DE7CFB3D6}"/>
    <cellStyle name="Notas 16 2 2 2 2 2" xfId="26578" xr:uid="{5F5CCE75-0955-4D85-B5E1-B221975DF300}"/>
    <cellStyle name="Notas 16 2 2 2 3" xfId="7474" xr:uid="{A7DDFB27-D901-4CDE-84B4-C6A5ACD327AD}"/>
    <cellStyle name="Notas 16 2 2 2 3 2" xfId="22582" xr:uid="{83C68235-8912-4799-9B14-C3ED503EA920}"/>
    <cellStyle name="Notas 16 2 2 2 4" xfId="20214" xr:uid="{C174ADE4-D20D-48BC-B628-F1F2D93BDBB4}"/>
    <cellStyle name="Notas 16 2 2 3" xfId="8936" xr:uid="{4BCB6E43-8028-4E58-946E-D5F9494F5A33}"/>
    <cellStyle name="Notas 16 2 2 3 2" xfId="24044" xr:uid="{70043EB4-F806-4789-8BB6-1F306A181D3C}"/>
    <cellStyle name="Notas 16 2 3" xfId="2685" xr:uid="{D99E8697-A85C-409B-9856-8BC334FE332B}"/>
    <cellStyle name="Notas 16 2 3 2" xfId="5322" xr:uid="{E8391FAB-14A5-4E44-8B5A-F647CCA3B210}"/>
    <cellStyle name="Notas 16 2 3 2 2" xfId="14578" xr:uid="{1B297CF5-1FDD-4EBA-9712-56A120206793}"/>
    <cellStyle name="Notas 16 2 3 2 2 2" xfId="29686" xr:uid="{43164BF0-2DB2-463B-8E75-7EF0EC4BDF8F}"/>
    <cellStyle name="Notas 16 2 3 2 3" xfId="20430" xr:uid="{E540C5AA-8707-41CB-B6EB-519C7F74E91F}"/>
    <cellStyle name="Notas 16 2 3 3" xfId="7131" xr:uid="{D7E28723-0306-4BC8-B9C1-D1F888BC406B}"/>
    <cellStyle name="Notas 16 2 3 3 2" xfId="22239" xr:uid="{6BEEBF0F-A546-499C-8FFE-F1BA4775E76C}"/>
    <cellStyle name="Notas 16 2 3 4" xfId="17793" xr:uid="{E7A69F58-4F13-441A-833F-557111165E03}"/>
    <cellStyle name="Notas 16 2 4" xfId="2988" xr:uid="{B42288AC-C65F-4429-9D80-821A107E0893}"/>
    <cellStyle name="Notas 16 2 4 2" xfId="5625" xr:uid="{BB302B8A-713F-4A5A-9F28-BC2E51E7380D}"/>
    <cellStyle name="Notas 16 2 4 2 2" xfId="11936" xr:uid="{CBBC990E-3BC1-485C-8CA8-4CE4D458E281}"/>
    <cellStyle name="Notas 16 2 4 2 2 2" xfId="27044" xr:uid="{30BD2867-33AD-49F2-9B61-4DDAD9B2E2E6}"/>
    <cellStyle name="Notas 16 2 4 2 3" xfId="15243" xr:uid="{1464C6EB-42F2-48BC-9EB9-5CC3548B5EA4}"/>
    <cellStyle name="Notas 16 2 4 2 3 2" xfId="30351" xr:uid="{FCF23334-7775-4C01-A03A-B9DC598A10DA}"/>
    <cellStyle name="Notas 16 2 4 2 4" xfId="20733" xr:uid="{964DBB03-AF85-4467-A02F-95D711A31EA2}"/>
    <cellStyle name="Notas 16 2 4 3" xfId="9370" xr:uid="{1DD2FC07-421F-4936-BC6C-A45BC87AD18B}"/>
    <cellStyle name="Notas 16 2 4 3 2" xfId="24478" xr:uid="{EECBA4B6-BF49-4260-A8F8-DCDFF0079E4E}"/>
    <cellStyle name="Notas 16 2 4 4" xfId="7301" xr:uid="{A36C6389-B44F-4E67-8885-351F04CB0107}"/>
    <cellStyle name="Notas 16 2 4 4 2" xfId="22409" xr:uid="{6A681783-F6CA-4FAC-A07E-D554B18761EA}"/>
    <cellStyle name="Notas 16 2 4 5" xfId="18096" xr:uid="{E793ACB7-5AF8-477A-8672-DDFB01252477}"/>
    <cellStyle name="Notas 16 2 5" xfId="3314" xr:uid="{39AAFF79-7F1C-4AE4-9686-2D3032303BCA}"/>
    <cellStyle name="Notas 16 2 5 2" xfId="5951" xr:uid="{6234BEE8-C55A-4EF6-8C6F-A94B7B4F3CB6}"/>
    <cellStyle name="Notas 16 2 5 2 2" xfId="12262" xr:uid="{B033421E-308E-42B7-945D-8F12B7A5E497}"/>
    <cellStyle name="Notas 16 2 5 2 2 2" xfId="27370" xr:uid="{62FA8B56-C4FD-4736-B9ED-1A681885B239}"/>
    <cellStyle name="Notas 16 2 5 2 3" xfId="8093" xr:uid="{2C584749-5770-4750-B6DE-98E6AEC49888}"/>
    <cellStyle name="Notas 16 2 5 2 3 2" xfId="23201" xr:uid="{FA432F3E-6512-4932-82AE-DA7B2D824403}"/>
    <cellStyle name="Notas 16 2 5 2 4" xfId="21059" xr:uid="{2491A854-48BF-4A3C-8B26-F3B3F9578749}"/>
    <cellStyle name="Notas 16 2 5 3" xfId="9696" xr:uid="{72FA7424-BF79-44E8-ACE2-34E04BDCE417}"/>
    <cellStyle name="Notas 16 2 5 3 2" xfId="24804" xr:uid="{E6B22FD2-3D8E-45CA-9F74-2C3F898A1013}"/>
    <cellStyle name="Notas 16 2 5 4" xfId="13367" xr:uid="{C64461A7-758C-4176-9B59-C1700BB07BA8}"/>
    <cellStyle name="Notas 16 2 5 4 2" xfId="28475" xr:uid="{ADBCAB3A-08B4-4E8C-B429-8F26EE7BFD3F}"/>
    <cellStyle name="Notas 16 2 5 5" xfId="18422" xr:uid="{3683E2B1-3F3B-465F-AF92-007F48CA3532}"/>
    <cellStyle name="Notas 16 2 6" xfId="3620" xr:uid="{A75E09D1-68F6-414A-9B02-649A397FD46E}"/>
    <cellStyle name="Notas 16 2 6 2" xfId="6257" xr:uid="{3A2C2686-F249-4336-9C89-90CEB0E44C3C}"/>
    <cellStyle name="Notas 16 2 6 2 2" xfId="12568" xr:uid="{7C754A4E-2AEB-4064-8EF4-DBBBD0510E64}"/>
    <cellStyle name="Notas 16 2 6 2 2 2" xfId="27676" xr:uid="{24A7AF67-3412-4C68-9C3A-6F5AEC84E7F4}"/>
    <cellStyle name="Notas 16 2 6 2 3" xfId="11667" xr:uid="{D1DE56D4-84E7-4570-A649-500086EA37D4}"/>
    <cellStyle name="Notas 16 2 6 2 3 2" xfId="26775" xr:uid="{3A7E1CD1-D202-42C5-8572-6C84744D0D27}"/>
    <cellStyle name="Notas 16 2 6 2 4" xfId="21365" xr:uid="{2DD2C590-B19C-47E5-A431-33F92ED41834}"/>
    <cellStyle name="Notas 16 2 6 3" xfId="10002" xr:uid="{4DE8643B-6FAD-455C-92B5-CC3CBDE1F281}"/>
    <cellStyle name="Notas 16 2 6 3 2" xfId="25110" xr:uid="{2AF29E7D-43E4-4E31-828A-D1E6C7EE2E63}"/>
    <cellStyle name="Notas 16 2 6 4" xfId="7194" xr:uid="{4A0B3B6F-4162-4268-BBDF-670A3F717BAA}"/>
    <cellStyle name="Notas 16 2 6 4 2" xfId="22302" xr:uid="{74027CDD-CC93-4755-B7A2-ECC6203AB375}"/>
    <cellStyle name="Notas 16 2 6 5" xfId="18728" xr:uid="{D7319CCC-0758-491C-820F-877EA41542CE}"/>
    <cellStyle name="Notas 16 2 7" xfId="3981" xr:uid="{BA7DC271-966C-450F-9350-05AD841BF2BC}"/>
    <cellStyle name="Notas 16 2 7 2" xfId="6618" xr:uid="{8FC2365D-10E9-4612-B071-CF764568ADB4}"/>
    <cellStyle name="Notas 16 2 7 2 2" xfId="12929" xr:uid="{569AC220-CA94-4C94-8872-EB5A35FEE4FC}"/>
    <cellStyle name="Notas 16 2 7 2 2 2" xfId="28037" xr:uid="{BC051700-6804-4C55-963F-1CD915D435F6}"/>
    <cellStyle name="Notas 16 2 7 2 3" xfId="16619" xr:uid="{B028B671-2F55-426F-A04A-4A98E18F5D4A}"/>
    <cellStyle name="Notas 16 2 7 2 3 2" xfId="31727" xr:uid="{97883048-49A8-421F-BE49-DD8DF66F95F3}"/>
    <cellStyle name="Notas 16 2 7 2 4" xfId="21726" xr:uid="{838B6F7D-D3A4-4054-97BA-B3F9C9E1BA67}"/>
    <cellStyle name="Notas 16 2 7 3" xfId="10363" xr:uid="{6F5A834C-264A-4488-9B43-E2F1C8FE3F29}"/>
    <cellStyle name="Notas 16 2 7 3 2" xfId="25471" xr:uid="{01103A78-8406-489C-8D0A-4E41BB38C31F}"/>
    <cellStyle name="Notas 16 2 7 4" xfId="11230" xr:uid="{1C52B520-90DA-4CFA-AA39-57C1CE30A0AD}"/>
    <cellStyle name="Notas 16 2 7 4 2" xfId="26338" xr:uid="{F8776520-10A3-4BA6-B7FC-933190A37D2D}"/>
    <cellStyle name="Notas 16 2 7 5" xfId="19089" xr:uid="{DE429445-6EA9-4079-9ED1-B5B44E3C53F1}"/>
    <cellStyle name="Notas 16 2 8" xfId="4546" xr:uid="{63ABCDC9-7CD3-4633-9315-1AD21C58C6EE}"/>
    <cellStyle name="Notas 16 2 8 2" xfId="10928" xr:uid="{FDC2D98A-4A9B-4276-A724-39C9974325F4}"/>
    <cellStyle name="Notas 16 2 8 2 2" xfId="26036" xr:uid="{A7749D47-4F90-4AA2-A7C7-29D7D55AEB02}"/>
    <cellStyle name="Notas 16 2 8 3" xfId="13612" xr:uid="{F6298A3D-994C-4DA4-8D08-73F5870810F1}"/>
    <cellStyle name="Notas 16 2 8 3 2" xfId="28720" xr:uid="{A461AE59-0596-4209-8B22-486A0A31AB19}"/>
    <cellStyle name="Notas 16 2 8 4" xfId="19654" xr:uid="{7BDC8049-49B3-43B6-8A24-7B83937EB75D}"/>
    <cellStyle name="Notas 16 2 9" xfId="8410" xr:uid="{A4A60171-A530-445C-BA95-1D62C3CC1638}"/>
    <cellStyle name="Notas 16 2 9 2" xfId="23518" xr:uid="{92AC8FD8-5866-44BA-8C99-026CF0B3D1CD}"/>
    <cellStyle name="Notas 16 3" xfId="1896" xr:uid="{6C1E9C07-A76E-421B-8DF2-00795D7EC2A4}"/>
    <cellStyle name="Notas 16 3 10" xfId="8397" xr:uid="{BFD181E1-C159-4596-B870-1DCDE1B87736}"/>
    <cellStyle name="Notas 16 3 10 2" xfId="23505" xr:uid="{2073C62A-80BD-46D2-9364-031C133085B4}"/>
    <cellStyle name="Notas 16 3 11" xfId="8248" xr:uid="{49F6462E-D1C1-402F-88FE-681BCD8797FD}"/>
    <cellStyle name="Notas 16 3 11 2" xfId="23356" xr:uid="{765E1044-6E79-4FEE-B890-B10BE18785D8}"/>
    <cellStyle name="Notas 16 3 12" xfId="7538" xr:uid="{9DFF7086-E518-4E53-89CB-3F2832CA30EF}"/>
    <cellStyle name="Notas 16 3 12 2" xfId="22646" xr:uid="{279817E3-6C19-4F18-9488-A460943EA726}"/>
    <cellStyle name="Notas 16 3 13" xfId="17121" xr:uid="{2FBEB5E9-3928-4468-930E-80324CC46212}"/>
    <cellStyle name="Notas 16 3 2" xfId="2456" xr:uid="{B23019AF-62A0-41D4-ADE6-4D4ABB6CC96E}"/>
    <cellStyle name="Notas 16 3 2 2" xfId="5093" xr:uid="{A7AF3A00-32CA-4EBE-8ABB-7E03E73BBAD6}"/>
    <cellStyle name="Notas 16 3 2 2 2" xfId="11457" xr:uid="{DEF606BA-C2F3-4B3C-9980-9079A771702B}"/>
    <cellStyle name="Notas 16 3 2 2 2 2" xfId="26565" xr:uid="{6F7C2CE9-F6A3-4DBD-A77D-E056A405FF39}"/>
    <cellStyle name="Notas 16 3 2 2 3" xfId="7549" xr:uid="{26D892F8-C0BA-472C-B804-F492034E67F3}"/>
    <cellStyle name="Notas 16 3 2 2 3 2" xfId="22657" xr:uid="{68799236-88A8-4FE9-B9C7-BFF1CAEB1918}"/>
    <cellStyle name="Notas 16 3 2 2 4" xfId="20201" xr:uid="{3D90771A-F948-4C9D-8F91-89D65BA9A04C}"/>
    <cellStyle name="Notas 16 3 2 3" xfId="8923" xr:uid="{22D76B14-1B53-49D9-B568-714903F45F2F}"/>
    <cellStyle name="Notas 16 3 2 3 2" xfId="24031" xr:uid="{D1A7F8A3-E681-44CF-8F32-2873A4D152D1}"/>
    <cellStyle name="Notas 16 3 2 4" xfId="15510" xr:uid="{69C8C52F-9610-4D0B-BC97-BA67BDD0D4E8}"/>
    <cellStyle name="Notas 16 3 2 4 2" xfId="30618" xr:uid="{C1E8C671-A63A-476D-9FEA-5A1AB35CE456}"/>
    <cellStyle name="Notas 16 3 2 5" xfId="7533" xr:uid="{8A008433-A037-4DA2-BED0-0FF965F46DC6}"/>
    <cellStyle name="Notas 16 3 2 5 2" xfId="22641" xr:uid="{ACD89E28-D53E-4D55-9D41-19DDCAAFF166}"/>
    <cellStyle name="Notas 16 3 2 6" xfId="17630" xr:uid="{54A5D11B-1CBC-4910-8A5D-BADB29CD7669}"/>
    <cellStyle name="Notas 16 3 3" xfId="2672" xr:uid="{AC6C4B97-9595-43E9-80A2-8CC54051E1D1}"/>
    <cellStyle name="Notas 16 3 3 2" xfId="5309" xr:uid="{54DC8BB2-C920-4E39-BEA7-4E6620356E07}"/>
    <cellStyle name="Notas 16 3 3 2 2" xfId="8179" xr:uid="{3CFE1DFD-70C6-4E42-9B39-F2FA40141E22}"/>
    <cellStyle name="Notas 16 3 3 2 2 2" xfId="23287" xr:uid="{16007B7F-A365-4E32-B44A-5A24357A1569}"/>
    <cellStyle name="Notas 16 3 3 2 3" xfId="20417" xr:uid="{596C8829-B235-4753-99C1-595AF9948315}"/>
    <cellStyle name="Notas 16 3 3 3" xfId="15020" xr:uid="{E6C39F97-95F5-40D5-91CE-C3A31FCBF79E}"/>
    <cellStyle name="Notas 16 3 3 3 2" xfId="30128" xr:uid="{1A76E483-4C98-4908-B2B9-3FEA605F1D9C}"/>
    <cellStyle name="Notas 16 3 3 4" xfId="17780" xr:uid="{AE03DD2E-13EF-465F-B45D-4EA16209429A}"/>
    <cellStyle name="Notas 16 3 4" xfId="2975" xr:uid="{900D3267-85F0-4AE8-84AB-E74BF1EF4AD1}"/>
    <cellStyle name="Notas 16 3 4 2" xfId="5612" xr:uid="{E8B1C3C5-6728-4F10-9E53-F77388B2CB2A}"/>
    <cellStyle name="Notas 16 3 4 2 2" xfId="11923" xr:uid="{BA724CBE-3517-4623-8322-F58D51D50A01}"/>
    <cellStyle name="Notas 16 3 4 2 2 2" xfId="27031" xr:uid="{D18738AB-CB7E-45F4-A9DE-1397359540A0}"/>
    <cellStyle name="Notas 16 3 4 2 3" xfId="13493" xr:uid="{B498259A-F27B-4190-B55C-0063843D23F8}"/>
    <cellStyle name="Notas 16 3 4 2 3 2" xfId="28601" xr:uid="{E45CCD87-5D46-44DD-8C94-9E0583C4D0BD}"/>
    <cellStyle name="Notas 16 3 4 2 4" xfId="20720" xr:uid="{294A6191-9798-4B91-B868-5352A504BC80}"/>
    <cellStyle name="Notas 16 3 4 3" xfId="9357" xr:uid="{5D2FAF6F-9C76-41BF-93F8-2FB2A36E7521}"/>
    <cellStyle name="Notas 16 3 4 3 2" xfId="24465" xr:uid="{61CC24E5-BA28-41B7-90C6-2B616D0E854F}"/>
    <cellStyle name="Notas 16 3 4 4" xfId="16345" xr:uid="{977AEC15-EA18-4AED-BEB5-6B007090D789}"/>
    <cellStyle name="Notas 16 3 4 4 2" xfId="31453" xr:uid="{E6AE38FF-DCC7-43D4-8597-BEDC472D7AEB}"/>
    <cellStyle name="Notas 16 3 4 5" xfId="18083" xr:uid="{F3A2BF2A-F7C1-4D1B-B01B-A70E5D30C90A}"/>
    <cellStyle name="Notas 16 3 5" xfId="3301" xr:uid="{4CA94884-038C-49F6-A3EE-484B79E3D113}"/>
    <cellStyle name="Notas 16 3 5 2" xfId="5938" xr:uid="{E2A2F883-D101-4B93-8E08-5E7CAF125E79}"/>
    <cellStyle name="Notas 16 3 5 2 2" xfId="12249" xr:uid="{4EC24B61-B7E1-4349-ABE6-98145D83684C}"/>
    <cellStyle name="Notas 16 3 5 2 2 2" xfId="27357" xr:uid="{8A752D08-55D7-42BE-B89F-5DB3C9CF6D66}"/>
    <cellStyle name="Notas 16 3 5 2 3" xfId="7659" xr:uid="{BE7FFA23-D7B3-4269-9691-6091EC8EAD44}"/>
    <cellStyle name="Notas 16 3 5 2 3 2" xfId="22767" xr:uid="{51A4732C-5948-4E38-B1E8-380713BA8B5D}"/>
    <cellStyle name="Notas 16 3 5 2 4" xfId="21046" xr:uid="{1C9A125E-32AB-4914-9125-E413ADCF6081}"/>
    <cellStyle name="Notas 16 3 5 3" xfId="9683" xr:uid="{FF9FF99D-F2E4-4D47-9349-080DF3BED86A}"/>
    <cellStyle name="Notas 16 3 5 3 2" xfId="24791" xr:uid="{F4CBD38C-410B-4100-8294-D346E4D459FA}"/>
    <cellStyle name="Notas 16 3 5 4" xfId="7373" xr:uid="{53A21480-FE2F-483F-894A-8732C9D05C4A}"/>
    <cellStyle name="Notas 16 3 5 4 2" xfId="22481" xr:uid="{D4AFDB89-A166-4ACC-BEA0-8C9E03079B39}"/>
    <cellStyle name="Notas 16 3 5 5" xfId="18409" xr:uid="{09EAA435-A383-4B67-941A-BEDEE08DEC5B}"/>
    <cellStyle name="Notas 16 3 6" xfId="3607" xr:uid="{FE153480-591F-425A-A53A-D9D25685CA84}"/>
    <cellStyle name="Notas 16 3 6 2" xfId="6244" xr:uid="{F73FA3C9-5717-464F-9826-A58BFF70E8E8}"/>
    <cellStyle name="Notas 16 3 6 2 2" xfId="12555" xr:uid="{61C0C942-D165-4534-8E98-1247E178FC31}"/>
    <cellStyle name="Notas 16 3 6 2 2 2" xfId="27663" xr:uid="{0D59533F-CBEC-4E93-BF21-B487321712B1}"/>
    <cellStyle name="Notas 16 3 6 2 3" xfId="14390" xr:uid="{489F4B7F-2549-4254-B405-34CD5995D963}"/>
    <cellStyle name="Notas 16 3 6 2 3 2" xfId="29498" xr:uid="{1150FE12-537E-43DD-A5E8-7A24A1A55A6B}"/>
    <cellStyle name="Notas 16 3 6 2 4" xfId="21352" xr:uid="{6803B588-17A4-479C-8422-19B3A0AA2308}"/>
    <cellStyle name="Notas 16 3 6 3" xfId="9989" xr:uid="{1E1E4068-4BD7-4669-9FA2-BAC4ED1731EE}"/>
    <cellStyle name="Notas 16 3 6 3 2" xfId="25097" xr:uid="{62AC97F6-14B9-46A8-BE7C-8D3F4EEC8027}"/>
    <cellStyle name="Notas 16 3 6 4" xfId="14294" xr:uid="{96B7C83E-5AC9-495E-8669-5CBD9586F74F}"/>
    <cellStyle name="Notas 16 3 6 4 2" xfId="29402" xr:uid="{034C139B-A60E-4EE5-98E5-5259B7D1A50C}"/>
    <cellStyle name="Notas 16 3 6 5" xfId="18715" xr:uid="{02155970-66FF-4B98-B359-D6C914E71045}"/>
    <cellStyle name="Notas 16 3 7" xfId="3968" xr:uid="{9112BF59-8811-4197-B017-8B770FB26B8C}"/>
    <cellStyle name="Notas 16 3 7 2" xfId="6605" xr:uid="{15819675-DA3D-409C-BC76-A4B89CE27D16}"/>
    <cellStyle name="Notas 16 3 7 2 2" xfId="12916" xr:uid="{0ABC5625-9FE6-4D45-A84A-E2935B3D97EC}"/>
    <cellStyle name="Notas 16 3 7 2 2 2" xfId="28024" xr:uid="{73C65A4A-FE8C-4D17-8B7E-FF61CF840630}"/>
    <cellStyle name="Notas 16 3 7 2 3" xfId="16606" xr:uid="{31672592-BB44-4345-839E-23AEE82E0EF0}"/>
    <cellStyle name="Notas 16 3 7 2 3 2" xfId="31714" xr:uid="{075EBE9C-F284-4925-8008-560C825EAE56}"/>
    <cellStyle name="Notas 16 3 7 2 4" xfId="21713" xr:uid="{012850CD-9355-4E9F-A55D-42672EAE2BDD}"/>
    <cellStyle name="Notas 16 3 7 3" xfId="10350" xr:uid="{983327D8-5ABE-429B-99E8-FB3600FD9976}"/>
    <cellStyle name="Notas 16 3 7 3 2" xfId="25458" xr:uid="{CDBF6BCC-F372-4CDA-9B3F-8BBE2861CE41}"/>
    <cellStyle name="Notas 16 3 7 4" xfId="16162" xr:uid="{E94691CD-CE6B-4AFC-8370-027E08104B9E}"/>
    <cellStyle name="Notas 16 3 7 4 2" xfId="31270" xr:uid="{9D40EC91-199B-4C2F-B66B-A4BD1C2C5BE2}"/>
    <cellStyle name="Notas 16 3 7 5" xfId="19076" xr:uid="{F8AAD270-58FA-464F-9D76-283E28B84071}"/>
    <cellStyle name="Notas 16 3 8" xfId="4300" xr:uid="{8BFF258B-F059-4D8D-A5BE-2EF4EA52DA2D}"/>
    <cellStyle name="Notas 16 3 8 2" xfId="6937" xr:uid="{03C6D485-C064-4E78-AB49-330995DD2B69}"/>
    <cellStyle name="Notas 16 3 8 2 2" xfId="13248" xr:uid="{5E94B37E-FF17-4953-A0E9-703863EB9D78}"/>
    <cellStyle name="Notas 16 3 8 2 2 2" xfId="28356" xr:uid="{FD9EF0BB-FA77-492E-AEEA-AE689527D667}"/>
    <cellStyle name="Notas 16 3 8 2 3" xfId="16912" xr:uid="{9F69689B-992F-4989-A9D5-A32C85CF1922}"/>
    <cellStyle name="Notas 16 3 8 2 3 2" xfId="32020" xr:uid="{E0B3B60A-082E-4DD5-A41A-46917AC1D5D1}"/>
    <cellStyle name="Notas 16 3 8 2 4" xfId="22045" xr:uid="{9D7F0285-B0E7-470A-A27E-4D8F278197D6}"/>
    <cellStyle name="Notas 16 3 8 3" xfId="10682" xr:uid="{CD76AB58-A0B2-46E4-8332-8ADC13D6C25F}"/>
    <cellStyle name="Notas 16 3 8 3 2" xfId="25790" xr:uid="{6070C646-E430-4227-9A83-6E611D15C6A0}"/>
    <cellStyle name="Notas 16 3 8 4" xfId="13423" xr:uid="{C5AE15B5-883A-4D92-80E6-8673E5AFF1F2}"/>
    <cellStyle name="Notas 16 3 8 4 2" xfId="28531" xr:uid="{F6F8EED0-C8AE-4DCA-AEA2-E9997F53067C}"/>
    <cellStyle name="Notas 16 3 8 5" xfId="19408" xr:uid="{EE0A01A1-7BDC-43A2-A068-DD8E2F0BB517}"/>
    <cellStyle name="Notas 16 3 9" xfId="4533" xr:uid="{A867A8EC-42D1-46B2-894C-BA2FA3EA1B25}"/>
    <cellStyle name="Notas 16 3 9 2" xfId="10915" xr:uid="{1579CCC5-8323-4D43-81BB-30EFD3DB8942}"/>
    <cellStyle name="Notas 16 3 9 2 2" xfId="26023" xr:uid="{C83AE228-60C4-4DE9-BDDB-A8FDA02E1287}"/>
    <cellStyle name="Notas 16 3 9 3" xfId="14020" xr:uid="{66AD4D36-852E-40F0-80E5-DFB23DFBD331}"/>
    <cellStyle name="Notas 16 3 9 3 2" xfId="29128" xr:uid="{311C7FB7-3079-42AA-A3E1-184D2332A7F4}"/>
    <cellStyle name="Notas 16 3 9 4" xfId="19641" xr:uid="{301762A9-E0FC-41BA-A7E0-888E786F4377}"/>
    <cellStyle name="Notas 16 4" xfId="2106" xr:uid="{BF88E4AD-5CB6-462E-A15A-CE0404882D08}"/>
    <cellStyle name="Notas 16 4 10" xfId="8604" xr:uid="{8C4EB7EA-FC61-403E-ACD5-20C79FC20B9D}"/>
    <cellStyle name="Notas 16 4 10 2" xfId="23712" xr:uid="{5CBA3723-5F8A-4BF9-8FDA-40E475572F17}"/>
    <cellStyle name="Notas 16 4 11" xfId="15534" xr:uid="{83CC2BF3-05BB-4D79-8E71-612A1E80BB00}"/>
    <cellStyle name="Notas 16 4 11 2" xfId="30642" xr:uid="{B4A4687D-408E-4F98-8F5B-0836F98521BB}"/>
    <cellStyle name="Notas 16 4 12" xfId="14214" xr:uid="{AF9C26E2-BD68-4106-8E67-3C691A3F0DE1}"/>
    <cellStyle name="Notas 16 4 12 2" xfId="29322" xr:uid="{BFAE9119-46EB-4B59-B541-FF53DAB56D42}"/>
    <cellStyle name="Notas 16 4 13" xfId="17331" xr:uid="{A5079974-04E2-4104-B3C7-4B0941B496E5}"/>
    <cellStyle name="Notas 16 4 2" xfId="2596" xr:uid="{248EC42B-08BC-4F3A-AF29-16381E2BA242}"/>
    <cellStyle name="Notas 16 4 2 2" xfId="5233" xr:uid="{2412042F-B54C-40B1-8318-443E86A78192}"/>
    <cellStyle name="Notas 16 4 2 2 2" xfId="11597" xr:uid="{B597134C-6147-41AA-82A1-56A339FBF964}"/>
    <cellStyle name="Notas 16 4 2 2 2 2" xfId="26705" xr:uid="{824ADCA9-9D4B-4F0E-9C97-06036520F6C9}"/>
    <cellStyle name="Notas 16 4 2 2 3" xfId="9156" xr:uid="{9AB5CE51-F628-421C-B995-9F9E84889664}"/>
    <cellStyle name="Notas 16 4 2 2 3 2" xfId="24264" xr:uid="{C2290B94-D884-4496-A107-D271C3A77C26}"/>
    <cellStyle name="Notas 16 4 2 2 4" xfId="20341" xr:uid="{FA4EC2C3-B831-4A10-8D1B-F5B32EA5AFB5}"/>
    <cellStyle name="Notas 16 4 2 3" xfId="9063" xr:uid="{BFA600A8-F9E3-4F80-A567-E8E52B44EB22}"/>
    <cellStyle name="Notas 16 4 2 3 2" xfId="24171" xr:uid="{9A9B5A79-D19C-40EE-A4B6-6B88ABC86772}"/>
    <cellStyle name="Notas 16 4 2 4" xfId="16388" xr:uid="{4E97D168-49CF-44DF-A4EC-ADA93F9F3E10}"/>
    <cellStyle name="Notas 16 4 2 4 2" xfId="31496" xr:uid="{B762D00A-32E3-450B-B7CC-6798E038B122}"/>
    <cellStyle name="Notas 16 4 2 5" xfId="15348" xr:uid="{A4862EC9-5398-4A3A-829F-C06EB889E1BB}"/>
    <cellStyle name="Notas 16 4 2 5 2" xfId="30456" xr:uid="{D38FF3BA-0EAD-4242-A015-49456733AB04}"/>
    <cellStyle name="Notas 16 4 2 6" xfId="17704" xr:uid="{9A0D3488-A166-42BE-B168-D4E871BA792A}"/>
    <cellStyle name="Notas 16 4 3" xfId="2861" xr:uid="{BD78CA82-E08C-40C8-A896-1ADF00CDBB9D}"/>
    <cellStyle name="Notas 16 4 3 2" xfId="5498" xr:uid="{28C99D41-4933-4706-8DE2-A824CC12BA24}"/>
    <cellStyle name="Notas 16 4 3 2 2" xfId="15961" xr:uid="{1107E068-4A2D-45E1-8799-5485EB462FDD}"/>
    <cellStyle name="Notas 16 4 3 2 2 2" xfId="31069" xr:uid="{B8842A86-8566-4633-836D-614563B594AB}"/>
    <cellStyle name="Notas 16 4 3 2 3" xfId="20606" xr:uid="{7EF82C35-D490-49DB-84AF-D22183496795}"/>
    <cellStyle name="Notas 16 4 3 3" xfId="13484" xr:uid="{A1507814-7262-47CC-81C1-935DCC3F1521}"/>
    <cellStyle name="Notas 16 4 3 3 2" xfId="28592" xr:uid="{15896A1E-74A1-47E1-9299-660E706B4A65}"/>
    <cellStyle name="Notas 16 4 3 4" xfId="17969" xr:uid="{E2E76831-0949-4DAD-A2A2-A9EBA5BA2539}"/>
    <cellStyle name="Notas 16 4 4" xfId="3164" xr:uid="{F91553FB-911C-4DA3-9472-BCCF8D7493B8}"/>
    <cellStyle name="Notas 16 4 4 2" xfId="5801" xr:uid="{76348A1E-4590-41E6-B650-041DA5FB52CF}"/>
    <cellStyle name="Notas 16 4 4 2 2" xfId="12112" xr:uid="{1802A49F-C50F-42F4-8AA1-EE933789A870}"/>
    <cellStyle name="Notas 16 4 4 2 2 2" xfId="27220" xr:uid="{BF134F4F-88DE-4BA8-8C49-7D5245F87B92}"/>
    <cellStyle name="Notas 16 4 4 2 3" xfId="7795" xr:uid="{F18FCB6F-CEBC-4377-B38F-9CB1472A35D9}"/>
    <cellStyle name="Notas 16 4 4 2 3 2" xfId="22903" xr:uid="{775697E2-9617-4947-B6A9-DEBEC0DF9816}"/>
    <cellStyle name="Notas 16 4 4 2 4" xfId="20909" xr:uid="{DDAAAACF-6C00-4E8A-9A65-B54C9EB71DCB}"/>
    <cellStyle name="Notas 16 4 4 3" xfId="9546" xr:uid="{D1781A3E-A838-4BB1-8585-26695D1529D7}"/>
    <cellStyle name="Notas 16 4 4 3 2" xfId="24654" xr:uid="{5BC8B210-B2B4-49FA-B504-EA78FB84D917}"/>
    <cellStyle name="Notas 16 4 4 4" xfId="14002" xr:uid="{9F0F30BE-33F9-44AA-968A-EF0D33892065}"/>
    <cellStyle name="Notas 16 4 4 4 2" xfId="29110" xr:uid="{A1C0232B-55A1-4BE2-98F6-6F7D1169FFAF}"/>
    <cellStyle name="Notas 16 4 4 5" xfId="18272" xr:uid="{2BECD826-6A5E-443C-8F7C-C410E7E040E8}"/>
    <cellStyle name="Notas 16 4 5" xfId="3490" xr:uid="{412E2830-34FA-4235-80B9-59448D10819D}"/>
    <cellStyle name="Notas 16 4 5 2" xfId="6127" xr:uid="{7C265BC2-26C9-4F3E-BCE6-32084DC44A0E}"/>
    <cellStyle name="Notas 16 4 5 2 2" xfId="12438" xr:uid="{7B1B39A4-5C9A-4732-A54C-A537C5ADE894}"/>
    <cellStyle name="Notas 16 4 5 2 2 2" xfId="27546" xr:uid="{62480348-C5D7-45FB-AD83-1271B67C2561}"/>
    <cellStyle name="Notas 16 4 5 2 3" xfId="15259" xr:uid="{752A5FD3-FD41-40B4-80B9-D44CE17D861A}"/>
    <cellStyle name="Notas 16 4 5 2 3 2" xfId="30367" xr:uid="{A8B741FA-6986-4B60-BBA9-2873398CA0D5}"/>
    <cellStyle name="Notas 16 4 5 2 4" xfId="21235" xr:uid="{834EE656-CDD1-49F8-85DE-A1C8E78969ED}"/>
    <cellStyle name="Notas 16 4 5 3" xfId="9872" xr:uid="{F92DFAAB-73EE-4089-8ED7-592F0A44720B}"/>
    <cellStyle name="Notas 16 4 5 3 2" xfId="24980" xr:uid="{6E369C72-9340-4B0F-B5F8-D00E85C4B541}"/>
    <cellStyle name="Notas 16 4 5 4" xfId="15138" xr:uid="{E62846E4-07B3-458D-94E9-A5F296CA0E72}"/>
    <cellStyle name="Notas 16 4 5 4 2" xfId="30246" xr:uid="{7C862394-FB80-445D-AC48-30A43C4CCA1B}"/>
    <cellStyle name="Notas 16 4 5 5" xfId="18598" xr:uid="{B8067001-6E97-4D31-8989-B6D13AA4EE8A}"/>
    <cellStyle name="Notas 16 4 6" xfId="3796" xr:uid="{4EEB3FF1-AF2B-42B9-9E61-01108160DC8D}"/>
    <cellStyle name="Notas 16 4 6 2" xfId="6433" xr:uid="{F0DA69AE-83DF-4A5C-9A3A-A9445B8B9AA5}"/>
    <cellStyle name="Notas 16 4 6 2 2" xfId="12744" xr:uid="{A39FED39-C3BA-4555-A51C-AF8AB6320520}"/>
    <cellStyle name="Notas 16 4 6 2 2 2" xfId="27852" xr:uid="{BC57989C-A8D7-40D5-9935-5D0E68EDD3D4}"/>
    <cellStyle name="Notas 16 4 6 2 3" xfId="13371" xr:uid="{CBAD1B88-8BD1-4D47-91AB-DDFA0204AFE9}"/>
    <cellStyle name="Notas 16 4 6 2 3 2" xfId="28479" xr:uid="{7C52CB26-FC4C-4654-AA25-956CE9175F65}"/>
    <cellStyle name="Notas 16 4 6 2 4" xfId="21541" xr:uid="{122897F0-A088-4747-8E92-DF8DCC816434}"/>
    <cellStyle name="Notas 16 4 6 3" xfId="10178" xr:uid="{3F9F471E-189E-4CE3-B6C7-20CD55B551C1}"/>
    <cellStyle name="Notas 16 4 6 3 2" xfId="25286" xr:uid="{468ECAF3-F287-4DF1-B775-4724B4281367}"/>
    <cellStyle name="Notas 16 4 6 4" xfId="8016" xr:uid="{61F9089C-5B5F-4308-9374-C56CB97E0E44}"/>
    <cellStyle name="Notas 16 4 6 4 2" xfId="23124" xr:uid="{7D472513-534E-4E41-A45F-23302DD75D07}"/>
    <cellStyle name="Notas 16 4 6 5" xfId="18904" xr:uid="{48541070-D86B-4620-8D69-8FA4CACC15DB}"/>
    <cellStyle name="Notas 16 4 7" xfId="4178" xr:uid="{E5F80D25-C536-4F08-9CCE-719742E9C271}"/>
    <cellStyle name="Notas 16 4 7 2" xfId="6815" xr:uid="{88D13D26-C2DF-4139-B532-B4A62A12D709}"/>
    <cellStyle name="Notas 16 4 7 2 2" xfId="13126" xr:uid="{E4D34482-1639-4C81-AB48-5F90E1707FAF}"/>
    <cellStyle name="Notas 16 4 7 2 2 2" xfId="28234" xr:uid="{B657F813-F8BD-4A30-81B8-CFCE84A4C0EF}"/>
    <cellStyle name="Notas 16 4 7 2 3" xfId="16795" xr:uid="{2498DF52-893D-473A-9440-56FCB317BAFC}"/>
    <cellStyle name="Notas 16 4 7 2 3 2" xfId="31903" xr:uid="{A8933CE5-EF54-4FE0-A7D5-60E1439CD345}"/>
    <cellStyle name="Notas 16 4 7 2 4" xfId="21923" xr:uid="{989DC5E3-8C97-4E5C-8294-881727B314CC}"/>
    <cellStyle name="Notas 16 4 7 3" xfId="10560" xr:uid="{322DDAE0-7EDD-4454-888A-F167E3EFE604}"/>
    <cellStyle name="Notas 16 4 7 3 2" xfId="25668" xr:uid="{85DEFB4C-AE4C-49F6-A1A3-DBFE832ADA79}"/>
    <cellStyle name="Notas 16 4 7 4" xfId="16082" xr:uid="{AF96905C-57E6-4646-BED5-21721AC61A33}"/>
    <cellStyle name="Notas 16 4 7 4 2" xfId="31190" xr:uid="{F70B18A0-60DE-4A3A-9B19-48829C58FE6A}"/>
    <cellStyle name="Notas 16 4 7 5" xfId="19286" xr:uid="{0C1EE74E-1082-420A-95EB-B5DE2A9CCDF1}"/>
    <cellStyle name="Notas 16 4 8" xfId="4385" xr:uid="{0FC1A135-5760-4F57-BA63-77C39FA14D4A}"/>
    <cellStyle name="Notas 16 4 8 2" xfId="7022" xr:uid="{BEBD0D69-A74A-4808-8CDB-CC25030FC73D}"/>
    <cellStyle name="Notas 16 4 8 2 2" xfId="13333" xr:uid="{522D3213-9FF4-4CAC-B623-855961994A51}"/>
    <cellStyle name="Notas 16 4 8 2 2 2" xfId="28441" xr:uid="{3DC43BEA-6A2A-4590-894A-7F15394AC1AF}"/>
    <cellStyle name="Notas 16 4 8 2 3" xfId="16997" xr:uid="{260EDAFB-6742-4129-9BE8-2E8ED2C18C75}"/>
    <cellStyle name="Notas 16 4 8 2 3 2" xfId="32105" xr:uid="{BB9F7A07-5FE5-4FA4-AD61-E34A70EA3745}"/>
    <cellStyle name="Notas 16 4 8 2 4" xfId="22130" xr:uid="{0F435BEA-E46D-4D26-9004-7C9C4C00A8BE}"/>
    <cellStyle name="Notas 16 4 8 3" xfId="10767" xr:uid="{9E4B9528-7FD9-4549-A4CC-DDA7314F0E2F}"/>
    <cellStyle name="Notas 16 4 8 3 2" xfId="25875" xr:uid="{298E4830-E873-4388-AF8A-5A97A39202D1}"/>
    <cellStyle name="Notas 16 4 8 4" xfId="7451" xr:uid="{664D14FB-4F49-4E0C-A050-B64AACB2B984}"/>
    <cellStyle name="Notas 16 4 8 4 2" xfId="22559" xr:uid="{A7DA342B-97B2-42D2-9441-14E24061FBA4}"/>
    <cellStyle name="Notas 16 4 8 5" xfId="19493" xr:uid="{3F6060E4-B50A-4B05-A05A-50A8080E4EEB}"/>
    <cellStyle name="Notas 16 4 9" xfId="4743" xr:uid="{182F74B9-9779-4FB3-BF74-B0C82CDAF2B4}"/>
    <cellStyle name="Notas 16 4 9 2" xfId="11125" xr:uid="{1B733BCB-8B40-4A90-A54F-B802D17D85B9}"/>
    <cellStyle name="Notas 16 4 9 2 2" xfId="26233" xr:uid="{8BF8E6EC-F893-4EFB-ABDC-98FC11651F44}"/>
    <cellStyle name="Notas 16 4 9 3" xfId="7088" xr:uid="{2B51835C-9E48-4828-93D3-14C5CC8B977E}"/>
    <cellStyle name="Notas 16 4 9 3 2" xfId="22196" xr:uid="{0422C070-439D-41F9-8858-8B1E30319872}"/>
    <cellStyle name="Notas 16 4 9 4" xfId="19851" xr:uid="{B8B0F303-E388-482B-B1F4-7186FC29E705}"/>
    <cellStyle name="Notas 16 5" xfId="2018" xr:uid="{621CC0EA-927F-4AD1-9075-77E1EDF8ABB6}"/>
    <cellStyle name="Notas 16 5 10" xfId="8049" xr:uid="{5F00CCB6-3DE9-4D3E-81F2-92A3FE4E7714}"/>
    <cellStyle name="Notas 16 5 10 2" xfId="23157" xr:uid="{B5814AFB-8D8F-4EB5-86B7-8A8174B7D640}"/>
    <cellStyle name="Notas 16 5 11" xfId="7168" xr:uid="{2D437B91-7DF6-40C9-BB53-96E7375BEFC9}"/>
    <cellStyle name="Notas 16 5 11 2" xfId="22276" xr:uid="{07281E29-336D-49AA-BFEA-2839486C8104}"/>
    <cellStyle name="Notas 16 5 12" xfId="17243" xr:uid="{5D19DE26-6C8A-4368-81F8-4B59E6919D9C}"/>
    <cellStyle name="Notas 16 5 2" xfId="2780" xr:uid="{BE1133FA-E46B-488E-A0AA-CAB6FDB9DC64}"/>
    <cellStyle name="Notas 16 5 2 2" xfId="5417" xr:uid="{31911962-AE3D-4382-BFD3-3EB3954DC479}"/>
    <cellStyle name="Notas 16 5 2 2 2" xfId="7707" xr:uid="{1505B57F-859A-4A1C-B185-71C89671C6D9}"/>
    <cellStyle name="Notas 16 5 2 2 2 2" xfId="22815" xr:uid="{8A1FF4D7-B40A-4350-A00C-58719727D44D}"/>
    <cellStyle name="Notas 16 5 2 2 3" xfId="20525" xr:uid="{206D45B5-2FB2-4360-B641-D7DB9D3E8585}"/>
    <cellStyle name="Notas 16 5 2 3" xfId="13714" xr:uid="{0671914B-55EC-4CD5-B751-DD5B8BD38FAF}"/>
    <cellStyle name="Notas 16 5 2 3 2" xfId="28822" xr:uid="{89163E2B-D730-442A-911B-43B04FFF0DAC}"/>
    <cellStyle name="Notas 16 5 2 4" xfId="17888" xr:uid="{EB93ED10-A55E-40F5-A029-ABA2F33EC215}"/>
    <cellStyle name="Notas 16 5 3" xfId="3083" xr:uid="{72492A6C-FAA0-479A-ADA6-79164711CCA7}"/>
    <cellStyle name="Notas 16 5 3 2" xfId="5720" xr:uid="{84A63DB1-23FF-44A1-A957-355921873913}"/>
    <cellStyle name="Notas 16 5 3 2 2" xfId="12031" xr:uid="{322A2807-2C09-4CEB-9149-A8F8695CEFAA}"/>
    <cellStyle name="Notas 16 5 3 2 2 2" xfId="27139" xr:uid="{9ADC0196-4E36-42AB-A7B3-84723960D99E}"/>
    <cellStyle name="Notas 16 5 3 2 3" xfId="15230" xr:uid="{A904FDAF-84FE-4869-94F7-D52F4729BA8C}"/>
    <cellStyle name="Notas 16 5 3 2 3 2" xfId="30338" xr:uid="{ADCC9D2E-8ABF-4B7E-A5C4-155CDA2E0EF2}"/>
    <cellStyle name="Notas 16 5 3 2 4" xfId="20828" xr:uid="{CBD7406C-1895-4593-BA68-EBEEF1D08EE1}"/>
    <cellStyle name="Notas 16 5 3 3" xfId="9465" xr:uid="{288350D4-7F17-477E-BE25-A8AF17E5C988}"/>
    <cellStyle name="Notas 16 5 3 3 2" xfId="24573" xr:uid="{81F4260D-15D0-4AE9-94FF-084F32338ECA}"/>
    <cellStyle name="Notas 16 5 3 4" xfId="15924" xr:uid="{5AE92E1B-8FC6-4E54-AF2A-263516369D6C}"/>
    <cellStyle name="Notas 16 5 3 4 2" xfId="31032" xr:uid="{8B8DFDB0-8FD8-48BC-B35A-C5A37E075369}"/>
    <cellStyle name="Notas 16 5 3 5" xfId="18191" xr:uid="{67FC59A3-6442-4B8D-97E7-3990EA6806A3}"/>
    <cellStyle name="Notas 16 5 4" xfId="3409" xr:uid="{9B806649-DB20-4415-BE87-D8B128C2D081}"/>
    <cellStyle name="Notas 16 5 4 2" xfId="6046" xr:uid="{AA378954-168F-4834-AE63-75757296D00E}"/>
    <cellStyle name="Notas 16 5 4 2 2" xfId="12357" xr:uid="{8A3F9D4F-E78B-4FED-AD96-70ACF7CBD688}"/>
    <cellStyle name="Notas 16 5 4 2 2 2" xfId="27465" xr:uid="{D5F6DA31-6C22-464E-ABEF-F07F902FBEB9}"/>
    <cellStyle name="Notas 16 5 4 2 3" xfId="14525" xr:uid="{9B76A2D0-BEBC-4746-927C-49447F1D99C9}"/>
    <cellStyle name="Notas 16 5 4 2 3 2" xfId="29633" xr:uid="{D0090DC6-343A-443B-BC60-DBE394F4DA88}"/>
    <cellStyle name="Notas 16 5 4 2 4" xfId="21154" xr:uid="{2A6401C2-45AF-4661-8F0E-C0C764642F68}"/>
    <cellStyle name="Notas 16 5 4 3" xfId="9791" xr:uid="{D5A6B05E-3380-4A50-BFBE-8027B6AF27E4}"/>
    <cellStyle name="Notas 16 5 4 3 2" xfId="24899" xr:uid="{55DE4754-5219-4F25-B5B2-A37602F93132}"/>
    <cellStyle name="Notas 16 5 4 4" xfId="16089" xr:uid="{8C3C458C-932E-43D0-9B68-7F013F17962B}"/>
    <cellStyle name="Notas 16 5 4 4 2" xfId="31197" xr:uid="{BB2E0A9A-491E-4D4C-A00C-137669701235}"/>
    <cellStyle name="Notas 16 5 4 5" xfId="18517" xr:uid="{CBD3F1B3-4E12-479E-95BF-444ADE25D72C}"/>
    <cellStyle name="Notas 16 5 5" xfId="3715" xr:uid="{6DDCD889-504B-40F7-9BF7-64E3FE571999}"/>
    <cellStyle name="Notas 16 5 5 2" xfId="6352" xr:uid="{2ED111B1-E7A1-400D-973C-5D351AC07819}"/>
    <cellStyle name="Notas 16 5 5 2 2" xfId="12663" xr:uid="{676B7B9A-D50E-4D53-80F8-9C096CA6DA70}"/>
    <cellStyle name="Notas 16 5 5 2 2 2" xfId="27771" xr:uid="{C4B6FE26-2590-4A36-84B9-E3442AE75837}"/>
    <cellStyle name="Notas 16 5 5 2 3" xfId="13941" xr:uid="{AC6AFA08-0924-42D4-B2DE-634AEF401E4D}"/>
    <cellStyle name="Notas 16 5 5 2 3 2" xfId="29049" xr:uid="{BEA07E35-A855-440C-AAD3-A5763A633F45}"/>
    <cellStyle name="Notas 16 5 5 2 4" xfId="21460" xr:uid="{DBA991F0-D137-4D8D-A278-6AFFBFAE9412}"/>
    <cellStyle name="Notas 16 5 5 3" xfId="10097" xr:uid="{72621F40-F43E-4C32-8F6F-7E821FA6B999}"/>
    <cellStyle name="Notas 16 5 5 3 2" xfId="25205" xr:uid="{044327A3-9D81-47C8-9221-622472DCF298}"/>
    <cellStyle name="Notas 16 5 5 4" xfId="7829" xr:uid="{4D83F98C-D507-47E0-B723-27E3B66647FA}"/>
    <cellStyle name="Notas 16 5 5 4 2" xfId="22937" xr:uid="{00C04812-BCE6-406F-B756-2206D2E3DF3D}"/>
    <cellStyle name="Notas 16 5 5 5" xfId="18823" xr:uid="{DD35976F-71E4-4A04-882D-27CECE7C6287}"/>
    <cellStyle name="Notas 16 5 6" xfId="4090" xr:uid="{F0905533-8C4E-42E4-AC5B-BD9BBF1D78AF}"/>
    <cellStyle name="Notas 16 5 6 2" xfId="6727" xr:uid="{AF3EA1F7-22D6-4381-8FA4-9F445EB06A4D}"/>
    <cellStyle name="Notas 16 5 6 2 2" xfId="13038" xr:uid="{AB64D3DB-6EBC-42F5-A216-0F1150232B86}"/>
    <cellStyle name="Notas 16 5 6 2 2 2" xfId="28146" xr:uid="{6C30E908-C7E3-4C68-9B76-EBEE703488AA}"/>
    <cellStyle name="Notas 16 5 6 2 3" xfId="16714" xr:uid="{245121E7-F051-4432-8126-6FED9FEA00C1}"/>
    <cellStyle name="Notas 16 5 6 2 3 2" xfId="31822" xr:uid="{C77D113A-B151-4719-AF0F-CC3F8D5ADCDC}"/>
    <cellStyle name="Notas 16 5 6 2 4" xfId="21835" xr:uid="{14985ED1-F63E-4F17-8E99-0FB2B1F184D3}"/>
    <cellStyle name="Notas 16 5 6 3" xfId="10472" xr:uid="{FE9A2D5D-D05B-4989-BCDD-93ECDEE38B33}"/>
    <cellStyle name="Notas 16 5 6 3 2" xfId="25580" xr:uid="{F94E192B-EAE3-43D3-AE57-621E13FF6646}"/>
    <cellStyle name="Notas 16 5 6 4" xfId="14276" xr:uid="{D0425476-77CC-478B-948D-42328EF716C9}"/>
    <cellStyle name="Notas 16 5 6 4 2" xfId="29384" xr:uid="{B62C7CF6-17C1-4FB2-8DA2-C2188FE3BAE3}"/>
    <cellStyle name="Notas 16 5 6 5" xfId="19198" xr:uid="{3ADBBAA8-3D99-454F-9EA4-14BE1952EA9F}"/>
    <cellStyle name="Notas 16 5 7" xfId="4372" xr:uid="{DCFBC2D0-6D95-4371-A4E6-52A6F183BFBE}"/>
    <cellStyle name="Notas 16 5 7 2" xfId="7009" xr:uid="{B448A580-95DD-47EC-ADA5-305C50347A8A}"/>
    <cellStyle name="Notas 16 5 7 2 2" xfId="13320" xr:uid="{2D1E6489-9B6A-4327-BFDA-DAC2B6995063}"/>
    <cellStyle name="Notas 16 5 7 2 2 2" xfId="28428" xr:uid="{4F6012E5-CDD7-487F-B97D-D3909F9D90B4}"/>
    <cellStyle name="Notas 16 5 7 2 3" xfId="16984" xr:uid="{447759D1-82EA-4A26-BE6A-0CE136A687AD}"/>
    <cellStyle name="Notas 16 5 7 2 3 2" xfId="32092" xr:uid="{A6CD0450-CF2B-4236-9B3F-4C32610B85D2}"/>
    <cellStyle name="Notas 16 5 7 2 4" xfId="22117" xr:uid="{C35BC74D-666C-429A-AA6C-42C2465FEACF}"/>
    <cellStyle name="Notas 16 5 7 3" xfId="10754" xr:uid="{F70B089B-358F-4E43-BD14-A61FB83819B6}"/>
    <cellStyle name="Notas 16 5 7 3 2" xfId="25862" xr:uid="{56453AC2-322B-4E0C-85C7-774C5973EA30}"/>
    <cellStyle name="Notas 16 5 7 4" xfId="8725" xr:uid="{075DBECF-4BF9-46A1-9BAB-9C1182CEFE2B}"/>
    <cellStyle name="Notas 16 5 7 4 2" xfId="23833" xr:uid="{AEFA5CBA-71E6-4EB0-85DF-9C0924C3AB1D}"/>
    <cellStyle name="Notas 16 5 7 5" xfId="19480" xr:uid="{7D6AAAAA-F50F-4709-AC7B-967468E937D1}"/>
    <cellStyle name="Notas 16 5 8" xfId="4655" xr:uid="{FA387E6C-7409-4D80-B34E-02E582772E15}"/>
    <cellStyle name="Notas 16 5 8 2" xfId="11037" xr:uid="{63009CBB-2E8C-44D1-88C6-1E048A873891}"/>
    <cellStyle name="Notas 16 5 8 2 2" xfId="26145" xr:uid="{283F9C45-21D0-4360-92F1-C54AF1FFA73F}"/>
    <cellStyle name="Notas 16 5 8 3" xfId="7948" xr:uid="{07C714AF-F438-4871-9F65-27358609C774}"/>
    <cellStyle name="Notas 16 5 8 3 2" xfId="23056" xr:uid="{FEC94F0B-F2BC-44E2-B3CF-CB12F3288D60}"/>
    <cellStyle name="Notas 16 5 8 4" xfId="19763" xr:uid="{7AC42335-F36A-4A85-A1D9-096A95694D03}"/>
    <cellStyle name="Notas 16 5 9" xfId="8516" xr:uid="{E96F32F8-AFC7-43CE-A696-DA0CDC14DB5E}"/>
    <cellStyle name="Notas 16 5 9 2" xfId="23624" xr:uid="{11342035-0049-4631-A4CC-64416324AA0D}"/>
    <cellStyle name="Notas 17" xfId="1455" xr:uid="{00000000-0005-0000-0000-0000B3050000}"/>
    <cellStyle name="Notas 17 2" xfId="1910" xr:uid="{F07729F0-1C59-4722-A5E0-6D28A9E7460E}"/>
    <cellStyle name="Notas 17 2 10" xfId="14816" xr:uid="{60A916DF-2E46-4521-928A-E3F53A8520F8}"/>
    <cellStyle name="Notas 17 2 10 2" xfId="29924" xr:uid="{F1943170-5FF2-4423-9F45-092EFFEC3657}"/>
    <cellStyle name="Notas 17 2 11" xfId="7842" xr:uid="{2C61FF10-338F-42FD-BCF0-2D438F6D6DF8}"/>
    <cellStyle name="Notas 17 2 11 2" xfId="22950" xr:uid="{F37816CF-FD3D-40F5-A4AA-0CD4EF111F81}"/>
    <cellStyle name="Notas 17 2 12" xfId="17135" xr:uid="{764F93B0-E25B-4AAF-8DF5-21681D480DD1}"/>
    <cellStyle name="Notas 17 2 2" xfId="2470" xr:uid="{0CC91F92-D59A-4042-B911-95C46A11A0B2}"/>
    <cellStyle name="Notas 17 2 2 2" xfId="5107" xr:uid="{A9B5DB03-E290-481E-AA0E-E7ED00D64E70}"/>
    <cellStyle name="Notas 17 2 2 2 2" xfId="11471" xr:uid="{A2323A28-8F23-40CB-A220-155AAE0F339E}"/>
    <cellStyle name="Notas 17 2 2 2 2 2" xfId="26579" xr:uid="{141160CE-0F76-4B2A-88C8-EB68069B035B}"/>
    <cellStyle name="Notas 17 2 2 2 3" xfId="13832" xr:uid="{37880B58-07B3-40CC-BB53-24275DCFBE30}"/>
    <cellStyle name="Notas 17 2 2 2 3 2" xfId="28940" xr:uid="{55E66F1A-F637-44DC-8F4D-177B81A54DD8}"/>
    <cellStyle name="Notas 17 2 2 2 4" xfId="20215" xr:uid="{0A5FBBA5-606C-450D-A3EB-B2D7C3676778}"/>
    <cellStyle name="Notas 17 2 2 3" xfId="8937" xr:uid="{59F5693D-047E-4072-9C30-8E1CFC726394}"/>
    <cellStyle name="Notas 17 2 2 3 2" xfId="24045" xr:uid="{D0BA7CDB-B8A6-4CB7-9109-D6E132A0BFC4}"/>
    <cellStyle name="Notas 17 2 3" xfId="2686" xr:uid="{7B33E454-AE4D-44C7-9BA3-425E566BADE7}"/>
    <cellStyle name="Notas 17 2 3 2" xfId="5323" xr:uid="{09098E9A-FFFE-4798-AD02-C7DB9103481D}"/>
    <cellStyle name="Notas 17 2 3 2 2" xfId="13597" xr:uid="{977171AE-0FFB-42FB-8860-388D5896D699}"/>
    <cellStyle name="Notas 17 2 3 2 2 2" xfId="28705" xr:uid="{CA48CAC8-F2D7-49A1-A57D-AB3D61762F16}"/>
    <cellStyle name="Notas 17 2 3 2 3" xfId="20431" xr:uid="{E619BB65-343F-419C-AA16-435E429C7EBC}"/>
    <cellStyle name="Notas 17 2 3 3" xfId="16561" xr:uid="{A3622F76-9552-4F99-BF83-777802EAC117}"/>
    <cellStyle name="Notas 17 2 3 3 2" xfId="31669" xr:uid="{B8CD8314-F9D9-422A-9BD3-CAAA1DF35FFC}"/>
    <cellStyle name="Notas 17 2 3 4" xfId="17794" xr:uid="{0193F5FF-E799-43C0-824C-F0EF77AFC5BC}"/>
    <cellStyle name="Notas 17 2 4" xfId="2989" xr:uid="{23F3242E-B9D4-4E1C-BAB2-E811213A1B91}"/>
    <cellStyle name="Notas 17 2 4 2" xfId="5626" xr:uid="{BDAFC61B-015C-4DAD-B641-C1CEC6B51941}"/>
    <cellStyle name="Notas 17 2 4 2 2" xfId="11937" xr:uid="{AB8C865E-4FB7-4777-A219-22752A7386C3}"/>
    <cellStyle name="Notas 17 2 4 2 2 2" xfId="27045" xr:uid="{6140B5A7-5F60-4361-9B6B-BE53DFB618F9}"/>
    <cellStyle name="Notas 17 2 4 2 3" xfId="13951" xr:uid="{55092E84-F6F2-411F-943F-5CA8E3636100}"/>
    <cellStyle name="Notas 17 2 4 2 3 2" xfId="29059" xr:uid="{9A3CC193-FC23-4BDA-BACD-0DB570182929}"/>
    <cellStyle name="Notas 17 2 4 2 4" xfId="20734" xr:uid="{3AE1342A-362F-436E-BD4C-AD031F80B2B2}"/>
    <cellStyle name="Notas 17 2 4 3" xfId="9371" xr:uid="{47A4D05D-BD60-4116-A05F-1C6344FA7B85}"/>
    <cellStyle name="Notas 17 2 4 3 2" xfId="24479" xr:uid="{A7567F40-4FF8-4060-A5BD-1EB52EC7F889}"/>
    <cellStyle name="Notas 17 2 4 4" xfId="15057" xr:uid="{A66A9EF8-5BE1-4349-B3F0-B18FB6E1F822}"/>
    <cellStyle name="Notas 17 2 4 4 2" xfId="30165" xr:uid="{A17FA5FC-5025-48BC-BDBB-577226597F67}"/>
    <cellStyle name="Notas 17 2 4 5" xfId="18097" xr:uid="{B8BFB0D4-4C72-4381-9ACF-A166E7216B44}"/>
    <cellStyle name="Notas 17 2 5" xfId="3315" xr:uid="{772DF63D-CFC8-474C-B55E-C9B1219E480D}"/>
    <cellStyle name="Notas 17 2 5 2" xfId="5952" xr:uid="{C5B0207C-CFD7-4B3F-8AFA-AC3092F00EB9}"/>
    <cellStyle name="Notas 17 2 5 2 2" xfId="12263" xr:uid="{1974A376-F118-4CD7-BC37-D48FDEF650DF}"/>
    <cellStyle name="Notas 17 2 5 2 2 2" xfId="27371" xr:uid="{A1D5FED3-8502-4111-8E58-23E647669FEA}"/>
    <cellStyle name="Notas 17 2 5 2 3" xfId="8222" xr:uid="{E6970326-B545-4FCF-9E45-06BC864CF9BE}"/>
    <cellStyle name="Notas 17 2 5 2 3 2" xfId="23330" xr:uid="{0F4C222E-0AE0-4D6F-8BFC-BE76EC8E4D31}"/>
    <cellStyle name="Notas 17 2 5 2 4" xfId="21060" xr:uid="{37EB5C74-B2C8-44C0-94A4-CB3FAB49D718}"/>
    <cellStyle name="Notas 17 2 5 3" xfId="9697" xr:uid="{236F4E22-81CE-4B29-B335-FD176B274F4D}"/>
    <cellStyle name="Notas 17 2 5 3 2" xfId="24805" xr:uid="{595C9398-B548-4F59-B9A4-9A90D403842B}"/>
    <cellStyle name="Notas 17 2 5 4" xfId="15733" xr:uid="{238DBC64-E447-4059-90C8-B93597E7E88D}"/>
    <cellStyle name="Notas 17 2 5 4 2" xfId="30841" xr:uid="{5E42CDF5-551F-47E6-939E-488C8BB04CBF}"/>
    <cellStyle name="Notas 17 2 5 5" xfId="18423" xr:uid="{1E1AC2A8-6FEA-407D-A39B-04089E294C59}"/>
    <cellStyle name="Notas 17 2 6" xfId="3621" xr:uid="{6DA13957-B6A7-4278-AE64-53D29D968F4B}"/>
    <cellStyle name="Notas 17 2 6 2" xfId="6258" xr:uid="{1377F887-35AA-4106-B548-C2A871085472}"/>
    <cellStyle name="Notas 17 2 6 2 2" xfId="12569" xr:uid="{3F9CF78F-363B-475A-90DB-F3E500F980D9}"/>
    <cellStyle name="Notas 17 2 6 2 2 2" xfId="27677" xr:uid="{78BA4BEC-3370-4C05-A8CE-D8751B105283}"/>
    <cellStyle name="Notas 17 2 6 2 3" xfId="13971" xr:uid="{1312FE0B-0512-46D0-A360-71E7BAF86CB6}"/>
    <cellStyle name="Notas 17 2 6 2 3 2" xfId="29079" xr:uid="{E09DFF5F-4BC5-48C0-BBE4-FF928BF8FEBC}"/>
    <cellStyle name="Notas 17 2 6 2 4" xfId="21366" xr:uid="{E139B609-0419-4D97-A521-3458B3E4A8CD}"/>
    <cellStyle name="Notas 17 2 6 3" xfId="10003" xr:uid="{26C1BA67-0820-4325-A778-346433907C81}"/>
    <cellStyle name="Notas 17 2 6 3 2" xfId="25111" xr:uid="{4CA75A07-81D7-4A3B-B00B-F1D714E12BD4}"/>
    <cellStyle name="Notas 17 2 6 4" xfId="13955" xr:uid="{14D27BCE-3352-4788-BD6E-6F01478E51A2}"/>
    <cellStyle name="Notas 17 2 6 4 2" xfId="29063" xr:uid="{95FE9523-1D2E-4939-AD84-1C92F35E3CF7}"/>
    <cellStyle name="Notas 17 2 6 5" xfId="18729" xr:uid="{BAEDABE2-B97B-47A7-9A6D-DA053DD3E903}"/>
    <cellStyle name="Notas 17 2 7" xfId="3982" xr:uid="{C9AFC9CF-198B-4ED9-80FE-8BF36A8E2FB4}"/>
    <cellStyle name="Notas 17 2 7 2" xfId="6619" xr:uid="{E871BE2A-C9A2-44E0-B82A-AC1ED55BD0EF}"/>
    <cellStyle name="Notas 17 2 7 2 2" xfId="12930" xr:uid="{463AC166-4338-40C4-92FD-523E0C8F34DE}"/>
    <cellStyle name="Notas 17 2 7 2 2 2" xfId="28038" xr:uid="{C3C989FF-5B51-4D1A-86AB-B226482CF652}"/>
    <cellStyle name="Notas 17 2 7 2 3" xfId="16620" xr:uid="{6BC44409-77C6-47DA-908B-992FDB03DE31}"/>
    <cellStyle name="Notas 17 2 7 2 3 2" xfId="31728" xr:uid="{F5D6BA3E-EEF9-45D9-8E9D-7CA009D3720B}"/>
    <cellStyle name="Notas 17 2 7 2 4" xfId="21727" xr:uid="{CEDE8E74-671D-4CC8-8DB2-C988215DB6BC}"/>
    <cellStyle name="Notas 17 2 7 3" xfId="10364" xr:uid="{153D37C4-66A5-4F2E-A2AF-B2ECE00AAEE2}"/>
    <cellStyle name="Notas 17 2 7 3 2" xfId="25472" xr:uid="{CC584F5F-1773-4710-83D4-14F44958C3DA}"/>
    <cellStyle name="Notas 17 2 7 4" xfId="15559" xr:uid="{769279BE-6935-4705-B601-B01CF150CCC0}"/>
    <cellStyle name="Notas 17 2 7 4 2" xfId="30667" xr:uid="{8038EA80-B66C-4AA3-86E4-2AEB4EFC82C7}"/>
    <cellStyle name="Notas 17 2 7 5" xfId="19090" xr:uid="{DAF93774-3CD9-45F2-8A78-F3369731C222}"/>
    <cellStyle name="Notas 17 2 8" xfId="4547" xr:uid="{06A8B0D5-BE9C-493B-B085-9B7F3D6B5E3A}"/>
    <cellStyle name="Notas 17 2 8 2" xfId="10929" xr:uid="{205BD7EA-BD38-453E-9C92-106658374C13}"/>
    <cellStyle name="Notas 17 2 8 2 2" xfId="26037" xr:uid="{ED3AF779-3BD6-4534-880E-2BCAC1AB98BA}"/>
    <cellStyle name="Notas 17 2 8 3" xfId="7897" xr:uid="{8514B4FA-C43E-4A89-BA58-8DD1D5EE6070}"/>
    <cellStyle name="Notas 17 2 8 3 2" xfId="23005" xr:uid="{DAB13B0E-6BE2-48E7-B28F-8CC0D9772633}"/>
    <cellStyle name="Notas 17 2 8 4" xfId="19655" xr:uid="{BC6E6656-C5FB-4A4A-B6F0-4DF419DE281D}"/>
    <cellStyle name="Notas 17 2 9" xfId="8411" xr:uid="{20A1E370-3C91-4C3E-880D-832002B1D085}"/>
    <cellStyle name="Notas 17 2 9 2" xfId="23519" xr:uid="{24332482-0352-4521-A631-DB1F78FA4A79}"/>
    <cellStyle name="Notas 17 3" xfId="1897" xr:uid="{2E74BE33-F94C-46BF-BE11-E2BEE9E8F3E4}"/>
    <cellStyle name="Notas 17 3 10" xfId="8398" xr:uid="{AE8D8209-72E5-4982-92A6-DF152E32F40E}"/>
    <cellStyle name="Notas 17 3 10 2" xfId="23506" xr:uid="{DBE44BC3-71DE-4A41-B9A5-4BA703E4FCDA}"/>
    <cellStyle name="Notas 17 3 11" xfId="16370" xr:uid="{70B90EEC-ADDC-483A-8C8E-5F3E1A2F45F6}"/>
    <cellStyle name="Notas 17 3 11 2" xfId="31478" xr:uid="{0E2377E1-89BF-4FE9-AD31-5FC4CA5A481D}"/>
    <cellStyle name="Notas 17 3 12" xfId="15848" xr:uid="{7369B631-DA61-4FC3-B9EB-F603923DAE45}"/>
    <cellStyle name="Notas 17 3 12 2" xfId="30956" xr:uid="{88334B73-3808-4522-AE64-A57E9DEBAB16}"/>
    <cellStyle name="Notas 17 3 13" xfId="17122" xr:uid="{5F88B68D-4DDE-4CFF-B460-ECF7EECB0B47}"/>
    <cellStyle name="Notas 17 3 2" xfId="2457" xr:uid="{B285AD25-476A-4678-9922-CD9BE729D757}"/>
    <cellStyle name="Notas 17 3 2 2" xfId="5094" xr:uid="{7F09C17C-91CC-4379-B35F-995FA1392CF4}"/>
    <cellStyle name="Notas 17 3 2 2 2" xfId="11458" xr:uid="{9A9F78AF-1CA1-416D-A718-29FF32EC868F}"/>
    <cellStyle name="Notas 17 3 2 2 2 2" xfId="26566" xr:uid="{DF94179E-A299-4C76-8D5D-846967FF333C}"/>
    <cellStyle name="Notas 17 3 2 2 3" xfId="16008" xr:uid="{C07EAC12-4C17-4ECB-ACA7-CEED3955A3FA}"/>
    <cellStyle name="Notas 17 3 2 2 3 2" xfId="31116" xr:uid="{4A1F960E-8BF0-460D-A140-84537A3F1BDA}"/>
    <cellStyle name="Notas 17 3 2 2 4" xfId="20202" xr:uid="{DEB39B94-516D-4B36-8838-5F211DDB86B2}"/>
    <cellStyle name="Notas 17 3 2 3" xfId="8924" xr:uid="{AAB4BC90-C9B3-471E-8FC4-443196DE48FB}"/>
    <cellStyle name="Notas 17 3 2 3 2" xfId="24032" xr:uid="{734090B5-98D9-456F-8443-4818DD88467B}"/>
    <cellStyle name="Notas 17 3 2 4" xfId="16040" xr:uid="{3FF0B81C-6F07-465A-A7E7-3F0171447903}"/>
    <cellStyle name="Notas 17 3 2 4 2" xfId="31148" xr:uid="{7B2BC7B5-4A3B-4C2E-85A7-E139136AD39F}"/>
    <cellStyle name="Notas 17 3 2 5" xfId="14367" xr:uid="{142ADD1C-2BEF-4A6D-8795-CC3224AF1ED3}"/>
    <cellStyle name="Notas 17 3 2 5 2" xfId="29475" xr:uid="{FA99CFF3-97B6-4E0B-B2F8-4D1C8A2AAD29}"/>
    <cellStyle name="Notas 17 3 2 6" xfId="17631" xr:uid="{CE19667B-1ECD-413E-A5F6-51A0F5E6F800}"/>
    <cellStyle name="Notas 17 3 3" xfId="2673" xr:uid="{4A0256D3-001C-4B11-9E8C-1FD5A257AA58}"/>
    <cellStyle name="Notas 17 3 3 2" xfId="5310" xr:uid="{9E996A7B-4326-4545-8E7D-4700DA049E1A}"/>
    <cellStyle name="Notas 17 3 3 2 2" xfId="16505" xr:uid="{7F07F4AD-5744-4A88-B4AD-DDEB92536D5A}"/>
    <cellStyle name="Notas 17 3 3 2 2 2" xfId="31613" xr:uid="{22751905-6C5E-4011-8B8B-776BE1505D65}"/>
    <cellStyle name="Notas 17 3 3 2 3" xfId="20418" xr:uid="{700457EA-3379-4C33-9038-D62C1199BA87}"/>
    <cellStyle name="Notas 17 3 3 3" xfId="16038" xr:uid="{57D11A82-F769-497D-8338-240D68F61FCB}"/>
    <cellStyle name="Notas 17 3 3 3 2" xfId="31146" xr:uid="{810A2CED-2121-43A3-831A-80090505DF43}"/>
    <cellStyle name="Notas 17 3 3 4" xfId="17781" xr:uid="{E437303B-9DD4-4F24-ACB2-E90B8FAEF264}"/>
    <cellStyle name="Notas 17 3 4" xfId="2976" xr:uid="{EDDA0801-C34A-4B74-8495-EA759419E4FB}"/>
    <cellStyle name="Notas 17 3 4 2" xfId="5613" xr:uid="{7ABB35A5-5EB8-4AF4-B1A1-261560494551}"/>
    <cellStyle name="Notas 17 3 4 2 2" xfId="11924" xr:uid="{B8AD830F-691F-44DA-BED7-612634F1E30C}"/>
    <cellStyle name="Notas 17 3 4 2 2 2" xfId="27032" xr:uid="{91554C1B-3461-4ABE-A8AF-F72EB7B11B13}"/>
    <cellStyle name="Notas 17 3 4 2 3" xfId="7843" xr:uid="{1A55E7C9-843A-4B26-9E7D-2194FD918BEB}"/>
    <cellStyle name="Notas 17 3 4 2 3 2" xfId="22951" xr:uid="{2D6A1468-5C03-4BBE-9F86-C28771DE7929}"/>
    <cellStyle name="Notas 17 3 4 2 4" xfId="20721" xr:uid="{21506088-54F5-432B-80A5-576145CCF700}"/>
    <cellStyle name="Notas 17 3 4 3" xfId="9358" xr:uid="{9A3AE229-41DC-45C8-9AA7-1DA20226E387}"/>
    <cellStyle name="Notas 17 3 4 3 2" xfId="24466" xr:uid="{E3409D9A-44FB-487F-A6C8-8F2F2DDE59C3}"/>
    <cellStyle name="Notas 17 3 4 4" xfId="7901" xr:uid="{5102BBB2-34CB-4B7D-AF9D-F551022F9ACC}"/>
    <cellStyle name="Notas 17 3 4 4 2" xfId="23009" xr:uid="{C848658B-041B-46E9-87A9-CC7EBE6C95AD}"/>
    <cellStyle name="Notas 17 3 4 5" xfId="18084" xr:uid="{8579C7C0-CC1D-469D-AAE1-ADD6C8D83642}"/>
    <cellStyle name="Notas 17 3 5" xfId="3302" xr:uid="{B42015F6-DD85-429B-88B9-95A764D819C0}"/>
    <cellStyle name="Notas 17 3 5 2" xfId="5939" xr:uid="{81943497-599B-4260-A973-B0CC4109A331}"/>
    <cellStyle name="Notas 17 3 5 2 2" xfId="12250" xr:uid="{BC258709-6DD5-4C9E-AB89-69E90651A1DA}"/>
    <cellStyle name="Notas 17 3 5 2 2 2" xfId="27358" xr:uid="{553084F5-DD88-4975-9C25-940855DE3CC7}"/>
    <cellStyle name="Notas 17 3 5 2 3" xfId="16463" xr:uid="{C4A84538-DC7A-4EF9-AC79-3CE75DF94DAF}"/>
    <cellStyle name="Notas 17 3 5 2 3 2" xfId="31571" xr:uid="{FB4890F4-0009-4949-8AAF-0162337AB1FF}"/>
    <cellStyle name="Notas 17 3 5 2 4" xfId="21047" xr:uid="{57F65EBE-5017-4DA2-BD7E-BA6328393561}"/>
    <cellStyle name="Notas 17 3 5 3" xfId="9684" xr:uid="{23971BCD-0B0D-4A66-9FA1-2548601C6E7D}"/>
    <cellStyle name="Notas 17 3 5 3 2" xfId="24792" xr:uid="{7D403095-77A0-41CB-AD62-765975463C4F}"/>
    <cellStyle name="Notas 17 3 5 4" xfId="15800" xr:uid="{E30491BA-5FF0-4585-9075-27F09DDB01D5}"/>
    <cellStyle name="Notas 17 3 5 4 2" xfId="30908" xr:uid="{5B808B7C-EDD1-4EDF-BBAC-A331EE243844}"/>
    <cellStyle name="Notas 17 3 5 5" xfId="18410" xr:uid="{986ACE74-A305-4095-8DB3-6CDAA69A9128}"/>
    <cellStyle name="Notas 17 3 6" xfId="3608" xr:uid="{CAED2E65-8907-45E3-94B6-FD90D224672E}"/>
    <cellStyle name="Notas 17 3 6 2" xfId="6245" xr:uid="{15DBF125-40F6-4AFA-BC30-E1CC193D3346}"/>
    <cellStyle name="Notas 17 3 6 2 2" xfId="12556" xr:uid="{F45485F1-B8F5-4B65-BEF6-9D16C67C8F3D}"/>
    <cellStyle name="Notas 17 3 6 2 2 2" xfId="27664" xr:uid="{819B97A5-5296-40AA-A878-733289729819}"/>
    <cellStyle name="Notas 17 3 6 2 3" xfId="15407" xr:uid="{623F7B31-6AA4-456E-9214-AAAF74EFF160}"/>
    <cellStyle name="Notas 17 3 6 2 3 2" xfId="30515" xr:uid="{26293D3E-1AE9-4F6D-AF17-5CC51F905F88}"/>
    <cellStyle name="Notas 17 3 6 2 4" xfId="21353" xr:uid="{DF3205A7-AF7A-47B7-BF67-F9FA164AB37E}"/>
    <cellStyle name="Notas 17 3 6 3" xfId="9990" xr:uid="{D0D8BA2F-F3A1-426E-B794-95CF64C875FA}"/>
    <cellStyle name="Notas 17 3 6 3 2" xfId="25098" xr:uid="{29D7DD87-FC63-44FF-AC34-A0A18A832E5F}"/>
    <cellStyle name="Notas 17 3 6 4" xfId="11222" xr:uid="{50CBB957-2B5A-47D4-94D8-7C0BB66A2349}"/>
    <cellStyle name="Notas 17 3 6 4 2" xfId="26330" xr:uid="{C3EA1E07-1E1D-482F-B83E-80596D72423B}"/>
    <cellStyle name="Notas 17 3 6 5" xfId="18716" xr:uid="{CE171ACC-6A8F-4753-9849-9ABF47EAFBE2}"/>
    <cellStyle name="Notas 17 3 7" xfId="3969" xr:uid="{A622F231-9CD6-4620-9B76-AE1AD5FB51CE}"/>
    <cellStyle name="Notas 17 3 7 2" xfId="6606" xr:uid="{F1C40555-7036-4DDD-B195-D86C4CFAD074}"/>
    <cellStyle name="Notas 17 3 7 2 2" xfId="12917" xr:uid="{2A4876D0-4055-43D6-8430-AC82A54106EB}"/>
    <cellStyle name="Notas 17 3 7 2 2 2" xfId="28025" xr:uid="{07E903F0-4220-4F7B-9203-66FC17CC0DC0}"/>
    <cellStyle name="Notas 17 3 7 2 3" xfId="16607" xr:uid="{0C06575B-9994-4F40-83FA-BF2EBC969C56}"/>
    <cellStyle name="Notas 17 3 7 2 3 2" xfId="31715" xr:uid="{01028653-6FE1-49A4-88C4-701D7350A9C3}"/>
    <cellStyle name="Notas 17 3 7 2 4" xfId="21714" xr:uid="{412682E9-D148-4A3B-B8A3-180FAF73D33E}"/>
    <cellStyle name="Notas 17 3 7 3" xfId="10351" xr:uid="{6BE75B41-2AE9-4DC8-980F-8D428B5266AB}"/>
    <cellStyle name="Notas 17 3 7 3 2" xfId="25459" xr:uid="{E1F3C901-D666-4736-84A5-2C55D0B4C6BB}"/>
    <cellStyle name="Notas 17 3 7 4" xfId="7115" xr:uid="{F2AF4EB3-CAEA-40D7-99A9-A7C705D54301}"/>
    <cellStyle name="Notas 17 3 7 4 2" xfId="22223" xr:uid="{06B7B693-DF69-4B5F-8C92-1DCF0EA17A28}"/>
    <cellStyle name="Notas 17 3 7 5" xfId="19077" xr:uid="{83C3A967-2D3A-4536-BFC8-19C1AD100402}"/>
    <cellStyle name="Notas 17 3 8" xfId="4301" xr:uid="{D29A3262-77A9-4BDC-9708-69C3EE66D53B}"/>
    <cellStyle name="Notas 17 3 8 2" xfId="6938" xr:uid="{E80C338A-6149-4223-9481-511FCEE134C1}"/>
    <cellStyle name="Notas 17 3 8 2 2" xfId="13249" xr:uid="{33F9C4E2-503F-4E9E-9B23-CE0DC09B24CC}"/>
    <cellStyle name="Notas 17 3 8 2 2 2" xfId="28357" xr:uid="{78AF424A-759A-4C44-8DFF-9909DC8479A0}"/>
    <cellStyle name="Notas 17 3 8 2 3" xfId="16913" xr:uid="{00874A49-ADC2-490A-B366-06728EE44D42}"/>
    <cellStyle name="Notas 17 3 8 2 3 2" xfId="32021" xr:uid="{3246DD4B-DFA8-44BF-8C73-C7F3D7FCCD4F}"/>
    <cellStyle name="Notas 17 3 8 2 4" xfId="22046" xr:uid="{7310DAFA-9ACB-4B8D-B35D-528C069A9773}"/>
    <cellStyle name="Notas 17 3 8 3" xfId="10683" xr:uid="{CF5E1B67-8EBA-48A7-A6F2-BC175B5C868D}"/>
    <cellStyle name="Notas 17 3 8 3 2" xfId="25791" xr:uid="{D53115B3-0469-42D3-91CA-AEC6652F0F3E}"/>
    <cellStyle name="Notas 17 3 8 4" xfId="8716" xr:uid="{A1979E2C-F126-4F7F-8ADB-5CDDB186DF7D}"/>
    <cellStyle name="Notas 17 3 8 4 2" xfId="23824" xr:uid="{55FCC16A-D4BB-4C8C-BCA9-CB5DAECFAB2C}"/>
    <cellStyle name="Notas 17 3 8 5" xfId="19409" xr:uid="{EB8A0132-A219-460D-B231-13D2695377EC}"/>
    <cellStyle name="Notas 17 3 9" xfId="4534" xr:uid="{2D9D1CFB-2AA5-4A0D-837C-32BD38858D27}"/>
    <cellStyle name="Notas 17 3 9 2" xfId="10916" xr:uid="{B39E82BB-8640-4604-AD31-3899EBC74DBA}"/>
    <cellStyle name="Notas 17 3 9 2 2" xfId="26024" xr:uid="{1DE242F2-EA42-4158-B895-91EE326060EA}"/>
    <cellStyle name="Notas 17 3 9 3" xfId="14701" xr:uid="{0BF5FF1A-8A0E-48BA-B093-FCAE12D64E13}"/>
    <cellStyle name="Notas 17 3 9 3 2" xfId="29809" xr:uid="{AE8ABCA8-E35C-46C8-A9BA-76229EF094B4}"/>
    <cellStyle name="Notas 17 3 9 4" xfId="19642" xr:uid="{F05B26EE-3C91-4BA7-A029-DF0249664591}"/>
    <cellStyle name="Notas 17 4" xfId="2107" xr:uid="{01944FC3-9623-4F25-B7E3-2834B3F9C513}"/>
    <cellStyle name="Notas 17 4 10" xfId="8605" xr:uid="{4D403459-103B-47CB-899E-22332ACF99D4}"/>
    <cellStyle name="Notas 17 4 10 2" xfId="23713" xr:uid="{8A17DB26-B1FF-4AD2-B383-D9143765AB3C}"/>
    <cellStyle name="Notas 17 4 11" xfId="8244" xr:uid="{D3A44ADA-E3E6-48D9-8E1B-00B82BFA2567}"/>
    <cellStyle name="Notas 17 4 11 2" xfId="23352" xr:uid="{E351267F-8F17-4A03-A8AE-B441DC4058C0}"/>
    <cellStyle name="Notas 17 4 12" xfId="13419" xr:uid="{76602B18-0F2C-4DA8-A27D-10644D848913}"/>
    <cellStyle name="Notas 17 4 12 2" xfId="28527" xr:uid="{582EFE59-559E-45C7-B7C5-F5C9C7533A1F}"/>
    <cellStyle name="Notas 17 4 13" xfId="17332" xr:uid="{7BAB409C-4693-4B08-8C82-654A1CFFAA40}"/>
    <cellStyle name="Notas 17 4 2" xfId="2597" xr:uid="{613B788E-5561-4FC8-B61F-A54D9C01AAED}"/>
    <cellStyle name="Notas 17 4 2 2" xfId="5234" xr:uid="{9A93FF3D-C11B-497F-9062-8CC8CBD991D8}"/>
    <cellStyle name="Notas 17 4 2 2 2" xfId="11598" xr:uid="{2978C3B2-43D0-4E86-AE52-DA8A9662FE3F}"/>
    <cellStyle name="Notas 17 4 2 2 2 2" xfId="26706" xr:uid="{B3098FD4-C3D9-47A1-9E9D-C609A6973559}"/>
    <cellStyle name="Notas 17 4 2 2 3" xfId="7644" xr:uid="{AEB17723-5671-4816-B96B-46B31A35214C}"/>
    <cellStyle name="Notas 17 4 2 2 3 2" xfId="22752" xr:uid="{895F6B62-6F5F-41AD-BCE3-EEC419931251}"/>
    <cellStyle name="Notas 17 4 2 2 4" xfId="20342" xr:uid="{348CDBDB-ECCC-4232-9B40-90498D885749}"/>
    <cellStyle name="Notas 17 4 2 3" xfId="9064" xr:uid="{8B62BA2F-5761-420A-8059-09846E7F4480}"/>
    <cellStyle name="Notas 17 4 2 3 2" xfId="24172" xr:uid="{71875BF5-3792-4080-AD91-BF4FF8454C7B}"/>
    <cellStyle name="Notas 17 4 2 4" xfId="16535" xr:uid="{D8FD4D33-E592-4041-B65C-DE31D1D1A5C5}"/>
    <cellStyle name="Notas 17 4 2 4 2" xfId="31643" xr:uid="{91B12B98-89AE-41E4-8F41-CFA95F613A3C}"/>
    <cellStyle name="Notas 17 4 2 5" xfId="14973" xr:uid="{E522A5AD-D25E-438A-BD84-B3AD3804EC97}"/>
    <cellStyle name="Notas 17 4 2 5 2" xfId="30081" xr:uid="{1FDE4A45-A9C2-4752-8E5C-46676D73F683}"/>
    <cellStyle name="Notas 17 4 2 6" xfId="17705" xr:uid="{D070008A-BF7F-4B51-95B9-8C40A3C3ACF8}"/>
    <cellStyle name="Notas 17 4 3" xfId="2862" xr:uid="{67836B77-81D4-43BF-AEE8-C672F57F95CC}"/>
    <cellStyle name="Notas 17 4 3 2" xfId="5499" xr:uid="{C7A08CD4-19A2-4173-BC06-C0EB42FB23A1}"/>
    <cellStyle name="Notas 17 4 3 2 2" xfId="14689" xr:uid="{E5286C61-9C5E-4BAF-BB1F-11690429B24E}"/>
    <cellStyle name="Notas 17 4 3 2 2 2" xfId="29797" xr:uid="{855DF200-B185-4603-B509-8161C6B9CC96}"/>
    <cellStyle name="Notas 17 4 3 2 3" xfId="20607" xr:uid="{ABB96129-EB95-4C74-A251-DE7DF892C02B}"/>
    <cellStyle name="Notas 17 4 3 3" xfId="14139" xr:uid="{CDF81A14-68EE-42CE-81C0-723483210774}"/>
    <cellStyle name="Notas 17 4 3 3 2" xfId="29247" xr:uid="{A9DFDC96-22D5-49E9-A582-297090B4DAF6}"/>
    <cellStyle name="Notas 17 4 3 4" xfId="17970" xr:uid="{03D4B0DD-8ECA-4666-9310-099D5EDD5F07}"/>
    <cellStyle name="Notas 17 4 4" xfId="3165" xr:uid="{A3414A28-A635-425B-AF5C-03914DB90C01}"/>
    <cellStyle name="Notas 17 4 4 2" xfId="5802" xr:uid="{A686423D-D8D3-4030-9C7D-96DF8D905301}"/>
    <cellStyle name="Notas 17 4 4 2 2" xfId="12113" xr:uid="{4934C365-0C24-4903-B58F-1B91652D51B5}"/>
    <cellStyle name="Notas 17 4 4 2 2 2" xfId="27221" xr:uid="{E2C20D4A-9075-4D4B-AC14-8646B6D4181A}"/>
    <cellStyle name="Notas 17 4 4 2 3" xfId="15083" xr:uid="{5A9CB0AA-CDAA-4033-AF7C-4A0C0E6BAEE4}"/>
    <cellStyle name="Notas 17 4 4 2 3 2" xfId="30191" xr:uid="{C410BAF1-65EA-4B22-BE5C-72C33DAC0254}"/>
    <cellStyle name="Notas 17 4 4 2 4" xfId="20910" xr:uid="{CA1CA7DF-9FD7-479F-AA2C-81C53264AB0D}"/>
    <cellStyle name="Notas 17 4 4 3" xfId="9547" xr:uid="{4CF6C620-29F5-4FA6-8935-CA50706BE668}"/>
    <cellStyle name="Notas 17 4 4 3 2" xfId="24655" xr:uid="{33156560-91D6-4AD5-BB3C-52AE25A955A4}"/>
    <cellStyle name="Notas 17 4 4 4" xfId="7738" xr:uid="{7F486826-D729-4398-8841-2FF12143BE40}"/>
    <cellStyle name="Notas 17 4 4 4 2" xfId="22846" xr:uid="{1245A132-0EBF-4AAE-9C9C-C25BA49F7BF8}"/>
    <cellStyle name="Notas 17 4 4 5" xfId="18273" xr:uid="{FB8B8BA6-42C2-491F-A43F-4853D63CB456}"/>
    <cellStyle name="Notas 17 4 5" xfId="3491" xr:uid="{A0B6737A-3D01-403A-9740-40C87C290888}"/>
    <cellStyle name="Notas 17 4 5 2" xfId="6128" xr:uid="{5E2BC76B-5C02-4A5B-86D0-2F51CFBFC289}"/>
    <cellStyle name="Notas 17 4 5 2 2" xfId="12439" xr:uid="{3F0C3530-1595-48A5-ACAE-EDBF9CCE499D}"/>
    <cellStyle name="Notas 17 4 5 2 2 2" xfId="27547" xr:uid="{228C5058-9F07-4A93-9363-484A5A93069A}"/>
    <cellStyle name="Notas 17 4 5 2 3" xfId="7293" xr:uid="{525ECBEE-261C-4F57-AD8A-D9208AD7B77E}"/>
    <cellStyle name="Notas 17 4 5 2 3 2" xfId="22401" xr:uid="{E7F40180-19DE-4B5D-AA1A-0570D71EE57A}"/>
    <cellStyle name="Notas 17 4 5 2 4" xfId="21236" xr:uid="{538E9B18-651C-4F19-9CB1-0DF2A795051E}"/>
    <cellStyle name="Notas 17 4 5 3" xfId="9873" xr:uid="{A1BEC435-46ED-4320-955B-E3C6BC430843}"/>
    <cellStyle name="Notas 17 4 5 3 2" xfId="24981" xr:uid="{A78CC169-4072-4CCB-A98E-59482A865B93}"/>
    <cellStyle name="Notas 17 4 5 4" xfId="15551" xr:uid="{BD548C89-2E86-4A08-B2EA-6836F7FA7B7D}"/>
    <cellStyle name="Notas 17 4 5 4 2" xfId="30659" xr:uid="{18ED169B-2630-49FA-90E1-2972194D8B3E}"/>
    <cellStyle name="Notas 17 4 5 5" xfId="18599" xr:uid="{CDF777D6-89BC-411B-B3B4-93E265A20316}"/>
    <cellStyle name="Notas 17 4 6" xfId="3797" xr:uid="{B05DD5AC-4C68-4382-AFA7-0E5F0D652FFD}"/>
    <cellStyle name="Notas 17 4 6 2" xfId="6434" xr:uid="{7913FD8A-1E26-4073-A37C-826AD0FDCDA9}"/>
    <cellStyle name="Notas 17 4 6 2 2" xfId="12745" xr:uid="{B0005D8C-F000-41FC-9C27-1E6B9C40D2B0}"/>
    <cellStyle name="Notas 17 4 6 2 2 2" xfId="27853" xr:uid="{668FB9B5-BD1D-4503-BB3D-88E6764828E1}"/>
    <cellStyle name="Notas 17 4 6 2 3" xfId="7419" xr:uid="{2B0468DA-BB4A-492E-80AF-973464E294F3}"/>
    <cellStyle name="Notas 17 4 6 2 3 2" xfId="22527" xr:uid="{4E0F4A66-4533-4D79-B7F0-C9CB0C376E03}"/>
    <cellStyle name="Notas 17 4 6 2 4" xfId="21542" xr:uid="{22534CA1-C5DE-45EA-82F7-D6EA03784F98}"/>
    <cellStyle name="Notas 17 4 6 3" xfId="10179" xr:uid="{8A6673B4-C628-4CAB-85B6-94863282CF2A}"/>
    <cellStyle name="Notas 17 4 6 3 2" xfId="25287" xr:uid="{4D8C3231-A3CA-444C-B682-1D2F42D524CE}"/>
    <cellStyle name="Notas 17 4 6 4" xfId="13379" xr:uid="{91F7DCDA-ADB0-405D-9E15-12D8CA9E74C6}"/>
    <cellStyle name="Notas 17 4 6 4 2" xfId="28487" xr:uid="{A4CD0FA1-E172-4BD9-AB70-E8B010779B63}"/>
    <cellStyle name="Notas 17 4 6 5" xfId="18905" xr:uid="{98B23D1F-E9C2-4273-9750-1B276480DB9F}"/>
    <cellStyle name="Notas 17 4 7" xfId="4179" xr:uid="{64146305-F281-419D-AA33-6E2825D9CE70}"/>
    <cellStyle name="Notas 17 4 7 2" xfId="6816" xr:uid="{F5D6EBAB-A7FC-4034-8DF5-27DAA5F95EB6}"/>
    <cellStyle name="Notas 17 4 7 2 2" xfId="13127" xr:uid="{9B966480-9A2B-4AC4-A131-C1A0617F0B9E}"/>
    <cellStyle name="Notas 17 4 7 2 2 2" xfId="28235" xr:uid="{FEF682A4-00BC-4B10-B95B-6E7CDB2DEF69}"/>
    <cellStyle name="Notas 17 4 7 2 3" xfId="16796" xr:uid="{84B3E379-E698-4266-8707-CB0AD7055747}"/>
    <cellStyle name="Notas 17 4 7 2 3 2" xfId="31904" xr:uid="{6327C731-CCBC-4499-A5B2-790BAD4B50D2}"/>
    <cellStyle name="Notas 17 4 7 2 4" xfId="21924" xr:uid="{833679EE-306C-4CD9-ACFF-8E2116275CBB}"/>
    <cellStyle name="Notas 17 4 7 3" xfId="10561" xr:uid="{36261420-E9E5-4384-84EF-F162C74343C6}"/>
    <cellStyle name="Notas 17 4 7 3 2" xfId="25669" xr:uid="{316F396B-E5D7-402C-A931-890A6A946D99}"/>
    <cellStyle name="Notas 17 4 7 4" xfId="15218" xr:uid="{00C5D0CF-BD4E-4E7F-8C6D-86FCBAACFBB9}"/>
    <cellStyle name="Notas 17 4 7 4 2" xfId="30326" xr:uid="{483A68BE-AE56-4EC7-AF0E-DD9DF99EDA48}"/>
    <cellStyle name="Notas 17 4 7 5" xfId="19287" xr:uid="{2F870FE0-0AC0-4790-A819-D7FC98DB7DB8}"/>
    <cellStyle name="Notas 17 4 8" xfId="4386" xr:uid="{2E74B52D-E19E-41BD-B915-F17E3DF2E523}"/>
    <cellStyle name="Notas 17 4 8 2" xfId="7023" xr:uid="{5E8AAC2F-2D7B-4F3E-88B5-8CFCCCA95C41}"/>
    <cellStyle name="Notas 17 4 8 2 2" xfId="13334" xr:uid="{3E9719D3-5679-4748-968B-C4FA3E7B6E3C}"/>
    <cellStyle name="Notas 17 4 8 2 2 2" xfId="28442" xr:uid="{1FE6ECA1-87BA-434D-AA38-50EC3384D313}"/>
    <cellStyle name="Notas 17 4 8 2 3" xfId="16998" xr:uid="{71E7E5A2-386A-439A-BD1B-34A665B1B21F}"/>
    <cellStyle name="Notas 17 4 8 2 3 2" xfId="32106" xr:uid="{9151041C-EED5-47E7-BE97-35868657EC74}"/>
    <cellStyle name="Notas 17 4 8 2 4" xfId="22131" xr:uid="{420CC8D5-6528-4844-B810-69D6C48049FD}"/>
    <cellStyle name="Notas 17 4 8 3" xfId="10768" xr:uid="{36B1B66F-7AE1-4601-877A-B5F4BE6E21D1}"/>
    <cellStyle name="Notas 17 4 8 3 2" xfId="25876" xr:uid="{D6F23E13-FCC9-402C-8E67-44154AB02CBE}"/>
    <cellStyle name="Notas 17 4 8 4" xfId="14741" xr:uid="{D1B3DA63-F2BD-45A4-A1E5-8A6B96AB6EC8}"/>
    <cellStyle name="Notas 17 4 8 4 2" xfId="29849" xr:uid="{76BD446F-4FE8-465C-B121-22C825BD29D3}"/>
    <cellStyle name="Notas 17 4 8 5" xfId="19494" xr:uid="{1B31E887-DD51-4A03-B28B-6E92D750F1FF}"/>
    <cellStyle name="Notas 17 4 9" xfId="4744" xr:uid="{C647B176-6EB7-4087-9635-24CA571AEF2C}"/>
    <cellStyle name="Notas 17 4 9 2" xfId="11126" xr:uid="{1958900C-168A-41CC-8397-9C727886B4D7}"/>
    <cellStyle name="Notas 17 4 9 2 2" xfId="26234" xr:uid="{1BBEFDE4-EEAC-49F7-81A4-9EFCB70196D9}"/>
    <cellStyle name="Notas 17 4 9 3" xfId="7141" xr:uid="{018E5931-E4FA-426A-A195-65275DD7BBAE}"/>
    <cellStyle name="Notas 17 4 9 3 2" xfId="22249" xr:uid="{41E709B5-6807-4566-A523-B6D2E9444842}"/>
    <cellStyle name="Notas 17 4 9 4" xfId="19852" xr:uid="{FC6F6A90-3CA5-43CC-ACAA-659189127E3C}"/>
    <cellStyle name="Notas 17 5" xfId="2017" xr:uid="{B1A81C9D-4EF1-4093-9AB7-354FBFABD1BA}"/>
    <cellStyle name="Notas 17 5 10" xfId="13843" xr:uid="{D2E54D82-D3C5-4080-9E33-6747507F25DC}"/>
    <cellStyle name="Notas 17 5 10 2" xfId="28951" xr:uid="{BA8671E1-8236-415D-8116-62850DBD51C9}"/>
    <cellStyle name="Notas 17 5 11" xfId="15226" xr:uid="{5D1A4F44-55F2-4D6A-B942-87F94AFB10C5}"/>
    <cellStyle name="Notas 17 5 11 2" xfId="30334" xr:uid="{CE7DC83D-EDBD-4BF0-8148-61FE8F0B1296}"/>
    <cellStyle name="Notas 17 5 12" xfId="17242" xr:uid="{73AB9448-7794-40BB-898D-06B473A01E14}"/>
    <cellStyle name="Notas 17 5 2" xfId="2779" xr:uid="{49933707-DBBB-495D-BACF-191FF4961A62}"/>
    <cellStyle name="Notas 17 5 2 2" xfId="5416" xr:uid="{1A19D868-6C0F-4438-AABA-86D58C3DE7D3}"/>
    <cellStyle name="Notas 17 5 2 2 2" xfId="8230" xr:uid="{1DDA153F-0884-4818-AB1B-0818D809F1C1}"/>
    <cellStyle name="Notas 17 5 2 2 2 2" xfId="23338" xr:uid="{B3912F15-255E-4F0E-A059-394C2BC5D5F2}"/>
    <cellStyle name="Notas 17 5 2 2 3" xfId="20524" xr:uid="{3017E925-895E-4446-BEB7-C6996AB12DB4}"/>
    <cellStyle name="Notas 17 5 2 3" xfId="16088" xr:uid="{9E909B4F-D6E5-4A3E-B4FF-5D2E610572E6}"/>
    <cellStyle name="Notas 17 5 2 3 2" xfId="31196" xr:uid="{4E67F5A1-845C-464F-8DD5-A2CD6EFB2C75}"/>
    <cellStyle name="Notas 17 5 2 4" xfId="17887" xr:uid="{8D80CDE9-AFC0-46DF-A82E-1D3BB98BC36C}"/>
    <cellStyle name="Notas 17 5 3" xfId="3082" xr:uid="{B3A6C9FC-02EB-4B9D-B3AD-C6A70D713E2A}"/>
    <cellStyle name="Notas 17 5 3 2" xfId="5719" xr:uid="{FCD3768B-6D39-4F3F-86F1-0AE0446AA3CF}"/>
    <cellStyle name="Notas 17 5 3 2 2" xfId="12030" xr:uid="{BA82E27E-4CB1-4174-8CD8-E45CBB1A3BAE}"/>
    <cellStyle name="Notas 17 5 3 2 2 2" xfId="27138" xr:uid="{45FB3581-0552-4B66-B7D7-9782B19988AA}"/>
    <cellStyle name="Notas 17 5 3 2 3" xfId="7166" xr:uid="{40995281-2C46-4171-904F-68AD18E4158D}"/>
    <cellStyle name="Notas 17 5 3 2 3 2" xfId="22274" xr:uid="{5D3C7D97-DD89-49A0-91F8-46C9F70B31DE}"/>
    <cellStyle name="Notas 17 5 3 2 4" xfId="20827" xr:uid="{6AA7A74B-F953-4D96-8DD4-8331A402B624}"/>
    <cellStyle name="Notas 17 5 3 3" xfId="9464" xr:uid="{D53989F0-7135-4F8B-B3AF-C925BFC31A9E}"/>
    <cellStyle name="Notas 17 5 3 3 2" xfId="24572" xr:uid="{B9ACF310-D5E7-4AFF-9F24-27CBBF72C105}"/>
    <cellStyle name="Notas 17 5 3 4" xfId="7496" xr:uid="{5D80065C-5082-4D96-B1E9-C393940BDA19}"/>
    <cellStyle name="Notas 17 5 3 4 2" xfId="22604" xr:uid="{C4E8F90C-1BA7-45B1-9FC9-87B4A5D31438}"/>
    <cellStyle name="Notas 17 5 3 5" xfId="18190" xr:uid="{62F037EA-188A-4365-AFDB-B74C0D9800FB}"/>
    <cellStyle name="Notas 17 5 4" xfId="3408" xr:uid="{2B5A5E3D-A959-4A67-81D7-DBCB5E10A5CF}"/>
    <cellStyle name="Notas 17 5 4 2" xfId="6045" xr:uid="{D7795907-19DD-4B6A-B608-E8B7C6C078F6}"/>
    <cellStyle name="Notas 17 5 4 2 2" xfId="12356" xr:uid="{A214BC89-8B09-4628-B0D4-483340014CA0}"/>
    <cellStyle name="Notas 17 5 4 2 2 2" xfId="27464" xr:uid="{9DE4C1A7-89F8-4EEE-BCF2-FC69901C4467}"/>
    <cellStyle name="Notas 17 5 4 2 3" xfId="16060" xr:uid="{CDCB09DB-6476-4BCC-8EDB-733BE1F10F84}"/>
    <cellStyle name="Notas 17 5 4 2 3 2" xfId="31168" xr:uid="{463326EB-AE44-440D-A06D-906125F77C8F}"/>
    <cellStyle name="Notas 17 5 4 2 4" xfId="21153" xr:uid="{431CF8E8-72CB-4C63-B558-1C6FBB88884A}"/>
    <cellStyle name="Notas 17 5 4 3" xfId="9790" xr:uid="{5440158C-E4F3-4E02-AEE7-4D0C76CB4F3D}"/>
    <cellStyle name="Notas 17 5 4 3 2" xfId="24898" xr:uid="{A01856EC-4B9D-4A3B-8300-9438D85FC72F}"/>
    <cellStyle name="Notas 17 5 4 4" xfId="7263" xr:uid="{CD9182B2-04F8-4E20-B512-FCE6BBD59684}"/>
    <cellStyle name="Notas 17 5 4 4 2" xfId="22371" xr:uid="{98BCEB73-0A32-4ABB-932B-390424BD3864}"/>
    <cellStyle name="Notas 17 5 4 5" xfId="18516" xr:uid="{902AAF44-6BC7-48D8-B554-DF755E76EAE5}"/>
    <cellStyle name="Notas 17 5 5" xfId="3714" xr:uid="{E9231968-213C-4FFC-8936-AF44D9E5F344}"/>
    <cellStyle name="Notas 17 5 5 2" xfId="6351" xr:uid="{1D2808D3-D0F7-41B9-9A35-0F8B1EC57361}"/>
    <cellStyle name="Notas 17 5 5 2 2" xfId="12662" xr:uid="{6731DBA4-25E1-4241-8B20-73E953923D64}"/>
    <cellStyle name="Notas 17 5 5 2 2 2" xfId="27770" xr:uid="{EF90E740-9D5D-48EE-B649-1222C1506A28}"/>
    <cellStyle name="Notas 17 5 5 2 3" xfId="15396" xr:uid="{DE4C819E-B6F7-4D21-BECA-AE179641F87F}"/>
    <cellStyle name="Notas 17 5 5 2 3 2" xfId="30504" xr:uid="{714E463C-AC4A-4932-B7DD-F9C823ABC599}"/>
    <cellStyle name="Notas 17 5 5 2 4" xfId="21459" xr:uid="{661C9C1C-3465-4517-BDB9-9B8BEB40B376}"/>
    <cellStyle name="Notas 17 5 5 3" xfId="10096" xr:uid="{A90B77B4-4037-482D-B82F-DBBF977819CE}"/>
    <cellStyle name="Notas 17 5 5 3 2" xfId="25204" xr:uid="{532C470B-022E-4FDF-B284-7D84E50EFE40}"/>
    <cellStyle name="Notas 17 5 5 4" xfId="16379" xr:uid="{D5D29643-CA87-438F-9D29-35389FA8AC0B}"/>
    <cellStyle name="Notas 17 5 5 4 2" xfId="31487" xr:uid="{899126E7-4B31-4FC9-9C3A-6F1F90B47DB5}"/>
    <cellStyle name="Notas 17 5 5 5" xfId="18822" xr:uid="{6E7718CC-2666-4425-8FB9-0B6DEF72F8B2}"/>
    <cellStyle name="Notas 17 5 6" xfId="4089" xr:uid="{6DA7C656-4EBE-4296-8B64-7C65204F31FD}"/>
    <cellStyle name="Notas 17 5 6 2" xfId="6726" xr:uid="{2CB59045-C9C1-45CB-A568-F5AC887B3655}"/>
    <cellStyle name="Notas 17 5 6 2 2" xfId="13037" xr:uid="{836C43C4-BB7E-4825-9963-84F72023664A}"/>
    <cellStyle name="Notas 17 5 6 2 2 2" xfId="28145" xr:uid="{42096671-EDBE-4A5E-86BB-C8142AF6D40E}"/>
    <cellStyle name="Notas 17 5 6 2 3" xfId="16713" xr:uid="{77ADA1F7-BBA6-4D5A-AF07-AC2E0FF88986}"/>
    <cellStyle name="Notas 17 5 6 2 3 2" xfId="31821" xr:uid="{ABFCDF43-3948-4061-BAD7-B94850C00F19}"/>
    <cellStyle name="Notas 17 5 6 2 4" xfId="21834" xr:uid="{59491377-CD3F-46DE-AA08-08882F31D7A9}"/>
    <cellStyle name="Notas 17 5 6 3" xfId="10471" xr:uid="{45E6AA31-C07E-4542-B2A0-87A98B512942}"/>
    <cellStyle name="Notas 17 5 6 3 2" xfId="25579" xr:uid="{B0A621FD-2771-4487-BD49-889B0F85F750}"/>
    <cellStyle name="Notas 17 5 6 4" xfId="14766" xr:uid="{5AFC8D58-1272-4F69-A0E0-48D4C6A63F11}"/>
    <cellStyle name="Notas 17 5 6 4 2" xfId="29874" xr:uid="{1CE727C8-22D8-45E0-A67F-B1AD889250AF}"/>
    <cellStyle name="Notas 17 5 6 5" xfId="19197" xr:uid="{5E2D2FE5-7FEC-4445-A8FE-D80C52EB2492}"/>
    <cellStyle name="Notas 17 5 7" xfId="4371" xr:uid="{DDF8481C-7CC5-47A3-A727-8162FFA5ADD2}"/>
    <cellStyle name="Notas 17 5 7 2" xfId="7008" xr:uid="{446B5F06-1E80-4165-8BF1-00ECBEF3833E}"/>
    <cellStyle name="Notas 17 5 7 2 2" xfId="13319" xr:uid="{DC971737-0F2C-4CFD-AA51-51EF157F4B62}"/>
    <cellStyle name="Notas 17 5 7 2 2 2" xfId="28427" xr:uid="{D97F22D8-3EA6-46C6-989D-6A48B897F1CE}"/>
    <cellStyle name="Notas 17 5 7 2 3" xfId="16983" xr:uid="{D2EBC1B7-7F48-4B10-B36F-D0AC49A0DF0F}"/>
    <cellStyle name="Notas 17 5 7 2 3 2" xfId="32091" xr:uid="{22F121AE-B6DB-4547-9501-3CEC380ABFD2}"/>
    <cellStyle name="Notas 17 5 7 2 4" xfId="22116" xr:uid="{2D9C24F3-22CE-43B8-BF72-C37D48FF44E8}"/>
    <cellStyle name="Notas 17 5 7 3" xfId="10753" xr:uid="{3E71DF87-2F71-4F95-9ADE-9DBF71814032}"/>
    <cellStyle name="Notas 17 5 7 3 2" xfId="25861" xr:uid="{CAC4355F-317F-4C6A-B122-E8E5047245E4}"/>
    <cellStyle name="Notas 17 5 7 4" xfId="13391" xr:uid="{C1827320-4BA8-487A-A331-F8D2162A61BC}"/>
    <cellStyle name="Notas 17 5 7 4 2" xfId="28499" xr:uid="{42F374E0-0860-4C8A-8E19-8990753354D3}"/>
    <cellStyle name="Notas 17 5 7 5" xfId="19479" xr:uid="{F6540100-E7B2-40E3-8AA1-1451BD006DA7}"/>
    <cellStyle name="Notas 17 5 8" xfId="4654" xr:uid="{1E6DCC32-364E-4F6B-9222-AB276A96175E}"/>
    <cellStyle name="Notas 17 5 8 2" xfId="11036" xr:uid="{9E58E8FF-0689-4B6F-98EC-8C6ADF2BCAD5}"/>
    <cellStyle name="Notas 17 5 8 2 2" xfId="26144" xr:uid="{1AB302AC-3CE7-475D-B287-F1859E506B05}"/>
    <cellStyle name="Notas 17 5 8 3" xfId="13418" xr:uid="{41DC6DD0-B09F-448F-B2C4-9C436C53E8A4}"/>
    <cellStyle name="Notas 17 5 8 3 2" xfId="28526" xr:uid="{03DA4B34-999A-4A3D-A796-A1FC422044E4}"/>
    <cellStyle name="Notas 17 5 8 4" xfId="19762" xr:uid="{B84305E9-E3D3-4866-A89D-34666ED8EA4F}"/>
    <cellStyle name="Notas 17 5 9" xfId="8515" xr:uid="{C88090DB-0075-411A-8DB9-9D9C804E85BF}"/>
    <cellStyle name="Notas 17 5 9 2" xfId="23623" xr:uid="{277A771E-6934-480B-BB8A-F2CC46E3ADD2}"/>
    <cellStyle name="Notas 18" xfId="1456" xr:uid="{00000000-0005-0000-0000-0000B4050000}"/>
    <cellStyle name="Notas 18 2" xfId="1911" xr:uid="{4012F3ED-BA72-4219-A184-34119C82D94A}"/>
    <cellStyle name="Notas 18 2 10" xfId="13845" xr:uid="{34AE9C06-F3F0-4077-A5A3-C06D4A2C0EE7}"/>
    <cellStyle name="Notas 18 2 10 2" xfId="28953" xr:uid="{E27553DC-A35A-4325-B2AF-6E3C3DC40FAB}"/>
    <cellStyle name="Notas 18 2 11" xfId="16090" xr:uid="{A6757D0D-DE1E-4914-98AF-9D7D137E21B2}"/>
    <cellStyle name="Notas 18 2 11 2" xfId="31198" xr:uid="{B1B93BB8-A00D-441C-961E-22DE38F12E09}"/>
    <cellStyle name="Notas 18 2 12" xfId="17136" xr:uid="{F9CCC03D-BA23-4124-B6C5-69888E005F27}"/>
    <cellStyle name="Notas 18 2 2" xfId="2471" xr:uid="{22A0E9B0-D0DF-453F-8179-2B43A116045D}"/>
    <cellStyle name="Notas 18 2 2 2" xfId="5108" xr:uid="{0BAF8121-9F8A-4B52-9443-F6187C75804C}"/>
    <cellStyle name="Notas 18 2 2 2 2" xfId="11472" xr:uid="{B796550E-E922-4566-AC1B-408D4EEF00FE}"/>
    <cellStyle name="Notas 18 2 2 2 2 2" xfId="26580" xr:uid="{D4C90580-B13D-429F-9B99-6B7FCE160E51}"/>
    <cellStyle name="Notas 18 2 2 2 3" xfId="14566" xr:uid="{ABAC7C77-0D2E-42EB-B22F-CB175EC63B44}"/>
    <cellStyle name="Notas 18 2 2 2 3 2" xfId="29674" xr:uid="{D7A6AC99-F67E-47B7-8123-15B0046D88B9}"/>
    <cellStyle name="Notas 18 2 2 2 4" xfId="20216" xr:uid="{99FB9420-B76E-4012-82DA-9FCA1F6E504B}"/>
    <cellStyle name="Notas 18 2 2 3" xfId="8938" xr:uid="{E9A4AF5F-148C-4511-866C-FAFCD23409E7}"/>
    <cellStyle name="Notas 18 2 2 3 2" xfId="24046" xr:uid="{BB02F09E-6B48-4568-808F-E67C71FD5C14}"/>
    <cellStyle name="Notas 18 2 3" xfId="2687" xr:uid="{4C7245F7-BE73-4FCF-881B-2A8378BA5DBC}"/>
    <cellStyle name="Notas 18 2 3 2" xfId="5324" xr:uid="{BFBBFD40-354D-4F3E-B16B-99149A6BDD87}"/>
    <cellStyle name="Notas 18 2 3 2 2" xfId="13542" xr:uid="{38F8323D-30E2-4110-BC4E-532E483E1333}"/>
    <cellStyle name="Notas 18 2 3 2 2 2" xfId="28650" xr:uid="{F0BC1008-F9C5-4E16-8E61-4197B7D3B202}"/>
    <cellStyle name="Notas 18 2 3 2 3" xfId="20432" xr:uid="{B7A50EF7-5C3C-49DA-88FF-E8FD0BC3D479}"/>
    <cellStyle name="Notas 18 2 3 3" xfId="14184" xr:uid="{1B55BBD6-2F96-43A6-B40E-154DD07BA710}"/>
    <cellStyle name="Notas 18 2 3 3 2" xfId="29292" xr:uid="{B5A72F23-7543-4BF4-B189-EC10D98A5B76}"/>
    <cellStyle name="Notas 18 2 3 4" xfId="17795" xr:uid="{49125D39-2505-4953-8F24-1A9F08824975}"/>
    <cellStyle name="Notas 18 2 4" xfId="2990" xr:uid="{0945ED03-FF13-4A0D-936C-A1CF3741CC9F}"/>
    <cellStyle name="Notas 18 2 4 2" xfId="5627" xr:uid="{1FF71F50-C9AF-46D2-B5EE-F7686F4F2D46}"/>
    <cellStyle name="Notas 18 2 4 2 2" xfId="11938" xr:uid="{76D8D09A-31EB-4BEA-869D-0EFEA36D35A5}"/>
    <cellStyle name="Notas 18 2 4 2 2 2" xfId="27046" xr:uid="{4BAC96B6-CD64-4C9A-8C09-8EEA601A1328}"/>
    <cellStyle name="Notas 18 2 4 2 3" xfId="15256" xr:uid="{38BB82EC-14B7-4798-BF06-33FC36BC57ED}"/>
    <cellStyle name="Notas 18 2 4 2 3 2" xfId="30364" xr:uid="{0B8CBD36-FCF8-44BE-8C5E-52822D55D37C}"/>
    <cellStyle name="Notas 18 2 4 2 4" xfId="20735" xr:uid="{D0146781-71CC-422E-BBD1-F8ADE3A03100}"/>
    <cellStyle name="Notas 18 2 4 3" xfId="9372" xr:uid="{0B29E6F7-E778-4FAA-84BD-6FEE5BB827E6}"/>
    <cellStyle name="Notas 18 2 4 3 2" xfId="24480" xr:uid="{091A6848-D528-45C9-9C04-E929D6E7803E}"/>
    <cellStyle name="Notas 18 2 4 4" xfId="14113" xr:uid="{224371DE-71A8-4113-8148-6C4A02F288C0}"/>
    <cellStyle name="Notas 18 2 4 4 2" xfId="29221" xr:uid="{176BE57A-8E6C-4366-80F6-821678A0715A}"/>
    <cellStyle name="Notas 18 2 4 5" xfId="18098" xr:uid="{E490EAD5-1838-4E17-8246-E00CE4A41173}"/>
    <cellStyle name="Notas 18 2 5" xfId="3316" xr:uid="{1D875FF1-EB80-4B82-8F76-F1B53D42F880}"/>
    <cellStyle name="Notas 18 2 5 2" xfId="5953" xr:uid="{456F1A06-5E8C-41C9-B835-EF5230410CC1}"/>
    <cellStyle name="Notas 18 2 5 2 2" xfId="12264" xr:uid="{FAF105DD-6000-4037-BFCC-9FD050F0B590}"/>
    <cellStyle name="Notas 18 2 5 2 2 2" xfId="27372" xr:uid="{220C6F35-38CB-496E-9466-BE7AB52B5078}"/>
    <cellStyle name="Notas 18 2 5 2 3" xfId="9301" xr:uid="{8B766373-9ED4-49DF-BFB2-345A34F97F08}"/>
    <cellStyle name="Notas 18 2 5 2 3 2" xfId="24409" xr:uid="{5246304C-1589-4A60-8E73-09A37CE71EAE}"/>
    <cellStyle name="Notas 18 2 5 2 4" xfId="21061" xr:uid="{B47B979E-F5F2-4927-A233-5F353F737EE8}"/>
    <cellStyle name="Notas 18 2 5 3" xfId="9698" xr:uid="{829CA3B4-B786-4276-801D-B616488DAAE9}"/>
    <cellStyle name="Notas 18 2 5 3 2" xfId="24806" xr:uid="{5D15D8AD-8F13-435F-B7A5-643B2FBB8A98}"/>
    <cellStyle name="Notas 18 2 5 4" xfId="15599" xr:uid="{A9BEB072-4A59-4228-8225-59C04EFD4A80}"/>
    <cellStyle name="Notas 18 2 5 4 2" xfId="30707" xr:uid="{BDCD6581-7CA9-4B8B-9151-D68CBFAAAF1B}"/>
    <cellStyle name="Notas 18 2 5 5" xfId="18424" xr:uid="{7B5F5978-0720-4C7A-802E-105B4AE6EE9C}"/>
    <cellStyle name="Notas 18 2 6" xfId="3622" xr:uid="{0ECB584A-74B2-4BD5-A3D9-7FAC0607EFC8}"/>
    <cellStyle name="Notas 18 2 6 2" xfId="6259" xr:uid="{C21E9344-6391-4F72-8355-5AFF3E16B55B}"/>
    <cellStyle name="Notas 18 2 6 2 2" xfId="12570" xr:uid="{658015AB-8650-4FB7-95EB-9CDF0403290C}"/>
    <cellStyle name="Notas 18 2 6 2 2 2" xfId="27678" xr:uid="{8EDE8887-70C5-4C34-B019-C05F4E4E34BC}"/>
    <cellStyle name="Notas 18 2 6 2 3" xfId="15215" xr:uid="{FC9A5806-39B8-4CCE-A73C-3101D3822C26}"/>
    <cellStyle name="Notas 18 2 6 2 3 2" xfId="30323" xr:uid="{5CBCD85E-4AB1-4343-9CC3-BB781FAC040B}"/>
    <cellStyle name="Notas 18 2 6 2 4" xfId="21367" xr:uid="{8C6A5929-C200-48DE-AAF8-B46BC10F1606}"/>
    <cellStyle name="Notas 18 2 6 3" xfId="10004" xr:uid="{E1DB5A1F-AD84-4956-A286-713292141016}"/>
    <cellStyle name="Notas 18 2 6 3 2" xfId="25112" xr:uid="{8D32B7E5-236F-45DF-92B8-D3EE13EA4995}"/>
    <cellStyle name="Notas 18 2 6 4" xfId="15380" xr:uid="{3EE5262D-826A-49CF-B02A-9F81E74163C6}"/>
    <cellStyle name="Notas 18 2 6 4 2" xfId="30488" xr:uid="{94209D89-A251-47FF-A2A1-8143A2CCEA95}"/>
    <cellStyle name="Notas 18 2 6 5" xfId="18730" xr:uid="{ED8F280D-B276-4012-8AED-B3783A083AA7}"/>
    <cellStyle name="Notas 18 2 7" xfId="3983" xr:uid="{09D8E126-E9C4-45B1-92F5-8BCC2A9F78E2}"/>
    <cellStyle name="Notas 18 2 7 2" xfId="6620" xr:uid="{4D28C15C-AD14-4C12-893F-821AFF93EEEA}"/>
    <cellStyle name="Notas 18 2 7 2 2" xfId="12931" xr:uid="{EE3B40BD-9823-4EF3-9DCA-0FA9A0D3C7AF}"/>
    <cellStyle name="Notas 18 2 7 2 2 2" xfId="28039" xr:uid="{A60FD908-C678-468A-8FCD-640BE69999AD}"/>
    <cellStyle name="Notas 18 2 7 2 3" xfId="16621" xr:uid="{929DEF42-0C6E-456B-B8B8-7673F02ED6BD}"/>
    <cellStyle name="Notas 18 2 7 2 3 2" xfId="31729" xr:uid="{0DDEAE33-9337-4F09-86CF-07BAD7F960BD}"/>
    <cellStyle name="Notas 18 2 7 2 4" xfId="21728" xr:uid="{31C0F4A7-53AA-4DD3-BD8B-DCEF14289547}"/>
    <cellStyle name="Notas 18 2 7 3" xfId="10365" xr:uid="{6037C6B7-55AB-4478-8522-6DEE141B0452}"/>
    <cellStyle name="Notas 18 2 7 3 2" xfId="25473" xr:uid="{70CFE85D-AD32-454D-8BC2-6021A4F4EA0D}"/>
    <cellStyle name="Notas 18 2 7 4" xfId="15925" xr:uid="{3C574120-F420-4429-A036-3B93B8C6F449}"/>
    <cellStyle name="Notas 18 2 7 4 2" xfId="31033" xr:uid="{71501DC0-887F-4DA7-B910-E697F8FBF90F}"/>
    <cellStyle name="Notas 18 2 7 5" xfId="19091" xr:uid="{BA04DBFD-0DE9-427F-BA06-2070BABDD5A8}"/>
    <cellStyle name="Notas 18 2 8" xfId="4548" xr:uid="{8DC37567-1673-4FFD-9D7D-5467DD04A30F}"/>
    <cellStyle name="Notas 18 2 8 2" xfId="10930" xr:uid="{29B6B9BB-AEB5-4478-A01A-FEE6D65F1A9A}"/>
    <cellStyle name="Notas 18 2 8 2 2" xfId="26038" xr:uid="{D2026B69-084D-490D-BB0C-3F5E7F8CC753}"/>
    <cellStyle name="Notas 18 2 8 3" xfId="9207" xr:uid="{D1DC9C86-3A6E-4CA1-A5E6-1F6BEF945042}"/>
    <cellStyle name="Notas 18 2 8 3 2" xfId="24315" xr:uid="{CD5745C2-A061-4D18-A692-09C7BB54760D}"/>
    <cellStyle name="Notas 18 2 8 4" xfId="19656" xr:uid="{D66DEDE9-AE28-49D4-A2E1-370633F213DC}"/>
    <cellStyle name="Notas 18 2 9" xfId="8412" xr:uid="{A875BA7D-0EE1-4090-A41F-1EE77B02314F}"/>
    <cellStyle name="Notas 18 2 9 2" xfId="23520" xr:uid="{F9E7FC72-E0C5-4FD7-8067-EF23A82D5DA0}"/>
    <cellStyle name="Notas 18 3" xfId="1898" xr:uid="{F717FE84-B0EE-4A3D-A98B-FC5079354665}"/>
    <cellStyle name="Notas 18 3 10" xfId="8399" xr:uid="{58E252F8-6C93-484D-B1C9-B0A33EA1367E}"/>
    <cellStyle name="Notas 18 3 10 2" xfId="23507" xr:uid="{FD3C43EB-C7EF-4EB7-B60B-DAC0375B0B9C}"/>
    <cellStyle name="Notas 18 3 11" xfId="14545" xr:uid="{EE3B2EE0-7A8F-4A55-B286-4AE2573486CF}"/>
    <cellStyle name="Notas 18 3 11 2" xfId="29653" xr:uid="{F4EA77CC-EDA8-40F2-A62E-5E46D506E638}"/>
    <cellStyle name="Notas 18 3 12" xfId="13355" xr:uid="{39E676CF-DDE7-4175-B8EB-12D37918969F}"/>
    <cellStyle name="Notas 18 3 12 2" xfId="28463" xr:uid="{62052C85-D765-49FE-9019-987003C54D4D}"/>
    <cellStyle name="Notas 18 3 13" xfId="17123" xr:uid="{981113F0-C9B9-4DE6-A883-29575D6C1FAC}"/>
    <cellStyle name="Notas 18 3 2" xfId="2458" xr:uid="{90B67BA2-98DA-4645-9560-827AB568B1EF}"/>
    <cellStyle name="Notas 18 3 2 2" xfId="5095" xr:uid="{21901557-7629-4BF8-8638-789395DCA1FD}"/>
    <cellStyle name="Notas 18 3 2 2 2" xfId="11459" xr:uid="{094BAE01-AECB-4564-BC01-AF1530760426}"/>
    <cellStyle name="Notas 18 3 2 2 2 2" xfId="26567" xr:uid="{D5501CE3-1425-4BB0-A62A-CEB6DF95BBCB}"/>
    <cellStyle name="Notas 18 3 2 2 3" xfId="8711" xr:uid="{D4DE9A67-9064-4901-9060-9FE14C2AF93C}"/>
    <cellStyle name="Notas 18 3 2 2 3 2" xfId="23819" xr:uid="{A15D147A-9D3C-4119-990F-FDDAB2BF07D4}"/>
    <cellStyle name="Notas 18 3 2 2 4" xfId="20203" xr:uid="{C3E6318C-5B71-450B-B0E5-1F2484E2F18B}"/>
    <cellStyle name="Notas 18 3 2 3" xfId="8925" xr:uid="{11AE96BC-268E-4595-8ECC-9F7AA46B1C7C}"/>
    <cellStyle name="Notas 18 3 2 3 2" xfId="24033" xr:uid="{ADD0D4CF-EFD2-4BEE-8BCD-01629F1BBE93}"/>
    <cellStyle name="Notas 18 3 2 4" xfId="11762" xr:uid="{FB361B6D-92FB-4BF5-80BA-8195BE728225}"/>
    <cellStyle name="Notas 18 3 2 4 2" xfId="26870" xr:uid="{7C3ADCAD-2B0D-4694-BB6E-A1256B6075C1}"/>
    <cellStyle name="Notas 18 3 2 5" xfId="7384" xr:uid="{3207AF91-B942-45EC-A7D3-3B00B8CE7774}"/>
    <cellStyle name="Notas 18 3 2 5 2" xfId="22492" xr:uid="{F4DEE875-AD01-4E25-8EF0-140BD0CE3280}"/>
    <cellStyle name="Notas 18 3 2 6" xfId="17632" xr:uid="{90185677-24EE-46B4-98B4-A35CE492271C}"/>
    <cellStyle name="Notas 18 3 3" xfId="2674" xr:uid="{04292690-52F0-42B5-9201-D966F24386EA}"/>
    <cellStyle name="Notas 18 3 3 2" xfId="5311" xr:uid="{3D94C88F-0A11-4821-9A83-0849A594B564}"/>
    <cellStyle name="Notas 18 3 3 2 2" xfId="8705" xr:uid="{87C5536B-50E8-43C5-91AA-5CBC18EA9526}"/>
    <cellStyle name="Notas 18 3 3 2 2 2" xfId="23813" xr:uid="{B9C1E83E-D694-4126-BEDF-B0687A12FCD2}"/>
    <cellStyle name="Notas 18 3 3 2 3" xfId="20419" xr:uid="{9176940E-096A-4ED9-960F-C61C8F127DA7}"/>
    <cellStyle name="Notas 18 3 3 3" xfId="15859" xr:uid="{41835002-A2F1-48AD-B585-12990C9A0A46}"/>
    <cellStyle name="Notas 18 3 3 3 2" xfId="30967" xr:uid="{75C489D6-DAFB-44B1-A51B-D6E77916259D}"/>
    <cellStyle name="Notas 18 3 3 4" xfId="17782" xr:uid="{71791CA8-5565-41B0-80A3-C9D70C34CD0F}"/>
    <cellStyle name="Notas 18 3 4" xfId="2977" xr:uid="{20BBBA4B-2D58-4769-A8C5-DD5CA340CC94}"/>
    <cellStyle name="Notas 18 3 4 2" xfId="5614" xr:uid="{15592EB7-D9FC-4DA3-B707-0E2CA68225C0}"/>
    <cellStyle name="Notas 18 3 4 2 2" xfId="11925" xr:uid="{DB4C1013-05C8-4F88-8DE2-FD1C4CD7B33A}"/>
    <cellStyle name="Notas 18 3 4 2 2 2" xfId="27033" xr:uid="{BA9EB2AD-09AD-4950-A6CA-CA6D3046380A}"/>
    <cellStyle name="Notas 18 3 4 2 3" xfId="11809" xr:uid="{777FD884-F543-48DA-B850-A7EBC0697134}"/>
    <cellStyle name="Notas 18 3 4 2 3 2" xfId="26917" xr:uid="{33856FE1-20DC-4238-A487-9E8C5910746E}"/>
    <cellStyle name="Notas 18 3 4 2 4" xfId="20722" xr:uid="{46846DBA-6D81-4BDB-84B0-D869A1BCC1D8}"/>
    <cellStyle name="Notas 18 3 4 3" xfId="9359" xr:uid="{A837E0B3-96BF-4E5E-BDE8-F0736041729B}"/>
    <cellStyle name="Notas 18 3 4 3 2" xfId="24467" xr:uid="{1199BA71-4C26-4054-821F-F879E1F48CC3}"/>
    <cellStyle name="Notas 18 3 4 4" xfId="7607" xr:uid="{DFCA77FB-EC6B-4021-AD3A-31A4CB07B473}"/>
    <cellStyle name="Notas 18 3 4 4 2" xfId="22715" xr:uid="{1EA822F7-89D7-49BC-ACFD-9954B22441F8}"/>
    <cellStyle name="Notas 18 3 4 5" xfId="18085" xr:uid="{FFD4EC1C-755C-44DB-ADBF-857C3D385F81}"/>
    <cellStyle name="Notas 18 3 5" xfId="3303" xr:uid="{7A16D37C-1A62-4443-8AED-DFBC79B7064A}"/>
    <cellStyle name="Notas 18 3 5 2" xfId="5940" xr:uid="{D4C1C977-00AF-48BE-A008-D916B1210FC1}"/>
    <cellStyle name="Notas 18 3 5 2 2" xfId="12251" xr:uid="{3528346F-B144-4B69-B365-E12DAA6FF85F}"/>
    <cellStyle name="Notas 18 3 5 2 2 2" xfId="27359" xr:uid="{A22D015C-6C8D-4CA2-B629-069EAE8966F4}"/>
    <cellStyle name="Notas 18 3 5 2 3" xfId="15902" xr:uid="{64E550EC-EBDF-43D4-853F-244439CFDB4C}"/>
    <cellStyle name="Notas 18 3 5 2 3 2" xfId="31010" xr:uid="{8A635CEE-CC78-4531-9E12-9034BDB4E6B6}"/>
    <cellStyle name="Notas 18 3 5 2 4" xfId="21048" xr:uid="{B67C55A0-E406-4D69-B380-942F46132EEC}"/>
    <cellStyle name="Notas 18 3 5 3" xfId="9685" xr:uid="{66F15557-5BE7-4C7E-AE81-1BE8440CCA2B}"/>
    <cellStyle name="Notas 18 3 5 3 2" xfId="24793" xr:uid="{B5615AEF-447B-4F06-9D51-B1839CC3B440}"/>
    <cellStyle name="Notas 18 3 5 4" xfId="8467" xr:uid="{55B7AA79-DE08-4671-8C43-21F8F7055231}"/>
    <cellStyle name="Notas 18 3 5 4 2" xfId="23575" xr:uid="{360D8421-777E-4A37-9EF0-FDAC6D66DF03}"/>
    <cellStyle name="Notas 18 3 5 5" xfId="18411" xr:uid="{D4DB0CEC-BECD-440E-9853-AC3B4398DCBC}"/>
    <cellStyle name="Notas 18 3 6" xfId="3609" xr:uid="{299C9A0B-4252-4D39-B7F4-65C248D7CB5E}"/>
    <cellStyle name="Notas 18 3 6 2" xfId="6246" xr:uid="{0FCFA535-0199-43FC-97CC-265B580D5DA0}"/>
    <cellStyle name="Notas 18 3 6 2 2" xfId="12557" xr:uid="{9FC1AC3A-E689-43C2-859E-AC133BFB7CAB}"/>
    <cellStyle name="Notas 18 3 6 2 2 2" xfId="27665" xr:uid="{A67F3054-5517-4C47-80B2-D29F6EDBAE2B}"/>
    <cellStyle name="Notas 18 3 6 2 3" xfId="7631" xr:uid="{1B9FC121-CA55-4907-9774-E1A570178127}"/>
    <cellStyle name="Notas 18 3 6 2 3 2" xfId="22739" xr:uid="{D04D514E-D043-4AEE-B969-AF0799EC731E}"/>
    <cellStyle name="Notas 18 3 6 2 4" xfId="21354" xr:uid="{AE6DECA8-C45A-4B4D-A60B-00064B1C6F88}"/>
    <cellStyle name="Notas 18 3 6 3" xfId="9991" xr:uid="{7F612B28-42EA-4B8C-9A63-63189EA7AC2B}"/>
    <cellStyle name="Notas 18 3 6 3 2" xfId="25099" xr:uid="{68DD4E44-C14C-4C6F-B900-98F48EDDC9E0}"/>
    <cellStyle name="Notas 18 3 6 4" xfId="7493" xr:uid="{BD65A421-8582-478D-9BF3-74D31D025B7A}"/>
    <cellStyle name="Notas 18 3 6 4 2" xfId="22601" xr:uid="{BA36CD83-728B-4FC0-A745-88F90C267E27}"/>
    <cellStyle name="Notas 18 3 6 5" xfId="18717" xr:uid="{1FB847D4-324D-4B20-BD40-DE24C6E1473D}"/>
    <cellStyle name="Notas 18 3 7" xfId="3970" xr:uid="{24C8A4AC-AEBD-4E49-83C0-81A2D15A1AC2}"/>
    <cellStyle name="Notas 18 3 7 2" xfId="6607" xr:uid="{0BC72763-7B6C-4169-92E6-7939D8EC0406}"/>
    <cellStyle name="Notas 18 3 7 2 2" xfId="12918" xr:uid="{DC59E6A5-6C7B-442C-83CC-27A4AA890C6C}"/>
    <cellStyle name="Notas 18 3 7 2 2 2" xfId="28026" xr:uid="{D0488C7D-A493-4542-9607-D7F1DBECD5DF}"/>
    <cellStyle name="Notas 18 3 7 2 3" xfId="16608" xr:uid="{83C3EB5B-D876-4716-B08C-7EF18CA7C513}"/>
    <cellStyle name="Notas 18 3 7 2 3 2" xfId="31716" xr:uid="{31521CB0-9291-49AA-9826-325C203CF694}"/>
    <cellStyle name="Notas 18 3 7 2 4" xfId="21715" xr:uid="{0FA98429-48A6-4632-BE28-35D74783CBBE}"/>
    <cellStyle name="Notas 18 3 7 3" xfId="10352" xr:uid="{88888A1C-7435-4844-9498-F247ACFB2088}"/>
    <cellStyle name="Notas 18 3 7 3 2" xfId="25460" xr:uid="{47ECD538-2E19-4F9C-82DC-223D444135BB}"/>
    <cellStyle name="Notas 18 3 7 4" xfId="7420" xr:uid="{0C906412-E6DE-413A-BA0A-1C32E3CEF56D}"/>
    <cellStyle name="Notas 18 3 7 4 2" xfId="22528" xr:uid="{DA555AB6-E388-4B3C-8EA4-4C7A6A173F42}"/>
    <cellStyle name="Notas 18 3 7 5" xfId="19078" xr:uid="{D282B16F-1CE9-4372-8355-E5685CB0EFE4}"/>
    <cellStyle name="Notas 18 3 8" xfId="4302" xr:uid="{B99C21CA-CCF5-42D7-B52C-73AA71467381}"/>
    <cellStyle name="Notas 18 3 8 2" xfId="6939" xr:uid="{CD6387E4-9C1C-439C-8794-C1606A4FB9B1}"/>
    <cellStyle name="Notas 18 3 8 2 2" xfId="13250" xr:uid="{BFD93C5C-36F4-4B81-95BA-7EF846539721}"/>
    <cellStyle name="Notas 18 3 8 2 2 2" xfId="28358" xr:uid="{0F8B8BFE-9C85-43B2-91FD-EB9C382D7CB5}"/>
    <cellStyle name="Notas 18 3 8 2 3" xfId="16914" xr:uid="{C89C8CB0-7EA3-4FA5-941F-81419008F922}"/>
    <cellStyle name="Notas 18 3 8 2 3 2" xfId="32022" xr:uid="{21297E0D-E8E4-4EE6-8B56-EB0F766A5A28}"/>
    <cellStyle name="Notas 18 3 8 2 4" xfId="22047" xr:uid="{B411F159-0520-42BA-8E5E-D5DC9B13CC8B}"/>
    <cellStyle name="Notas 18 3 8 3" xfId="10684" xr:uid="{463939C2-F01F-4587-B53A-5338811A2857}"/>
    <cellStyle name="Notas 18 3 8 3 2" xfId="25792" xr:uid="{DD750228-81B4-4FCF-AF27-48AADE99C89D}"/>
    <cellStyle name="Notas 18 3 8 4" xfId="14112" xr:uid="{18E7ACA1-82D2-4FB3-A34A-6F3D2770188C}"/>
    <cellStyle name="Notas 18 3 8 4 2" xfId="29220" xr:uid="{C8F957EC-CA42-41F4-A05E-2AC27CCFDD1E}"/>
    <cellStyle name="Notas 18 3 8 5" xfId="19410" xr:uid="{19EC7459-A520-4AC8-90E3-AE0267EA9566}"/>
    <cellStyle name="Notas 18 3 9" xfId="4535" xr:uid="{B7EBF91E-34F2-429D-BA3B-D740C5786448}"/>
    <cellStyle name="Notas 18 3 9 2" xfId="10917" xr:uid="{2464A277-1C4B-4117-9488-87A4FEE3A36E}"/>
    <cellStyle name="Notas 18 3 9 2 2" xfId="26025" xr:uid="{005DFE60-9308-4183-B441-059CBF4C3EEF}"/>
    <cellStyle name="Notas 18 3 9 3" xfId="7554" xr:uid="{EB73B2EB-0A60-4ECB-B27E-5C04BEC1E5D3}"/>
    <cellStyle name="Notas 18 3 9 3 2" xfId="22662" xr:uid="{85718656-97FA-4720-A535-BD7564962696}"/>
    <cellStyle name="Notas 18 3 9 4" xfId="19643" xr:uid="{2D709EA6-5A86-4C4F-BA11-3B0961830B21}"/>
    <cellStyle name="Notas 18 4" xfId="2108" xr:uid="{9934D8AD-8ECD-4FBD-AFF8-0BFC69F590A6}"/>
    <cellStyle name="Notas 18 4 10" xfId="8606" xr:uid="{7F1219AC-C32E-46E0-B10E-C13ADCFE1685}"/>
    <cellStyle name="Notas 18 4 10 2" xfId="23714" xr:uid="{ACA5FE30-003C-4297-A18F-8F1651C7C966}"/>
    <cellStyle name="Notas 18 4 11" xfId="7326" xr:uid="{4018340B-C71B-49F1-A7E6-2C653C2F03C8}"/>
    <cellStyle name="Notas 18 4 11 2" xfId="22434" xr:uid="{90BC65B8-88D5-4554-BC93-89840099A3E3}"/>
    <cellStyle name="Notas 18 4 12" xfId="7621" xr:uid="{D733ED51-4176-425E-9B8A-61A5CCD08499}"/>
    <cellStyle name="Notas 18 4 12 2" xfId="22729" xr:uid="{7D3EBBA8-121B-4A39-8F33-1BA6E4DA9446}"/>
    <cellStyle name="Notas 18 4 13" xfId="17333" xr:uid="{2E3BF2D1-1C9E-4A66-938F-021E2BA0FD57}"/>
    <cellStyle name="Notas 18 4 2" xfId="2598" xr:uid="{E4386EE7-3C92-4B31-A144-3A7D668489CC}"/>
    <cellStyle name="Notas 18 4 2 2" xfId="5235" xr:uid="{93EA62A1-AC23-4BC1-956A-56076057B0B5}"/>
    <cellStyle name="Notas 18 4 2 2 2" xfId="11599" xr:uid="{27F8994A-859C-4CDF-9349-FC1696D8D740}"/>
    <cellStyle name="Notas 18 4 2 2 2 2" xfId="26707" xr:uid="{D093FA8A-1D00-4BDE-9B31-61352195BB8C}"/>
    <cellStyle name="Notas 18 4 2 2 3" xfId="8058" xr:uid="{041685AD-CB18-4A9D-8B8E-C617CD16BED1}"/>
    <cellStyle name="Notas 18 4 2 2 3 2" xfId="23166" xr:uid="{1D3E0D3B-7768-4EE9-97E3-5101BE225A76}"/>
    <cellStyle name="Notas 18 4 2 2 4" xfId="20343" xr:uid="{7FE28083-0268-40AC-8390-266768477E53}"/>
    <cellStyle name="Notas 18 4 2 3" xfId="9065" xr:uid="{8052A38B-5299-4808-BEDE-76300DD8D21E}"/>
    <cellStyle name="Notas 18 4 2 3 2" xfId="24173" xr:uid="{E6383511-C290-4767-B00C-36805E078068}"/>
    <cellStyle name="Notas 18 4 2 4" xfId="15723" xr:uid="{FC356F00-622E-4F0A-A8C7-465371E22FB5}"/>
    <cellStyle name="Notas 18 4 2 4 2" xfId="30831" xr:uid="{97AF94AA-5374-4532-A00A-F3870ABDBFBC}"/>
    <cellStyle name="Notas 18 4 2 5" xfId="11756" xr:uid="{4FB70ED2-B981-4E37-8D84-0ACA8BDAAEF0}"/>
    <cellStyle name="Notas 18 4 2 5 2" xfId="26864" xr:uid="{941CDB88-D699-41C9-B11A-00DCBAD535CE}"/>
    <cellStyle name="Notas 18 4 2 6" xfId="17706" xr:uid="{179594D9-55A1-4097-9823-B5034AC29E73}"/>
    <cellStyle name="Notas 18 4 3" xfId="2863" xr:uid="{FAEAF976-F5D9-49EE-9A4F-DB3B6C6196CB}"/>
    <cellStyle name="Notas 18 4 3 2" xfId="5500" xr:uid="{537D3A7E-7FF3-4BA6-BAA5-FF66CFE8D725}"/>
    <cellStyle name="Notas 18 4 3 2 2" xfId="14206" xr:uid="{09704D14-C2F7-4975-BA16-C248EC2F6DBA}"/>
    <cellStyle name="Notas 18 4 3 2 2 2" xfId="29314" xr:uid="{215199E2-7755-4906-8574-60891A68332D}"/>
    <cellStyle name="Notas 18 4 3 2 3" xfId="20608" xr:uid="{0E761CA7-BA25-45C1-8B24-4D1E0F257117}"/>
    <cellStyle name="Notas 18 4 3 3" xfId="9211" xr:uid="{FA6525C6-FA4D-430C-BE27-4F230AD8F56B}"/>
    <cellStyle name="Notas 18 4 3 3 2" xfId="24319" xr:uid="{256FBCA6-C180-4269-A5C9-84E226FB7C17}"/>
    <cellStyle name="Notas 18 4 3 4" xfId="17971" xr:uid="{CE849503-B241-494F-AE61-61B0BE9F4770}"/>
    <cellStyle name="Notas 18 4 4" xfId="3166" xr:uid="{1DB6295E-0929-4E09-AA47-2323E0AE2788}"/>
    <cellStyle name="Notas 18 4 4 2" xfId="5803" xr:uid="{44EBF41B-159D-41F4-A399-055388DEEA65}"/>
    <cellStyle name="Notas 18 4 4 2 2" xfId="12114" xr:uid="{9D89D7B9-BFB2-4B26-AAFD-08EB269721E6}"/>
    <cellStyle name="Notas 18 4 4 2 2 2" xfId="27222" xr:uid="{AC9AECC2-49AD-4829-988B-203FAA50E77F}"/>
    <cellStyle name="Notas 18 4 4 2 3" xfId="15569" xr:uid="{91FC8A4A-20B3-482F-8C3D-9C10467E3FA2}"/>
    <cellStyle name="Notas 18 4 4 2 3 2" xfId="30677" xr:uid="{23CBAA3B-68C8-48A0-894D-5A95E2013783}"/>
    <cellStyle name="Notas 18 4 4 2 4" xfId="20911" xr:uid="{5DEA0C71-8C2E-4DCB-BED5-9E052E276F6C}"/>
    <cellStyle name="Notas 18 4 4 3" xfId="9548" xr:uid="{ACDCA8EF-4539-4477-98CE-62DB432AD500}"/>
    <cellStyle name="Notas 18 4 4 3 2" xfId="24656" xr:uid="{FF9A65BE-A49A-4F0A-B257-1573DA737F92}"/>
    <cellStyle name="Notas 18 4 4 4" xfId="13988" xr:uid="{502C598D-6911-4023-8E6A-290DF0FF4ECF}"/>
    <cellStyle name="Notas 18 4 4 4 2" xfId="29096" xr:uid="{5BC11566-19AF-4A3A-899A-FD323F2A7E44}"/>
    <cellStyle name="Notas 18 4 4 5" xfId="18274" xr:uid="{62E0C5E2-87EC-42CC-9C6E-D516F1906222}"/>
    <cellStyle name="Notas 18 4 5" xfId="3492" xr:uid="{A273E4AB-EE10-4808-AC4A-68F6D93420D2}"/>
    <cellStyle name="Notas 18 4 5 2" xfId="6129" xr:uid="{F5C0B92D-C13C-4992-AB02-D6789756DC5C}"/>
    <cellStyle name="Notas 18 4 5 2 2" xfId="12440" xr:uid="{E59D29DF-DB4A-41DB-A55F-9BECCF82EBF2}"/>
    <cellStyle name="Notas 18 4 5 2 2 2" xfId="27548" xr:uid="{F7D96D88-0527-43B6-A982-26559809700F}"/>
    <cellStyle name="Notas 18 4 5 2 3" xfId="7725" xr:uid="{70931E94-C0B0-4895-A4E6-EAA225E2FDD3}"/>
    <cellStyle name="Notas 18 4 5 2 3 2" xfId="22833" xr:uid="{D6DEBC81-D3E2-4089-9DD1-935552D59CC9}"/>
    <cellStyle name="Notas 18 4 5 2 4" xfId="21237" xr:uid="{66DCA856-93A8-4F99-88F8-33A86F01675A}"/>
    <cellStyle name="Notas 18 4 5 3" xfId="9874" xr:uid="{65C3DF66-0A82-4B25-913C-7E95204B6725}"/>
    <cellStyle name="Notas 18 4 5 3 2" xfId="24982" xr:uid="{921C28D0-CA8F-41E7-8CF7-6121F07A896A}"/>
    <cellStyle name="Notas 18 4 5 4" xfId="7874" xr:uid="{82B56169-5C6C-4257-B405-A53A5C7EAB21}"/>
    <cellStyle name="Notas 18 4 5 4 2" xfId="22982" xr:uid="{75DF54B2-78E5-4041-A176-96FDF830A95D}"/>
    <cellStyle name="Notas 18 4 5 5" xfId="18600" xr:uid="{68933DDF-9156-479F-AA63-DF5281B44088}"/>
    <cellStyle name="Notas 18 4 6" xfId="3798" xr:uid="{F9FB529A-5F10-426D-B4B8-98B1F2888604}"/>
    <cellStyle name="Notas 18 4 6 2" xfId="6435" xr:uid="{58483A2E-A366-4A67-B9FF-E1E081F24769}"/>
    <cellStyle name="Notas 18 4 6 2 2" xfId="12746" xr:uid="{A4FCDDA5-41B2-4A4C-8785-DF369DE83EB7}"/>
    <cellStyle name="Notas 18 4 6 2 2 2" xfId="27854" xr:uid="{F0118798-3E86-4EEF-967F-8B834333372F}"/>
    <cellStyle name="Notas 18 4 6 2 3" xfId="14225" xr:uid="{F0156F86-3B62-4EB1-B56D-E65352A85F1A}"/>
    <cellStyle name="Notas 18 4 6 2 3 2" xfId="29333" xr:uid="{9D9E641E-0CF1-4D08-9144-03FF967C03C5}"/>
    <cellStyle name="Notas 18 4 6 2 4" xfId="21543" xr:uid="{6698C680-2B73-4BF8-B6E4-AD7257648546}"/>
    <cellStyle name="Notas 18 4 6 3" xfId="10180" xr:uid="{3195B492-62CE-4D84-81E6-53B7574E8782}"/>
    <cellStyle name="Notas 18 4 6 3 2" xfId="25288" xr:uid="{0C93A31A-0504-42C2-A4B0-A84311E68B53}"/>
    <cellStyle name="Notas 18 4 6 4" xfId="13579" xr:uid="{B34ED01E-D837-4CF5-8301-BF22DCDDB024}"/>
    <cellStyle name="Notas 18 4 6 4 2" xfId="28687" xr:uid="{71EEE1B5-3B2E-4F32-A077-B74E41A1A872}"/>
    <cellStyle name="Notas 18 4 6 5" xfId="18906" xr:uid="{9D5C8DD6-83E3-4A79-B065-13732BF5B8DC}"/>
    <cellStyle name="Notas 18 4 7" xfId="4180" xr:uid="{6BC9B311-9A1B-4E6D-98A3-E297F313B75B}"/>
    <cellStyle name="Notas 18 4 7 2" xfId="6817" xr:uid="{22147990-7F6B-4E0D-A78D-06FA0ED02966}"/>
    <cellStyle name="Notas 18 4 7 2 2" xfId="13128" xr:uid="{3786E1E9-DD45-4D43-A939-A58B3EE65E1A}"/>
    <cellStyle name="Notas 18 4 7 2 2 2" xfId="28236" xr:uid="{299D3C9A-5C6C-440E-ABF7-B93080FB6E94}"/>
    <cellStyle name="Notas 18 4 7 2 3" xfId="16797" xr:uid="{B80277D2-55D0-430F-96AC-9D6F4C8C9021}"/>
    <cellStyle name="Notas 18 4 7 2 3 2" xfId="31905" xr:uid="{6FE4328F-DC53-4568-86C0-C47934043B22}"/>
    <cellStyle name="Notas 18 4 7 2 4" xfId="21925" xr:uid="{B83F472B-B9C2-4AB4-B866-1CE5DDF564ED}"/>
    <cellStyle name="Notas 18 4 7 3" xfId="10562" xr:uid="{D892EB9A-91BB-4B7E-8DBB-B7F7A1460797}"/>
    <cellStyle name="Notas 18 4 7 3 2" xfId="25670" xr:uid="{1071C183-3826-4EC2-A6DD-648D9BC1B5AA}"/>
    <cellStyle name="Notas 18 4 7 4" xfId="7337" xr:uid="{0D2CCB87-9D89-4CB9-8112-20BDA0E3BAA7}"/>
    <cellStyle name="Notas 18 4 7 4 2" xfId="22445" xr:uid="{CB8CC915-A0C2-473A-9D6E-EEB585265118}"/>
    <cellStyle name="Notas 18 4 7 5" xfId="19288" xr:uid="{299DDF39-B927-44DB-8E87-D08796BD6D06}"/>
    <cellStyle name="Notas 18 4 8" xfId="4387" xr:uid="{A750AE1E-74F5-4C17-A5E7-14828CD68CB4}"/>
    <cellStyle name="Notas 18 4 8 2" xfId="7024" xr:uid="{3ABCCFAC-3994-4BEE-AB97-52356B98ADD7}"/>
    <cellStyle name="Notas 18 4 8 2 2" xfId="13335" xr:uid="{93E0F178-BFAD-4797-8FB7-BA649FC29D28}"/>
    <cellStyle name="Notas 18 4 8 2 2 2" xfId="28443" xr:uid="{8E71098F-0FB9-4CF7-824C-25E1F97FF460}"/>
    <cellStyle name="Notas 18 4 8 2 3" xfId="16999" xr:uid="{C854079A-7227-47ED-B35C-759548AA3ECF}"/>
    <cellStyle name="Notas 18 4 8 2 3 2" xfId="32107" xr:uid="{43527F7B-9D99-47FD-A08E-2DFE50FB155A}"/>
    <cellStyle name="Notas 18 4 8 2 4" xfId="22132" xr:uid="{B9BB8C0B-9BC1-4E21-8B9D-FC067B43EC81}"/>
    <cellStyle name="Notas 18 4 8 3" xfId="10769" xr:uid="{3237C195-9CAA-4651-98FC-5E03B673C567}"/>
    <cellStyle name="Notas 18 4 8 3 2" xfId="25877" xr:uid="{9BE18417-45B9-48DE-899C-B7A4FEC43EE5}"/>
    <cellStyle name="Notas 18 4 8 4" xfId="7833" xr:uid="{7DE9E951-2B9A-4739-A634-2A236344E5E4}"/>
    <cellStyle name="Notas 18 4 8 4 2" xfId="22941" xr:uid="{FFDBB111-6657-4602-9A93-20C64C361C96}"/>
    <cellStyle name="Notas 18 4 8 5" xfId="19495" xr:uid="{E47FAA49-C448-4CCC-B3EB-26AFF285B6F2}"/>
    <cellStyle name="Notas 18 4 9" xfId="4745" xr:uid="{DD6F96FE-BABF-400A-B592-BA8B36E6898F}"/>
    <cellStyle name="Notas 18 4 9 2" xfId="11127" xr:uid="{7E9F1524-21DA-4526-9949-85D34FB7273C}"/>
    <cellStyle name="Notas 18 4 9 2 2" xfId="26235" xr:uid="{863DE33B-A346-41F3-B2F4-9B17D9624A8C}"/>
    <cellStyle name="Notas 18 4 9 3" xfId="7103" xr:uid="{0D75976B-9D7A-46FD-9906-087FDDAB9AC3}"/>
    <cellStyle name="Notas 18 4 9 3 2" xfId="22211" xr:uid="{47382DA4-7AB4-46BC-8383-EF1D724E52A6}"/>
    <cellStyle name="Notas 18 4 9 4" xfId="19853" xr:uid="{27208177-9AF2-4C41-AF93-8FF4C34E3C7B}"/>
    <cellStyle name="Notas 18 5" xfId="2016" xr:uid="{E8EF2EF9-4087-407B-8A5D-E7C215B06015}"/>
    <cellStyle name="Notas 18 5 10" xfId="7261" xr:uid="{701AB901-A2F5-4CDB-BFE6-558480C46C79}"/>
    <cellStyle name="Notas 18 5 10 2" xfId="22369" xr:uid="{02410C57-9341-4AFC-8D16-BE3C5BF99613}"/>
    <cellStyle name="Notas 18 5 11" xfId="13833" xr:uid="{70BABF17-B381-4EBC-A33A-2C3777763D2E}"/>
    <cellStyle name="Notas 18 5 11 2" xfId="28941" xr:uid="{775DA1C4-BA59-4C1E-8069-4D97A285804A}"/>
    <cellStyle name="Notas 18 5 12" xfId="17241" xr:uid="{4508B29A-DE63-4F4A-BF1F-511DA8880F7F}"/>
    <cellStyle name="Notas 18 5 2" xfId="2778" xr:uid="{769771CC-954C-43AE-8004-9B8CD2F45280}"/>
    <cellStyle name="Notas 18 5 2 2" xfId="5415" xr:uid="{4C899BA3-3357-4C83-A074-67E6CC2DCB43}"/>
    <cellStyle name="Notas 18 5 2 2 2" xfId="7445" xr:uid="{3818DE7E-C068-4E3C-A6C1-3471E75EB276}"/>
    <cellStyle name="Notas 18 5 2 2 2 2" xfId="22553" xr:uid="{5A0B86D6-F25C-4C60-A85A-5273F90E2E56}"/>
    <cellStyle name="Notas 18 5 2 2 3" xfId="20523" xr:uid="{DDC15193-295E-4F45-A058-2FCE0FDD6956}"/>
    <cellStyle name="Notas 18 5 2 3" xfId="14561" xr:uid="{573B7397-2148-440F-AB76-843247ED3F71}"/>
    <cellStyle name="Notas 18 5 2 3 2" xfId="29669" xr:uid="{3CF72F0D-4B44-420E-AA1F-6141A52EC6C2}"/>
    <cellStyle name="Notas 18 5 2 4" xfId="17886" xr:uid="{9046D5B3-CF1C-4F1B-B0D5-DC2A31A43705}"/>
    <cellStyle name="Notas 18 5 3" xfId="3081" xr:uid="{0A0B20F7-D3F1-4527-B070-6094C4C8BA9D}"/>
    <cellStyle name="Notas 18 5 3 2" xfId="5718" xr:uid="{625679AD-EE6D-4321-99E7-7932F8A2C086}"/>
    <cellStyle name="Notas 18 5 3 2 2" xfId="12029" xr:uid="{FDFD52DB-70FC-4CEE-AE4C-64BAFC7A9524}"/>
    <cellStyle name="Notas 18 5 3 2 2 2" xfId="27137" xr:uid="{E27C5986-7833-48AF-AC43-F2C2C936FA72}"/>
    <cellStyle name="Notas 18 5 3 2 3" xfId="14219" xr:uid="{618B8129-1354-4D37-B533-2BFC0097AB3A}"/>
    <cellStyle name="Notas 18 5 3 2 3 2" xfId="29327" xr:uid="{D4638F12-DF3E-4743-9DDD-A107A7299F2C}"/>
    <cellStyle name="Notas 18 5 3 2 4" xfId="20826" xr:uid="{61F84445-5D4D-44CF-990E-4E197EE0D701}"/>
    <cellStyle name="Notas 18 5 3 3" xfId="9463" xr:uid="{9E2D889F-81A0-4299-8045-A30512A100AA}"/>
    <cellStyle name="Notas 18 5 3 3 2" xfId="24571" xr:uid="{95920880-9F8C-4BAA-A30E-1605A9D1159F}"/>
    <cellStyle name="Notas 18 5 3 4" xfId="13432" xr:uid="{C7A70EB9-4C11-4C66-8C8E-0672EBABD603}"/>
    <cellStyle name="Notas 18 5 3 4 2" xfId="28540" xr:uid="{194E941D-6404-4D84-ACBE-38E8026F35DE}"/>
    <cellStyle name="Notas 18 5 3 5" xfId="18189" xr:uid="{FD6818DB-9B73-4151-8A67-17EFBF916127}"/>
    <cellStyle name="Notas 18 5 4" xfId="3407" xr:uid="{227B01A2-65D8-4F4D-B059-4F336DC39129}"/>
    <cellStyle name="Notas 18 5 4 2" xfId="6044" xr:uid="{40F6FC41-5637-4962-8C65-E9B436A30C78}"/>
    <cellStyle name="Notas 18 5 4 2 2" xfId="12355" xr:uid="{7637BD8A-4841-440B-AD16-139BF824BF22}"/>
    <cellStyle name="Notas 18 5 4 2 2 2" xfId="27463" xr:uid="{90D31144-40B8-405F-8068-4DC73EBD55B9}"/>
    <cellStyle name="Notas 18 5 4 2 3" xfId="15422" xr:uid="{D6255D87-EBA3-4E87-BD3C-5A718EC25040}"/>
    <cellStyle name="Notas 18 5 4 2 3 2" xfId="30530" xr:uid="{2764A7A4-A194-4261-AE26-D1817DBD9B9B}"/>
    <cellStyle name="Notas 18 5 4 2 4" xfId="21152" xr:uid="{A128ED9E-D7CD-4638-A453-6AA80CB07272}"/>
    <cellStyle name="Notas 18 5 4 3" xfId="9789" xr:uid="{306E419D-ABCA-4050-8F3D-D14ED7155FF2}"/>
    <cellStyle name="Notas 18 5 4 3 2" xfId="24897" xr:uid="{EB62A90D-B97E-42E7-8E3F-8C948F380BF1}"/>
    <cellStyle name="Notas 18 5 4 4" xfId="13381" xr:uid="{AE51E27A-5ED3-478C-8F17-BD36DEDDD816}"/>
    <cellStyle name="Notas 18 5 4 4 2" xfId="28489" xr:uid="{FFC54442-D751-42E5-8993-41864DF91202}"/>
    <cellStyle name="Notas 18 5 4 5" xfId="18515" xr:uid="{57366EE7-1ACC-447F-AD23-081C6ABE1AC9}"/>
    <cellStyle name="Notas 18 5 5" xfId="3713" xr:uid="{F77C15C2-9590-4039-BFDB-E417032EDB60}"/>
    <cellStyle name="Notas 18 5 5 2" xfId="6350" xr:uid="{C7CCF88C-43D3-4410-A9CE-548DDE5D042C}"/>
    <cellStyle name="Notas 18 5 5 2 2" xfId="12661" xr:uid="{BD859D2D-FBC1-4068-9048-819C9486C697}"/>
    <cellStyle name="Notas 18 5 5 2 2 2" xfId="27769" xr:uid="{A1C2EE75-9390-4D89-86E0-EB194E5AB8C9}"/>
    <cellStyle name="Notas 18 5 5 2 3" xfId="7686" xr:uid="{3C574BCA-AA0D-48A2-A0C0-93018D88276A}"/>
    <cellStyle name="Notas 18 5 5 2 3 2" xfId="22794" xr:uid="{D4422430-9C97-42EF-9EFF-38866B7C1F40}"/>
    <cellStyle name="Notas 18 5 5 2 4" xfId="21458" xr:uid="{B8044380-4970-4EAA-B211-88335DEB2DDB}"/>
    <cellStyle name="Notas 18 5 5 3" xfId="10095" xr:uid="{56DD7B1C-A85A-48F8-A0EB-D035D76EA7E2}"/>
    <cellStyle name="Notas 18 5 5 3 2" xfId="25203" xr:uid="{21AB7EAE-B9A2-45FF-A0FE-B1087E74845C}"/>
    <cellStyle name="Notas 18 5 5 4" xfId="13547" xr:uid="{54171CAB-8E01-4100-8B7D-6B0A5A0BF45D}"/>
    <cellStyle name="Notas 18 5 5 4 2" xfId="28655" xr:uid="{257AFABA-123E-46F8-8D2E-FC5B2154FD5B}"/>
    <cellStyle name="Notas 18 5 5 5" xfId="18821" xr:uid="{9A003B0A-59A1-4A05-A856-347A4803A82B}"/>
    <cellStyle name="Notas 18 5 6" xfId="4088" xr:uid="{7C395369-A616-4959-80C4-C0FD45923B6D}"/>
    <cellStyle name="Notas 18 5 6 2" xfId="6725" xr:uid="{52C1495E-9BFD-4527-A6D5-BA341A9416D2}"/>
    <cellStyle name="Notas 18 5 6 2 2" xfId="13036" xr:uid="{66BFABFD-5458-41A6-ABD5-593C73AD972C}"/>
    <cellStyle name="Notas 18 5 6 2 2 2" xfId="28144" xr:uid="{DCDFB705-3BD5-4058-9E75-2669E2CC8349}"/>
    <cellStyle name="Notas 18 5 6 2 3" xfId="16712" xr:uid="{C584C27D-07DB-49C0-96EB-B5DA2ABA0307}"/>
    <cellStyle name="Notas 18 5 6 2 3 2" xfId="31820" xr:uid="{1DF3EBA5-BF6D-4D92-ADF0-7FB7E9DF5269}"/>
    <cellStyle name="Notas 18 5 6 2 4" xfId="21833" xr:uid="{E29A9EE1-FFAD-4B49-B1EB-F7146A1463EC}"/>
    <cellStyle name="Notas 18 5 6 3" xfId="10470" xr:uid="{E989EE42-90EF-4F37-8875-91D49FC4B35E}"/>
    <cellStyle name="Notas 18 5 6 3 2" xfId="25578" xr:uid="{5117873D-1ACA-407D-879D-C16B7CCEBC8E}"/>
    <cellStyle name="Notas 18 5 6 4" xfId="14394" xr:uid="{7DFC5B93-28E1-4890-B6BE-B98F5A64FA73}"/>
    <cellStyle name="Notas 18 5 6 4 2" xfId="29502" xr:uid="{AF694163-4011-4367-ADC7-735787297CB6}"/>
    <cellStyle name="Notas 18 5 6 5" xfId="19196" xr:uid="{3C1F7634-D754-4C76-A825-25F819412962}"/>
    <cellStyle name="Notas 18 5 7" xfId="4370" xr:uid="{207AAB05-53D8-47DC-AC63-824F63EB27B7}"/>
    <cellStyle name="Notas 18 5 7 2" xfId="7007" xr:uid="{F6404EB4-0A36-4EF1-9B7F-7DF5D5B1907F}"/>
    <cellStyle name="Notas 18 5 7 2 2" xfId="13318" xr:uid="{588714F3-1492-4ABD-BAA4-576704B14C15}"/>
    <cellStyle name="Notas 18 5 7 2 2 2" xfId="28426" xr:uid="{AB10941B-F9A7-4B06-851D-986AB6AA9676}"/>
    <cellStyle name="Notas 18 5 7 2 3" xfId="16982" xr:uid="{E9896701-8BDF-4DF9-935B-16C6015CF01B}"/>
    <cellStyle name="Notas 18 5 7 2 3 2" xfId="32090" xr:uid="{82E0E463-CAC2-45F5-985F-B0ABE75B2B9A}"/>
    <cellStyle name="Notas 18 5 7 2 4" xfId="22115" xr:uid="{6E2203CF-DEB5-498A-82FF-ED317FE8AAC0}"/>
    <cellStyle name="Notas 18 5 7 3" xfId="10752" xr:uid="{A66DEB0A-6F14-4715-A762-74FE6194542B}"/>
    <cellStyle name="Notas 18 5 7 3 2" xfId="25860" xr:uid="{CB339FBD-061A-4F5C-BE15-D32ACF86D16F}"/>
    <cellStyle name="Notas 18 5 7 4" xfId="15768" xr:uid="{81477CC2-0DBF-4652-B76D-BE335E3F0F7E}"/>
    <cellStyle name="Notas 18 5 7 4 2" xfId="30876" xr:uid="{098C902B-1704-415D-831B-64DD9B9460D4}"/>
    <cellStyle name="Notas 18 5 7 5" xfId="19478" xr:uid="{F15DFD34-24D1-4EE1-B7D1-47350EF2F69D}"/>
    <cellStyle name="Notas 18 5 8" xfId="4653" xr:uid="{46E843E2-03BF-49A9-807B-09E11A67DC29}"/>
    <cellStyle name="Notas 18 5 8 2" xfId="11035" xr:uid="{628BB40B-D576-4143-9422-D098EBB8B13A}"/>
    <cellStyle name="Notas 18 5 8 2 2" xfId="26143" xr:uid="{8A5BC652-E131-4352-B12E-895E9BE3923B}"/>
    <cellStyle name="Notas 18 5 8 3" xfId="9163" xr:uid="{CE1C1758-8A1F-4A42-B2A2-42711287C46A}"/>
    <cellStyle name="Notas 18 5 8 3 2" xfId="24271" xr:uid="{43B1A2CC-51A3-412D-8A5F-C6E4E974E34C}"/>
    <cellStyle name="Notas 18 5 8 4" xfId="19761" xr:uid="{4A14F54C-8472-4AFE-8A45-B60C0EAB0A86}"/>
    <cellStyle name="Notas 18 5 9" xfId="8514" xr:uid="{B6B8C58E-1E59-4D65-97C1-9226A89936B0}"/>
    <cellStyle name="Notas 18 5 9 2" xfId="23622" xr:uid="{71F2E8E6-EF42-4998-A544-AE5544FAC3B9}"/>
    <cellStyle name="Notas 19" xfId="1457" xr:uid="{00000000-0005-0000-0000-0000B5050000}"/>
    <cellStyle name="Notas 2" xfId="1458" xr:uid="{00000000-0005-0000-0000-0000B6050000}"/>
    <cellStyle name="Notas 2 2" xfId="1459" xr:uid="{00000000-0005-0000-0000-0000B7050000}"/>
    <cellStyle name="Notas 2 2 2" xfId="1914" xr:uid="{0B02C180-0B9C-44D7-95C1-0AD5FFFF0365}"/>
    <cellStyle name="Notas 2 2 2 10" xfId="14292" xr:uid="{6D67FB62-98CB-430D-A28A-3593A9C74DA7}"/>
    <cellStyle name="Notas 2 2 2 10 2" xfId="29400" xr:uid="{FD61AB96-542F-4777-9919-AA41763863B0}"/>
    <cellStyle name="Notas 2 2 2 11" xfId="14630" xr:uid="{45CC7AFB-B3AF-44C8-BC04-51F0D3D0B82A}"/>
    <cellStyle name="Notas 2 2 2 11 2" xfId="29738" xr:uid="{51DBAE01-87B1-4D5E-9B26-C2089CE7B143}"/>
    <cellStyle name="Notas 2 2 2 12" xfId="17139" xr:uid="{693B8E5E-3B04-4EC7-B86A-E928BE20F39F}"/>
    <cellStyle name="Notas 2 2 2 2" xfId="2474" xr:uid="{455461A8-B3EC-4950-8ABC-7E87D61665DF}"/>
    <cellStyle name="Notas 2 2 2 2 2" xfId="5111" xr:uid="{CC14A3C2-935F-4A68-B496-E88CF104F3A5}"/>
    <cellStyle name="Notas 2 2 2 2 2 2" xfId="11475" xr:uid="{104B2856-37DC-4935-861F-25BE4A3E35BB}"/>
    <cellStyle name="Notas 2 2 2 2 2 2 2" xfId="26583" xr:uid="{13303136-3BB2-49C4-9645-ABE9AFF66915}"/>
    <cellStyle name="Notas 2 2 2 2 2 3" xfId="16037" xr:uid="{F1897A4A-47A2-4D62-B02D-48436B416B02}"/>
    <cellStyle name="Notas 2 2 2 2 2 3 2" xfId="31145" xr:uid="{23D61A91-41A1-44CC-99DF-06F5248CCE5F}"/>
    <cellStyle name="Notas 2 2 2 2 2 4" xfId="20219" xr:uid="{C3677F47-AC37-4B74-9857-4F46CAEF534A}"/>
    <cellStyle name="Notas 2 2 2 2 3" xfId="8941" xr:uid="{A6AA8276-51E8-4489-A53A-ABAD9601063B}"/>
    <cellStyle name="Notas 2 2 2 2 3 2" xfId="24049" xr:uid="{6A086E7B-A8F8-4E7D-927B-77A862332054}"/>
    <cellStyle name="Notas 2 2 2 3" xfId="2690" xr:uid="{66A2B787-BA8F-4AB4-8137-A4B88BD87CC2}"/>
    <cellStyle name="Notas 2 2 2 3 2" xfId="5327" xr:uid="{5E09BCFC-2CE1-414D-829F-0F41B1A1C46D}"/>
    <cellStyle name="Notas 2 2 2 3 2 2" xfId="7152" xr:uid="{32221579-61EA-48CC-A7A7-359B43D5F937}"/>
    <cellStyle name="Notas 2 2 2 3 2 2 2" xfId="22260" xr:uid="{59109E2F-9F4E-472F-A6D5-ACAFB7FC139A}"/>
    <cellStyle name="Notas 2 2 2 3 2 3" xfId="20435" xr:uid="{7678CA5B-737D-4A4F-8998-0D05E17A76DC}"/>
    <cellStyle name="Notas 2 2 2 3 3" xfId="15838" xr:uid="{7E77E202-61D8-4B4B-8725-FBEBD5788A5D}"/>
    <cellStyle name="Notas 2 2 2 3 3 2" xfId="30946" xr:uid="{354292E4-2F83-4103-891C-0306F0381B4E}"/>
    <cellStyle name="Notas 2 2 2 3 4" xfId="17798" xr:uid="{370F98F0-6296-4DC4-8D80-F55F4A865414}"/>
    <cellStyle name="Notas 2 2 2 4" xfId="2993" xr:uid="{AC01ABC4-E0B7-468C-9A3C-F4707E7FE99E}"/>
    <cellStyle name="Notas 2 2 2 4 2" xfId="5630" xr:uid="{0E5A5A49-6335-4F36-B107-2C54381BCBE3}"/>
    <cellStyle name="Notas 2 2 2 4 2 2" xfId="11941" xr:uid="{2D4630C7-6CF6-4D25-BA8A-8918650B0557}"/>
    <cellStyle name="Notas 2 2 2 4 2 2 2" xfId="27049" xr:uid="{C5016635-6B8C-4948-96DE-92E34AD9D095}"/>
    <cellStyle name="Notas 2 2 2 4 2 3" xfId="14411" xr:uid="{13CA3D36-3385-4FE7-90B9-E4210DEBB81A}"/>
    <cellStyle name="Notas 2 2 2 4 2 3 2" xfId="29519" xr:uid="{2AC11B9E-F044-44D1-A7DA-3D125DBF8A81}"/>
    <cellStyle name="Notas 2 2 2 4 2 4" xfId="20738" xr:uid="{204A6015-22C5-48F8-877C-1ED3E58E92C3}"/>
    <cellStyle name="Notas 2 2 2 4 3" xfId="9375" xr:uid="{27A4F782-3FAB-4403-88EC-DAB18D1AF611}"/>
    <cellStyle name="Notas 2 2 2 4 3 2" xfId="24483" xr:uid="{F23B3257-E460-4F92-830F-74F3347CC16F}"/>
    <cellStyle name="Notas 2 2 2 4 4" xfId="7322" xr:uid="{03720705-5A56-491E-81D9-2CB803A71BB4}"/>
    <cellStyle name="Notas 2 2 2 4 4 2" xfId="22430" xr:uid="{92ACD0C5-861C-4723-9785-A69F29BE9FEB}"/>
    <cellStyle name="Notas 2 2 2 4 5" xfId="18101" xr:uid="{355B5915-A3C1-40D9-8D9F-050F869B6DF9}"/>
    <cellStyle name="Notas 2 2 2 5" xfId="3319" xr:uid="{ADC868EF-3B07-48F3-B04A-52C2C0697761}"/>
    <cellStyle name="Notas 2 2 2 5 2" xfId="5956" xr:uid="{9D64275A-7226-40DB-AF90-790B97199EF1}"/>
    <cellStyle name="Notas 2 2 2 5 2 2" xfId="12267" xr:uid="{37FD25CB-2DD8-4429-975B-33EFC54B4DCA}"/>
    <cellStyle name="Notas 2 2 2 5 2 2 2" xfId="27375" xr:uid="{99E5E2CA-9565-410B-BCF4-6D89FBEFD1AA}"/>
    <cellStyle name="Notas 2 2 2 5 2 3" xfId="11760" xr:uid="{B9597738-90E4-4899-838C-545C1CBCD17B}"/>
    <cellStyle name="Notas 2 2 2 5 2 3 2" xfId="26868" xr:uid="{213C02D4-66F6-42C6-BC56-B79C9E5BEBF1}"/>
    <cellStyle name="Notas 2 2 2 5 2 4" xfId="21064" xr:uid="{614ECE5B-B758-4C84-857E-05436FB22C8E}"/>
    <cellStyle name="Notas 2 2 2 5 3" xfId="9701" xr:uid="{D92C24CB-D34A-47E6-885B-726EEFA905E4}"/>
    <cellStyle name="Notas 2 2 2 5 3 2" xfId="24809" xr:uid="{F644A398-744E-4394-8029-D56B474E0146}"/>
    <cellStyle name="Notas 2 2 2 5 4" xfId="15713" xr:uid="{582E3BE0-5590-4400-BE4C-A88E422E7746}"/>
    <cellStyle name="Notas 2 2 2 5 4 2" xfId="30821" xr:uid="{CA6A8C30-EA7F-4BBC-BFD8-5A06F1C3AB87}"/>
    <cellStyle name="Notas 2 2 2 5 5" xfId="18427" xr:uid="{F655B1DD-E207-450F-9BB1-ED00C297C9F3}"/>
    <cellStyle name="Notas 2 2 2 6" xfId="3625" xr:uid="{353D92D0-5960-420D-B252-E97189E8E5E7}"/>
    <cellStyle name="Notas 2 2 2 6 2" xfId="6262" xr:uid="{F9C82661-9C40-4547-92C9-6411C2230DDB}"/>
    <cellStyle name="Notas 2 2 2 6 2 2" xfId="12573" xr:uid="{98D3EE48-165D-4662-953C-DC81ED95A225}"/>
    <cellStyle name="Notas 2 2 2 6 2 2 2" xfId="27681" xr:uid="{3D2E6D38-82EC-4306-AC95-B978939FD9B0}"/>
    <cellStyle name="Notas 2 2 2 6 2 3" xfId="14618" xr:uid="{8D2088B1-F2E9-4A63-8A8E-0B6329100419}"/>
    <cellStyle name="Notas 2 2 2 6 2 3 2" xfId="29726" xr:uid="{505E71E3-03CD-461D-A946-7BD463949508}"/>
    <cellStyle name="Notas 2 2 2 6 2 4" xfId="21370" xr:uid="{BC17C834-0433-49D4-B660-B21D957CD21C}"/>
    <cellStyle name="Notas 2 2 2 6 3" xfId="10007" xr:uid="{0E89B776-C18C-4237-89EE-DA6A916941D4}"/>
    <cellStyle name="Notas 2 2 2 6 3 2" xfId="25115" xr:uid="{B4F7E271-015C-4ADB-827D-A71D14A12AEE}"/>
    <cellStyle name="Notas 2 2 2 6 4" xfId="8722" xr:uid="{76911A0A-5D60-4D05-81DE-68CA314337D2}"/>
    <cellStyle name="Notas 2 2 2 6 4 2" xfId="23830" xr:uid="{A3F1BE5B-5997-44EE-B662-2E40BBE59148}"/>
    <cellStyle name="Notas 2 2 2 6 5" xfId="18733" xr:uid="{AA339A77-06DE-454F-A774-FD2B6F1A4787}"/>
    <cellStyle name="Notas 2 2 2 7" xfId="3986" xr:uid="{51A0C95D-971A-4A86-BEEA-C1E49BFC9F08}"/>
    <cellStyle name="Notas 2 2 2 7 2" xfId="6623" xr:uid="{0168A7A9-37D3-4667-B23C-E46A38BDB8B9}"/>
    <cellStyle name="Notas 2 2 2 7 2 2" xfId="12934" xr:uid="{CABCDE86-D987-4F7B-81C2-0927D9C88852}"/>
    <cellStyle name="Notas 2 2 2 7 2 2 2" xfId="28042" xr:uid="{967EDA96-4F55-4D11-8BB1-8AA16E204311}"/>
    <cellStyle name="Notas 2 2 2 7 2 3" xfId="16624" xr:uid="{3622C55A-99CC-49C9-888E-A2983878AB4B}"/>
    <cellStyle name="Notas 2 2 2 7 2 3 2" xfId="31732" xr:uid="{2ACDA26B-1A97-4397-82DB-875EB990FEA1}"/>
    <cellStyle name="Notas 2 2 2 7 2 4" xfId="21731" xr:uid="{0AEE3E97-E5B2-42B8-B600-821762E69539}"/>
    <cellStyle name="Notas 2 2 2 7 3" xfId="10368" xr:uid="{3C405287-202D-41F5-9A53-A4DD68E4B6D4}"/>
    <cellStyle name="Notas 2 2 2 7 3 2" xfId="25476" xr:uid="{1BB22366-05B6-456A-A325-307BF5CAA440}"/>
    <cellStyle name="Notas 2 2 2 7 4" xfId="16498" xr:uid="{A7CC9EC0-0273-43AC-91EF-E84DFE0C334E}"/>
    <cellStyle name="Notas 2 2 2 7 4 2" xfId="31606" xr:uid="{EFF4E287-51BC-423E-88FF-D3FC1D7772C1}"/>
    <cellStyle name="Notas 2 2 2 7 5" xfId="19094" xr:uid="{1DF794B4-8C11-48A4-87BD-BF60C6637698}"/>
    <cellStyle name="Notas 2 2 2 8" xfId="4551" xr:uid="{86BEE0C2-2BBD-48BA-A37F-C0B3461F4B22}"/>
    <cellStyle name="Notas 2 2 2 8 2" xfId="10933" xr:uid="{2BD46D2B-1564-4C84-A03E-9CC5849AE84D}"/>
    <cellStyle name="Notas 2 2 2 8 2 2" xfId="26041" xr:uid="{75273F76-4F74-479A-9418-2C0A91BDE5B0}"/>
    <cellStyle name="Notas 2 2 2 8 3" xfId="15465" xr:uid="{8684E315-8064-45DB-A8FC-1A6885E303C3}"/>
    <cellStyle name="Notas 2 2 2 8 3 2" xfId="30573" xr:uid="{96ED4A6A-4A41-4A18-935B-783048703910}"/>
    <cellStyle name="Notas 2 2 2 8 4" xfId="19659" xr:uid="{2AC80F62-DBB0-4265-816A-1B2D120E3AAF}"/>
    <cellStyle name="Notas 2 2 2 9" xfId="8415" xr:uid="{4329C32A-DC44-49AA-86BF-75A50AB19685}"/>
    <cellStyle name="Notas 2 2 2 9 2" xfId="23523" xr:uid="{49D57DD6-769A-4747-B0C6-BD6B2D7A867B}"/>
    <cellStyle name="Notas 2 2 3" xfId="1899" xr:uid="{8C6D2891-DB49-47FF-8C21-C109958264D4}"/>
    <cellStyle name="Notas 2 2 3 10" xfId="8400" xr:uid="{F73054E4-44A4-47C9-BB75-C3591A64CE88}"/>
    <cellStyle name="Notas 2 2 3 10 2" xfId="23508" xr:uid="{C7677F87-999C-4042-93D6-202B5DCE363F}"/>
    <cellStyle name="Notas 2 2 3 11" xfId="13636" xr:uid="{AE33D92F-AF25-4E10-9ECA-F02C751C9A4E}"/>
    <cellStyle name="Notas 2 2 3 11 2" xfId="28744" xr:uid="{229A009E-F0E5-491E-960C-CD95706BEC45}"/>
    <cellStyle name="Notas 2 2 3 12" xfId="7224" xr:uid="{E912F490-FE22-408F-8516-9D1154050F77}"/>
    <cellStyle name="Notas 2 2 3 12 2" xfId="22332" xr:uid="{3F651689-54D5-4013-9E33-4591E9CBEBE6}"/>
    <cellStyle name="Notas 2 2 3 13" xfId="17124" xr:uid="{CF303B6E-79D7-4E37-B396-0567200B01FB}"/>
    <cellStyle name="Notas 2 2 3 2" xfId="2459" xr:uid="{75E781E4-3095-4D53-894A-9271FF43F846}"/>
    <cellStyle name="Notas 2 2 3 2 2" xfId="5096" xr:uid="{A90A298F-B144-413F-A852-721161A99DC3}"/>
    <cellStyle name="Notas 2 2 3 2 2 2" xfId="11460" xr:uid="{6734BB7A-DF6E-41E2-A2D4-6C0A93310DCF}"/>
    <cellStyle name="Notas 2 2 3 2 2 2 2" xfId="26568" xr:uid="{E83B02BE-58D4-4270-A063-4A3833A42BB8}"/>
    <cellStyle name="Notas 2 2 3 2 2 3" xfId="14315" xr:uid="{CD1F0364-AF98-46AA-958F-441A21921776}"/>
    <cellStyle name="Notas 2 2 3 2 2 3 2" xfId="29423" xr:uid="{5774EDA3-004E-4C34-B743-69BC7B62DA89}"/>
    <cellStyle name="Notas 2 2 3 2 2 4" xfId="20204" xr:uid="{17179B77-8DA3-47D6-9244-F4CB48D699A1}"/>
    <cellStyle name="Notas 2 2 3 2 3" xfId="8926" xr:uid="{0FF40BB9-F873-47FE-A9A0-638C63FBA9B9}"/>
    <cellStyle name="Notas 2 2 3 2 3 2" xfId="24034" xr:uid="{63135E48-CD5B-4B58-9E85-968A9A40BDA2}"/>
    <cellStyle name="Notas 2 2 3 2 4" xfId="15479" xr:uid="{9D9538F2-689C-4460-852E-DE72F92DC0A6}"/>
    <cellStyle name="Notas 2 2 3 2 4 2" xfId="30587" xr:uid="{6D02AD61-BDC0-47AE-8202-E083F1F1CE72}"/>
    <cellStyle name="Notas 2 2 3 2 5" xfId="15372" xr:uid="{0440C412-8A66-4C3D-8864-E17E4BFB9A12}"/>
    <cellStyle name="Notas 2 2 3 2 5 2" xfId="30480" xr:uid="{625E0502-C10E-419B-BBBD-E51909971AB1}"/>
    <cellStyle name="Notas 2 2 3 2 6" xfId="17633" xr:uid="{0B9C42E7-16E4-4249-8684-7F6D66CADCDB}"/>
    <cellStyle name="Notas 2 2 3 3" xfId="2675" xr:uid="{AB0C4BAC-EEE7-49E2-9C0B-A67FC0AA2CF4}"/>
    <cellStyle name="Notas 2 2 3 3 2" xfId="5312" xr:uid="{8F1E8BA3-353C-4E47-9369-69D8673E90FC}"/>
    <cellStyle name="Notas 2 2 3 3 2 2" xfId="15212" xr:uid="{3CB08D75-A247-422C-AFB9-F3120777A009}"/>
    <cellStyle name="Notas 2 2 3 3 2 2 2" xfId="30320" xr:uid="{B9164FB8-47C6-4D7D-B999-26D383118075}"/>
    <cellStyle name="Notas 2 2 3 3 2 3" xfId="20420" xr:uid="{906116C6-6943-4BFD-91B8-13BC66678DDF}"/>
    <cellStyle name="Notas 2 2 3 3 3" xfId="13861" xr:uid="{00FB9265-B6D3-42FD-8054-90E32D6150DC}"/>
    <cellStyle name="Notas 2 2 3 3 3 2" xfId="28969" xr:uid="{360A73F0-054A-4C7F-9958-652569F141ED}"/>
    <cellStyle name="Notas 2 2 3 3 4" xfId="17783" xr:uid="{A45EF5B9-ADD7-41E5-BD82-D602EEBECFDE}"/>
    <cellStyle name="Notas 2 2 3 4" xfId="2978" xr:uid="{0073B07C-7DDD-4D6E-B360-CBB41F832EBA}"/>
    <cellStyle name="Notas 2 2 3 4 2" xfId="5615" xr:uid="{1966FA0B-E57D-4549-A3B8-8B34CA1EA72A}"/>
    <cellStyle name="Notas 2 2 3 4 2 2" xfId="11926" xr:uid="{33518E35-AF12-4EAA-A928-F916FFCAC62A}"/>
    <cellStyle name="Notas 2 2 3 4 2 2 2" xfId="27034" xr:uid="{F6439541-7A2F-4E15-955F-B221DEB70267}"/>
    <cellStyle name="Notas 2 2 3 4 2 3" xfId="13901" xr:uid="{C7864A73-0E82-4001-A1E0-837F0F836C82}"/>
    <cellStyle name="Notas 2 2 3 4 2 3 2" xfId="29009" xr:uid="{28EA2C65-FD92-4BC8-8104-2B4422C1FDD9}"/>
    <cellStyle name="Notas 2 2 3 4 2 4" xfId="20723" xr:uid="{594CB5DD-748C-4180-A4B9-CF89060B8015}"/>
    <cellStyle name="Notas 2 2 3 4 3" xfId="9360" xr:uid="{F1CFC843-7482-4B4C-B926-D4B067C5F3AE}"/>
    <cellStyle name="Notas 2 2 3 4 3 2" xfId="24468" xr:uid="{DB7BD3D9-8D2D-431A-A7FB-452DBBD2C7B0}"/>
    <cellStyle name="Notas 2 2 3 4 4" xfId="16159" xr:uid="{45FE8D19-5FAA-4934-A3B1-1EB6407CE916}"/>
    <cellStyle name="Notas 2 2 3 4 4 2" xfId="31267" xr:uid="{BD41B18B-31BC-46E1-8C11-17FB9B8F7402}"/>
    <cellStyle name="Notas 2 2 3 4 5" xfId="18086" xr:uid="{CA2B3DFA-4D5E-4943-9926-AFE7E238E632}"/>
    <cellStyle name="Notas 2 2 3 5" xfId="3304" xr:uid="{FF362854-49DA-47BE-A07B-22C208B1B328}"/>
    <cellStyle name="Notas 2 2 3 5 2" xfId="5941" xr:uid="{CF80BB38-2A9F-4EF9-9574-28781B5E1AFB}"/>
    <cellStyle name="Notas 2 2 3 5 2 2" xfId="12252" xr:uid="{A5159815-266A-456F-AD70-907CD7E92C0D}"/>
    <cellStyle name="Notas 2 2 3 5 2 2 2" xfId="27360" xr:uid="{E60F3F2F-19A8-4655-B4BD-0565540671A7}"/>
    <cellStyle name="Notas 2 2 3 5 2 3" xfId="14918" xr:uid="{DF929613-3253-4415-BFDA-A001D4180036}"/>
    <cellStyle name="Notas 2 2 3 5 2 3 2" xfId="30026" xr:uid="{362AEBB7-A8C7-40E5-9892-B1A4E82D084F}"/>
    <cellStyle name="Notas 2 2 3 5 2 4" xfId="21049" xr:uid="{26F50732-2083-4FF9-84C4-F5E6AD033735}"/>
    <cellStyle name="Notas 2 2 3 5 3" xfId="9686" xr:uid="{3D7E09ED-F58E-453D-A433-5285177BDF08}"/>
    <cellStyle name="Notas 2 2 3 5 3 2" xfId="24794" xr:uid="{AEB41FB6-012B-48FB-96AE-2509FEF323CF}"/>
    <cellStyle name="Notas 2 2 3 5 4" xfId="9136" xr:uid="{404B98B3-21C9-4160-8C0A-71DA93BB600D}"/>
    <cellStyle name="Notas 2 2 3 5 4 2" xfId="24244" xr:uid="{0E08D8F3-7E2F-421C-A6F9-14F50BFA5545}"/>
    <cellStyle name="Notas 2 2 3 5 5" xfId="18412" xr:uid="{E79AACE5-EF62-4D21-B93E-33F389018FED}"/>
    <cellStyle name="Notas 2 2 3 6" xfId="3610" xr:uid="{772D5564-E260-4E71-BAE0-01592AEB1285}"/>
    <cellStyle name="Notas 2 2 3 6 2" xfId="6247" xr:uid="{DC690AAC-F64C-49B7-8BF1-85D0E16CB13C}"/>
    <cellStyle name="Notas 2 2 3 6 2 2" xfId="12558" xr:uid="{E43BB7F4-1FAF-497D-8488-42D604E58727}"/>
    <cellStyle name="Notas 2 2 3 6 2 2 2" xfId="27666" xr:uid="{0BCA6333-C594-40FB-ADC9-5E266AFCB95C}"/>
    <cellStyle name="Notas 2 2 3 6 2 3" xfId="14895" xr:uid="{CC2BEEB6-9097-499A-91FF-99DE1AA74CDC}"/>
    <cellStyle name="Notas 2 2 3 6 2 3 2" xfId="30003" xr:uid="{26744F21-E1E6-4BBA-9D36-AB3AC4376E14}"/>
    <cellStyle name="Notas 2 2 3 6 2 4" xfId="21355" xr:uid="{972EF290-3545-4F72-A4DA-DE370E7F937E}"/>
    <cellStyle name="Notas 2 2 3 6 3" xfId="9992" xr:uid="{CF4985D3-CF68-475C-8ADB-E11EAFC8B26F}"/>
    <cellStyle name="Notas 2 2 3 6 3 2" xfId="25100" xr:uid="{7CFC0BAE-889D-4A1D-8ED5-118227667CE5}"/>
    <cellStyle name="Notas 2 2 3 6 4" xfId="7256" xr:uid="{1A3E2A58-8B85-472F-9280-7474689B2077}"/>
    <cellStyle name="Notas 2 2 3 6 4 2" xfId="22364" xr:uid="{418916B4-337B-42EC-849E-9062F90F37B2}"/>
    <cellStyle name="Notas 2 2 3 6 5" xfId="18718" xr:uid="{AEFC873A-97F3-43BB-8BA9-4A2F2E66136B}"/>
    <cellStyle name="Notas 2 2 3 7" xfId="3971" xr:uid="{BFB91C30-AA36-4724-BE0E-79C126BBD450}"/>
    <cellStyle name="Notas 2 2 3 7 2" xfId="6608" xr:uid="{3AFAEC20-7015-48D6-8293-EFC20B8D626D}"/>
    <cellStyle name="Notas 2 2 3 7 2 2" xfId="12919" xr:uid="{CCA4A5E4-4852-49EC-A34C-66F206001AFA}"/>
    <cellStyle name="Notas 2 2 3 7 2 2 2" xfId="28027" xr:uid="{BBE4EEB2-3737-4E6A-AC4F-E847FDDC9F14}"/>
    <cellStyle name="Notas 2 2 3 7 2 3" xfId="16609" xr:uid="{9356829F-B88C-4E24-9755-8AF7D654F560}"/>
    <cellStyle name="Notas 2 2 3 7 2 3 2" xfId="31717" xr:uid="{973FC93D-103B-41E8-BA77-C263FC1CCA6A}"/>
    <cellStyle name="Notas 2 2 3 7 2 4" xfId="21716" xr:uid="{170B0B66-D78B-4050-AB33-A0ADFD663D56}"/>
    <cellStyle name="Notas 2 2 3 7 3" xfId="10353" xr:uid="{5A09D0D4-449C-4144-92FE-35FD5FDE3A3C}"/>
    <cellStyle name="Notas 2 2 3 7 3 2" xfId="25461" xr:uid="{86A6F64B-342C-45EC-B64B-7D6D91FF32A7}"/>
    <cellStyle name="Notas 2 2 3 7 4" xfId="7169" xr:uid="{A386898A-E536-4CFE-9392-A2EA2D529832}"/>
    <cellStyle name="Notas 2 2 3 7 4 2" xfId="22277" xr:uid="{7CCAB073-4A2E-4ABE-8498-DEDF162EB1A6}"/>
    <cellStyle name="Notas 2 2 3 7 5" xfId="19079" xr:uid="{E88F942C-DAE9-43AD-AC73-258F964E40F4}"/>
    <cellStyle name="Notas 2 2 3 8" xfId="4303" xr:uid="{01EE783E-95F5-4B00-9302-63BDB3E408DF}"/>
    <cellStyle name="Notas 2 2 3 8 2" xfId="6940" xr:uid="{E668F5BD-097B-4FAE-B790-7B4A3CBE4A84}"/>
    <cellStyle name="Notas 2 2 3 8 2 2" xfId="13251" xr:uid="{313263E4-F786-424D-A84C-CEB58FEC6E0E}"/>
    <cellStyle name="Notas 2 2 3 8 2 2 2" xfId="28359" xr:uid="{BF18E7FD-B4D5-4BDB-A06C-EC15F2E6A28C}"/>
    <cellStyle name="Notas 2 2 3 8 2 3" xfId="16915" xr:uid="{0AA7D339-B17E-43B1-A753-A77BA67BCD47}"/>
    <cellStyle name="Notas 2 2 3 8 2 3 2" xfId="32023" xr:uid="{6CF39177-0218-44E6-895F-1F586EAB813F}"/>
    <cellStyle name="Notas 2 2 3 8 2 4" xfId="22048" xr:uid="{B712FD07-9D9D-4B00-8E6F-10EB09874CAD}"/>
    <cellStyle name="Notas 2 2 3 8 3" xfId="10685" xr:uid="{EE71CFCD-8A9A-4D6D-BACA-07005FC4CFA2}"/>
    <cellStyle name="Notas 2 2 3 8 3 2" xfId="25793" xr:uid="{039FBE6C-1378-4315-9B5B-D4E96C2A715D}"/>
    <cellStyle name="Notas 2 2 3 8 4" xfId="7648" xr:uid="{DC720747-C792-4231-885F-FF31779FF0CB}"/>
    <cellStyle name="Notas 2 2 3 8 4 2" xfId="22756" xr:uid="{EBDEE00D-2ACF-420E-80E4-5393AA4B7E59}"/>
    <cellStyle name="Notas 2 2 3 8 5" xfId="19411" xr:uid="{C4A376E3-0E17-4EEF-9902-69AC0185DBBD}"/>
    <cellStyle name="Notas 2 2 3 9" xfId="4536" xr:uid="{2B5D09C3-6B95-474E-BF2D-60142AD644EB}"/>
    <cellStyle name="Notas 2 2 3 9 2" xfId="10918" xr:uid="{650A4D31-422A-4D0D-AD13-BC6470FAAD3E}"/>
    <cellStyle name="Notas 2 2 3 9 2 2" xfId="26026" xr:uid="{75CF74BD-3B34-4F78-B1A2-22BDF15ECC34}"/>
    <cellStyle name="Notas 2 2 3 9 3" xfId="15888" xr:uid="{EA7BB208-89CD-4004-AB11-B9F3ADACE371}"/>
    <cellStyle name="Notas 2 2 3 9 3 2" xfId="30996" xr:uid="{680FF05F-7519-4057-A991-38CF24039EDB}"/>
    <cellStyle name="Notas 2 2 3 9 4" xfId="19644" xr:uid="{CD429414-EF48-4CD0-B4C7-07C7FF03D9C6}"/>
    <cellStyle name="Notas 2 2 4" xfId="2109" xr:uid="{7E49BF01-B681-41AA-8469-533C9CF0DD93}"/>
    <cellStyle name="Notas 2 2 4 10" xfId="8607" xr:uid="{97E32366-B7BB-4FDA-BCF9-0AA3F02D9B87}"/>
    <cellStyle name="Notas 2 2 4 10 2" xfId="23715" xr:uid="{8E71DAFE-C73D-409F-BF49-42A5E59FB3AB}"/>
    <cellStyle name="Notas 2 2 4 11" xfId="7406" xr:uid="{C833D3F7-688D-4BFE-8029-ADD81D8231DA}"/>
    <cellStyle name="Notas 2 2 4 11 2" xfId="22514" xr:uid="{5656D40A-7D45-4CC1-B0EE-0CFEC3CE4D60}"/>
    <cellStyle name="Notas 2 2 4 12" xfId="15384" xr:uid="{61EEF355-E6AD-4FF7-B95E-A0725D8D193F}"/>
    <cellStyle name="Notas 2 2 4 12 2" xfId="30492" xr:uid="{469246DB-7715-4A1B-AA2C-6B9CB832690F}"/>
    <cellStyle name="Notas 2 2 4 13" xfId="17334" xr:uid="{D1B3ECA9-7237-4FFE-8118-60ED3870C200}"/>
    <cellStyle name="Notas 2 2 4 2" xfId="2599" xr:uid="{E99CC53C-885D-4AB0-AAF8-BD33D73E1EAC}"/>
    <cellStyle name="Notas 2 2 4 2 2" xfId="5236" xr:uid="{63D28703-1B7E-42E1-9702-D3E91C6A7470}"/>
    <cellStyle name="Notas 2 2 4 2 2 2" xfId="11600" xr:uid="{158A7FA2-CBEE-4CD0-B53A-E08059BD8D67}"/>
    <cellStyle name="Notas 2 2 4 2 2 2 2" xfId="26708" xr:uid="{2F039547-D91E-483B-9EDB-65A17D2FC36D}"/>
    <cellStyle name="Notas 2 2 4 2 2 3" xfId="14006" xr:uid="{285069C9-58A0-4F1B-8D0E-9E6CEA5B2546}"/>
    <cellStyle name="Notas 2 2 4 2 2 3 2" xfId="29114" xr:uid="{47511194-8186-4EAC-B57E-FBBDBCA2766F}"/>
    <cellStyle name="Notas 2 2 4 2 2 4" xfId="20344" xr:uid="{9EF18799-FE5F-4E02-A2FF-636119B711FC}"/>
    <cellStyle name="Notas 2 2 4 2 3" xfId="9066" xr:uid="{2735C746-0590-4B87-ABD9-9BB618234C79}"/>
    <cellStyle name="Notas 2 2 4 2 3 2" xfId="24174" xr:uid="{BBF3B4B2-3392-4A58-A557-F648AD88535D}"/>
    <cellStyle name="Notas 2 2 4 2 4" xfId="14256" xr:uid="{AFF58DF6-DA45-4C61-A4C0-E448EE225FD1}"/>
    <cellStyle name="Notas 2 2 4 2 4 2" xfId="29364" xr:uid="{323733F8-57D3-444D-863E-ECF48955007A}"/>
    <cellStyle name="Notas 2 2 4 2 5" xfId="15350" xr:uid="{316EB598-7756-403C-A30D-CC9EB04CC8C5}"/>
    <cellStyle name="Notas 2 2 4 2 5 2" xfId="30458" xr:uid="{DF33E683-7806-4DA9-8862-958D3FA215B0}"/>
    <cellStyle name="Notas 2 2 4 2 6" xfId="17707" xr:uid="{F345C3A2-67B2-4818-B7EC-41AC2EB97845}"/>
    <cellStyle name="Notas 2 2 4 3" xfId="2864" xr:uid="{765EFEA7-F390-466A-9C11-819901FD7384}"/>
    <cellStyle name="Notas 2 2 4 3 2" xfId="5501" xr:uid="{05A33514-5DF6-42BF-A986-E12AC7B1C9E8}"/>
    <cellStyle name="Notas 2 2 4 3 2 2" xfId="8028" xr:uid="{AA74C2B2-739C-4716-83A5-6BC4FB7791B7}"/>
    <cellStyle name="Notas 2 2 4 3 2 2 2" xfId="23136" xr:uid="{6A4FE42C-D750-4AF3-BA61-71697D5FBEA1}"/>
    <cellStyle name="Notas 2 2 4 3 2 3" xfId="20609" xr:uid="{B3E96BD3-6183-4798-8851-321FD947AC18}"/>
    <cellStyle name="Notas 2 2 4 3 3" xfId="14343" xr:uid="{DBE30140-9F65-474B-833D-A018C9A42299}"/>
    <cellStyle name="Notas 2 2 4 3 3 2" xfId="29451" xr:uid="{94C46108-8BAA-4A8D-AF6C-5835B22418E8}"/>
    <cellStyle name="Notas 2 2 4 3 4" xfId="17972" xr:uid="{51FBAC4E-53A7-44CD-839D-34929417403A}"/>
    <cellStyle name="Notas 2 2 4 4" xfId="3167" xr:uid="{D6DC6AA4-C42D-47BF-A360-142181674B08}"/>
    <cellStyle name="Notas 2 2 4 4 2" xfId="5804" xr:uid="{9BC57B9C-F37D-427F-9182-0AC015E3E3E4}"/>
    <cellStyle name="Notas 2 2 4 4 2 2" xfId="12115" xr:uid="{7CE7A213-7AED-4F23-8BAE-5DE42ACEAC51}"/>
    <cellStyle name="Notas 2 2 4 4 2 2 2" xfId="27223" xr:uid="{F9423DE3-EB62-4975-B0B2-14234606A1E6}"/>
    <cellStyle name="Notas 2 2 4 4 2 3" xfId="8128" xr:uid="{43E24E77-6F56-4ECF-803B-6C3D50B90CB4}"/>
    <cellStyle name="Notas 2 2 4 4 2 3 2" xfId="23236" xr:uid="{ECBC0F06-33A5-4ABA-BDDE-67F92B19BE8D}"/>
    <cellStyle name="Notas 2 2 4 4 2 4" xfId="20912" xr:uid="{F28B0719-4BB4-44C0-8B1E-C8BC83A6F3C2}"/>
    <cellStyle name="Notas 2 2 4 4 3" xfId="9549" xr:uid="{FFCC39B3-5ABB-4183-B6D7-C5C5C10BD05E}"/>
    <cellStyle name="Notas 2 2 4 4 3 2" xfId="24657" xr:uid="{738BF340-C877-40FF-A96E-7F9C09512F59}"/>
    <cellStyle name="Notas 2 2 4 4 4" xfId="15009" xr:uid="{3A0BD034-F24E-4E16-BCE1-44EFB80CA5EE}"/>
    <cellStyle name="Notas 2 2 4 4 4 2" xfId="30117" xr:uid="{595B288C-59CD-4FB5-B67B-ED1821C663F9}"/>
    <cellStyle name="Notas 2 2 4 4 5" xfId="18275" xr:uid="{C783FFCE-7753-4B77-A436-24C560A29D3F}"/>
    <cellStyle name="Notas 2 2 4 5" xfId="3493" xr:uid="{5E860539-031A-4297-981B-4C8D4582A1C5}"/>
    <cellStyle name="Notas 2 2 4 5 2" xfId="6130" xr:uid="{27382AAF-FE89-4258-9530-EB670CD0BB45}"/>
    <cellStyle name="Notas 2 2 4 5 2 2" xfId="12441" xr:uid="{B65B50FD-758F-43B4-BD40-298FF3279CB1}"/>
    <cellStyle name="Notas 2 2 4 5 2 2 2" xfId="27549" xr:uid="{6B1838FA-CA6D-4A52-B365-D1EA4734F2CE}"/>
    <cellStyle name="Notas 2 2 4 5 2 3" xfId="14978" xr:uid="{F02711EB-6404-48E1-B119-9EA6106A7520}"/>
    <cellStyle name="Notas 2 2 4 5 2 3 2" xfId="30086" xr:uid="{FAC46A17-F176-4837-86BA-CEBC09CFC9CB}"/>
    <cellStyle name="Notas 2 2 4 5 2 4" xfId="21238" xr:uid="{C113E17A-EFAA-402D-895B-28851FCA229C}"/>
    <cellStyle name="Notas 2 2 4 5 3" xfId="9875" xr:uid="{3AAC1482-16FD-4014-88BA-26A5E0FA9191}"/>
    <cellStyle name="Notas 2 2 4 5 3 2" xfId="24983" xr:uid="{10190BD7-95F7-4628-A194-99EDBB897042}"/>
    <cellStyle name="Notas 2 2 4 5 4" xfId="14423" xr:uid="{E62EC4F4-4369-4FB2-9396-BECA48FC775D}"/>
    <cellStyle name="Notas 2 2 4 5 4 2" xfId="29531" xr:uid="{73D639AA-D376-4DF5-9FB9-4992B59DE9B2}"/>
    <cellStyle name="Notas 2 2 4 5 5" xfId="18601" xr:uid="{7D58B3C8-ECD7-45F6-B8AC-248FFEEF5C07}"/>
    <cellStyle name="Notas 2 2 4 6" xfId="3799" xr:uid="{2CD71743-A159-405A-8A63-49AE9B473ACA}"/>
    <cellStyle name="Notas 2 2 4 6 2" xfId="6436" xr:uid="{48240549-E18E-4FCA-A708-39A834AB069E}"/>
    <cellStyle name="Notas 2 2 4 6 2 2" xfId="12747" xr:uid="{AC719301-6EDA-4425-A2DA-5CE662B7AE17}"/>
    <cellStyle name="Notas 2 2 4 6 2 2 2" xfId="27855" xr:uid="{8B497D1E-6600-4EF4-9590-4160880D48D3}"/>
    <cellStyle name="Notas 2 2 4 6 2 3" xfId="15180" xr:uid="{ADE90AC8-47DA-4C6A-BD7D-E3D4A349CCDC}"/>
    <cellStyle name="Notas 2 2 4 6 2 3 2" xfId="30288" xr:uid="{70E45B60-E0B2-4CEB-8444-A7521EDA7934}"/>
    <cellStyle name="Notas 2 2 4 6 2 4" xfId="21544" xr:uid="{56AF0F68-1A1E-442E-8445-F358DD5565AA}"/>
    <cellStyle name="Notas 2 2 4 6 3" xfId="10181" xr:uid="{B0F39D22-2873-4D1B-A93D-D0814D838AA5}"/>
    <cellStyle name="Notas 2 2 4 6 3 2" xfId="25289" xr:uid="{510B13E8-4DF6-4DFB-A76A-AE9966A5656E}"/>
    <cellStyle name="Notas 2 2 4 6 4" xfId="13917" xr:uid="{7F686D09-4DC6-4564-8001-1C068124085C}"/>
    <cellStyle name="Notas 2 2 4 6 4 2" xfId="29025" xr:uid="{BEFD85C5-D486-419E-9DDA-A6E424C1C49E}"/>
    <cellStyle name="Notas 2 2 4 6 5" xfId="18907" xr:uid="{23B40486-9E34-4DC2-B241-C5863DAA2CDE}"/>
    <cellStyle name="Notas 2 2 4 7" xfId="4181" xr:uid="{B99B8A5C-CB73-4F79-AEA4-2F0D758BB1DC}"/>
    <cellStyle name="Notas 2 2 4 7 2" xfId="6818" xr:uid="{F5E75E59-C164-40CB-9CDA-75C5FCC35A67}"/>
    <cellStyle name="Notas 2 2 4 7 2 2" xfId="13129" xr:uid="{85F36E2A-5A51-425C-8189-5550C1BCD305}"/>
    <cellStyle name="Notas 2 2 4 7 2 2 2" xfId="28237" xr:uid="{73BDBB5E-9E08-4E8F-A697-3FEEF119D4C6}"/>
    <cellStyle name="Notas 2 2 4 7 2 3" xfId="16798" xr:uid="{5973FC5F-D343-4808-A446-BF7604D58C79}"/>
    <cellStyle name="Notas 2 2 4 7 2 3 2" xfId="31906" xr:uid="{9AF13FD5-50A0-4839-9FF6-085A2C84E231}"/>
    <cellStyle name="Notas 2 2 4 7 2 4" xfId="21926" xr:uid="{B74064E6-2B4C-48C8-8EE6-84FC978A4599}"/>
    <cellStyle name="Notas 2 2 4 7 3" xfId="10563" xr:uid="{C6C2469C-2EA3-4672-A791-F14845438E52}"/>
    <cellStyle name="Notas 2 2 4 7 3 2" xfId="25671" xr:uid="{4AB82622-1AC4-4686-9698-6F184E2D3E20}"/>
    <cellStyle name="Notas 2 2 4 7 4" xfId="15262" xr:uid="{1FB19194-3880-437F-869E-5BFDC3B193A3}"/>
    <cellStyle name="Notas 2 2 4 7 4 2" xfId="30370" xr:uid="{153874EF-79C7-4E7D-8878-8895CA2369BF}"/>
    <cellStyle name="Notas 2 2 4 7 5" xfId="19289" xr:uid="{13195590-01A3-4FFE-988D-787D1F9D3341}"/>
    <cellStyle name="Notas 2 2 4 8" xfId="4388" xr:uid="{B3A14431-880C-47FB-B854-54CDB33DFD20}"/>
    <cellStyle name="Notas 2 2 4 8 2" xfId="7025" xr:uid="{DDAB5288-A226-4BF6-B125-C6CF30C6D021}"/>
    <cellStyle name="Notas 2 2 4 8 2 2" xfId="13336" xr:uid="{FF2CF252-EE80-4C31-9727-D0EDB4E1319F}"/>
    <cellStyle name="Notas 2 2 4 8 2 2 2" xfId="28444" xr:uid="{ADE5A641-611B-4D47-98CE-5793AB1A44F0}"/>
    <cellStyle name="Notas 2 2 4 8 2 3" xfId="17000" xr:uid="{DED19057-3938-4034-B1B2-F161EB24D399}"/>
    <cellStyle name="Notas 2 2 4 8 2 3 2" xfId="32108" xr:uid="{A75BEC5B-8E27-4555-A3A6-7511134B56A7}"/>
    <cellStyle name="Notas 2 2 4 8 2 4" xfId="22133" xr:uid="{699B807A-2AF4-4B1F-AE7C-5DA0D34C01A2}"/>
    <cellStyle name="Notas 2 2 4 8 3" xfId="10770" xr:uid="{8D4D6D7E-B609-4C55-8E25-14A69A90762C}"/>
    <cellStyle name="Notas 2 2 4 8 3 2" xfId="25878" xr:uid="{878E2B54-0A00-4583-A7C7-1505D36F9403}"/>
    <cellStyle name="Notas 2 2 4 8 4" xfId="14937" xr:uid="{453A7AFD-F3B5-4964-8C9A-83EAD5642489}"/>
    <cellStyle name="Notas 2 2 4 8 4 2" xfId="30045" xr:uid="{F064802B-CB54-4109-A6D0-8B835EEE8A2E}"/>
    <cellStyle name="Notas 2 2 4 8 5" xfId="19496" xr:uid="{8EBA1840-7C72-42BA-A9A6-1DC6FFF74E86}"/>
    <cellStyle name="Notas 2 2 4 9" xfId="4746" xr:uid="{3E188298-3987-46F2-8A47-C3C96B73234E}"/>
    <cellStyle name="Notas 2 2 4 9 2" xfId="11128" xr:uid="{F2E2A06A-98B7-435C-BA83-A01715109DAE}"/>
    <cellStyle name="Notas 2 2 4 9 2 2" xfId="26236" xr:uid="{C9F5FC2A-BD34-4C29-BBBA-4A3FEFECBFAA}"/>
    <cellStyle name="Notas 2 2 4 9 3" xfId="13799" xr:uid="{1128B419-30FD-4452-8D78-A423E538B47E}"/>
    <cellStyle name="Notas 2 2 4 9 3 2" xfId="28907" xr:uid="{80FEEEED-EF12-43A1-AAB3-024A0B3A2BA9}"/>
    <cellStyle name="Notas 2 2 4 9 4" xfId="19854" xr:uid="{98760BB7-E5F9-4213-B970-A9E0F8634A71}"/>
    <cellStyle name="Notas 2 2 5" xfId="2015" xr:uid="{1FFDA705-E1AA-4F9F-A727-514B2B5152A6}"/>
    <cellStyle name="Notas 2 2 5 10" xfId="13594" xr:uid="{A7FA8CC4-6EFC-41EC-8F9E-073AD3636A43}"/>
    <cellStyle name="Notas 2 2 5 10 2" xfId="28702" xr:uid="{C93D8F9D-0E2A-4464-89E5-A430BEF8D62C}"/>
    <cellStyle name="Notas 2 2 5 11" xfId="13616" xr:uid="{EDC4CB9A-71AB-4A55-A16D-58DA79EF59B1}"/>
    <cellStyle name="Notas 2 2 5 11 2" xfId="28724" xr:uid="{69052564-7BC4-4878-B102-09ADA735E421}"/>
    <cellStyle name="Notas 2 2 5 12" xfId="17240" xr:uid="{6470232E-73B4-4C5E-B341-7DD655F5A23B}"/>
    <cellStyle name="Notas 2 2 5 2" xfId="2777" xr:uid="{7CA7E36A-B9C8-4BC4-BF7A-B4494EF05721}"/>
    <cellStyle name="Notas 2 2 5 2 2" xfId="5414" xr:uid="{166646A8-4314-4216-BF43-95E3B3D5558B}"/>
    <cellStyle name="Notas 2 2 5 2 2 2" xfId="7145" xr:uid="{1062573C-BACD-4B64-BB5D-224A7503B460}"/>
    <cellStyle name="Notas 2 2 5 2 2 2 2" xfId="22253" xr:uid="{92995554-10BB-4227-9114-AB64BE07F94C}"/>
    <cellStyle name="Notas 2 2 5 2 2 3" xfId="20522" xr:uid="{9381931C-ABFE-46AA-AC82-7E68B77528E9}"/>
    <cellStyle name="Notas 2 2 5 2 3" xfId="15879" xr:uid="{517D641E-A2C1-495D-AAF5-8A8F6BAEA075}"/>
    <cellStyle name="Notas 2 2 5 2 3 2" xfId="30987" xr:uid="{6BD747E2-E76E-43BB-9B99-0D1488A12D02}"/>
    <cellStyle name="Notas 2 2 5 2 4" xfId="17885" xr:uid="{E9E31E19-C6F9-4697-9A93-CFE396603A4B}"/>
    <cellStyle name="Notas 2 2 5 3" xfId="3080" xr:uid="{2C4126D9-82F5-4ABB-8EA1-AC30CBF4B966}"/>
    <cellStyle name="Notas 2 2 5 3 2" xfId="5717" xr:uid="{C989A010-D217-495C-9C57-28B36BBA21A5}"/>
    <cellStyle name="Notas 2 2 5 3 2 2" xfId="12028" xr:uid="{4E5002F9-B2BC-4519-B704-7A5B623A5D96}"/>
    <cellStyle name="Notas 2 2 5 3 2 2 2" xfId="27136" xr:uid="{57E1EAC9-244A-40E3-8398-93CA2ABAEAC7}"/>
    <cellStyle name="Notas 2 2 5 3 2 3" xfId="15786" xr:uid="{4F284E46-2484-4D10-9FED-E5C48A39E28E}"/>
    <cellStyle name="Notas 2 2 5 3 2 3 2" xfId="30894" xr:uid="{53D00A79-903A-4872-ABDA-04C0053FD1CC}"/>
    <cellStyle name="Notas 2 2 5 3 2 4" xfId="20825" xr:uid="{BA347383-F623-43AF-9A55-A7DC38B90691}"/>
    <cellStyle name="Notas 2 2 5 3 3" xfId="9462" xr:uid="{D585B961-EADE-40D6-932A-29F1721451AA}"/>
    <cellStyle name="Notas 2 2 5 3 3 2" xfId="24570" xr:uid="{80E5C2C3-751E-43E7-98BC-A794C885D25F}"/>
    <cellStyle name="Notas 2 2 5 3 4" xfId="15560" xr:uid="{5D547FD4-3FAD-4340-A2FA-B64906810141}"/>
    <cellStyle name="Notas 2 2 5 3 4 2" xfId="30668" xr:uid="{F7D2E4AD-E03E-46BC-9531-296EB20D67D4}"/>
    <cellStyle name="Notas 2 2 5 3 5" xfId="18188" xr:uid="{FCADBF2D-8972-4AFF-B7CC-A4F9A27724C7}"/>
    <cellStyle name="Notas 2 2 5 4" xfId="3406" xr:uid="{ACA33A7F-67A0-4AA8-88BF-53A3EE0B6122}"/>
    <cellStyle name="Notas 2 2 5 4 2" xfId="6043" xr:uid="{85D3D978-A7D7-4DE3-AAAF-C3D2CD8EF412}"/>
    <cellStyle name="Notas 2 2 5 4 2 2" xfId="12354" xr:uid="{27D4BF4A-034E-48D0-8407-F869A35772D0}"/>
    <cellStyle name="Notas 2 2 5 4 2 2 2" xfId="27462" xr:uid="{16DBEB3D-7098-442E-8C30-0019282435F8}"/>
    <cellStyle name="Notas 2 2 5 4 2 3" xfId="14607" xr:uid="{A189619F-8A19-40D4-8B4C-3665FCBACD42}"/>
    <cellStyle name="Notas 2 2 5 4 2 3 2" xfId="29715" xr:uid="{C1263EC7-DB26-4BD5-BBBD-723A086E0795}"/>
    <cellStyle name="Notas 2 2 5 4 2 4" xfId="21151" xr:uid="{CE91F534-F82E-4741-B6C4-1CE207AB1370}"/>
    <cellStyle name="Notas 2 2 5 4 3" xfId="9788" xr:uid="{9D94E89E-9256-421E-897C-1D6C6C425856}"/>
    <cellStyle name="Notas 2 2 5 4 3 2" xfId="24896" xr:uid="{01E284F6-4876-4598-82EB-FA69ED1BB530}"/>
    <cellStyle name="Notas 2 2 5 4 4" xfId="13673" xr:uid="{0076CFA8-65BB-4CA3-A4AD-5106E598F845}"/>
    <cellStyle name="Notas 2 2 5 4 4 2" xfId="28781" xr:uid="{B7FD73FA-410E-451C-90C7-51002035606B}"/>
    <cellStyle name="Notas 2 2 5 4 5" xfId="18514" xr:uid="{2E73FDF2-9BB6-4811-AD08-F339318120E5}"/>
    <cellStyle name="Notas 2 2 5 5" xfId="3712" xr:uid="{3F4A62EA-7F7E-43CE-AC79-6006D655FD0C}"/>
    <cellStyle name="Notas 2 2 5 5 2" xfId="6349" xr:uid="{AD5DCF64-EC06-4C00-A97E-CD3E82115CF2}"/>
    <cellStyle name="Notas 2 2 5 5 2 2" xfId="12660" xr:uid="{B19EEAD1-A197-46BD-92CC-3500AD3047B4}"/>
    <cellStyle name="Notas 2 2 5 5 2 2 2" xfId="27768" xr:uid="{C425754D-E5EE-492B-B218-64813FD76E2F}"/>
    <cellStyle name="Notas 2 2 5 5 2 3" xfId="13758" xr:uid="{6453DB22-86F1-430A-B46A-79A8C95D4DD2}"/>
    <cellStyle name="Notas 2 2 5 5 2 3 2" xfId="28866" xr:uid="{933958AB-3391-4AEB-ACF9-1CCD5D9C8183}"/>
    <cellStyle name="Notas 2 2 5 5 2 4" xfId="21457" xr:uid="{DBBFBFBE-96E2-4E50-8B6C-AFB7F031A79E}"/>
    <cellStyle name="Notas 2 2 5 5 3" xfId="10094" xr:uid="{694A33FA-9B3A-4357-86DE-0F9BE7446EA6}"/>
    <cellStyle name="Notas 2 2 5 5 3 2" xfId="25202" xr:uid="{367BF51F-0852-4851-88F2-B23786ACEAA9}"/>
    <cellStyle name="Notas 2 2 5 5 4" xfId="11679" xr:uid="{D3556F5C-77CF-4927-B08D-26BE751D0B39}"/>
    <cellStyle name="Notas 2 2 5 5 4 2" xfId="26787" xr:uid="{C52D9E08-F4D6-4B19-85E1-269B0C830A70}"/>
    <cellStyle name="Notas 2 2 5 5 5" xfId="18820" xr:uid="{576A0355-26E3-49D7-B96C-3FB8254EE522}"/>
    <cellStyle name="Notas 2 2 5 6" xfId="4087" xr:uid="{A0251873-E8D6-4BB0-A50E-4A7BF997DBA4}"/>
    <cellStyle name="Notas 2 2 5 6 2" xfId="6724" xr:uid="{C74763EC-9207-4872-8E0C-DD99FF11D67D}"/>
    <cellStyle name="Notas 2 2 5 6 2 2" xfId="13035" xr:uid="{C3D8CE5D-AF6F-4434-9270-72A8A123F172}"/>
    <cellStyle name="Notas 2 2 5 6 2 2 2" xfId="28143" xr:uid="{4C7F98AD-287A-4C51-89CD-ACDC00D8D3D0}"/>
    <cellStyle name="Notas 2 2 5 6 2 3" xfId="16711" xr:uid="{B39DCC63-E4D6-4002-A5A5-90AD429C44F0}"/>
    <cellStyle name="Notas 2 2 5 6 2 3 2" xfId="31819" xr:uid="{50D31358-94E9-4B40-B85A-462C6D8029BB}"/>
    <cellStyle name="Notas 2 2 5 6 2 4" xfId="21832" xr:uid="{BEC4624A-AD54-415F-9E86-4213E82B9E4B}"/>
    <cellStyle name="Notas 2 2 5 6 3" xfId="10469" xr:uid="{83587C8E-7208-4880-8267-DC1AEA655118}"/>
    <cellStyle name="Notas 2 2 5 6 3 2" xfId="25577" xr:uid="{7B5B7345-FF58-4F7A-8CCD-F2865F071465}"/>
    <cellStyle name="Notas 2 2 5 6 4" xfId="14280" xr:uid="{705B81B3-6245-4880-9A86-6B178DFE66D7}"/>
    <cellStyle name="Notas 2 2 5 6 4 2" xfId="29388" xr:uid="{DC9E7C00-1438-4494-877F-23A18559FC72}"/>
    <cellStyle name="Notas 2 2 5 6 5" xfId="19195" xr:uid="{8538266A-A6C4-4BD3-A67A-CF4398D993D8}"/>
    <cellStyle name="Notas 2 2 5 7" xfId="4369" xr:uid="{33B2EDE0-979A-42A3-A93B-1DA9A82C57E5}"/>
    <cellStyle name="Notas 2 2 5 7 2" xfId="7006" xr:uid="{76D11BC6-D375-4749-841E-5D46273B374A}"/>
    <cellStyle name="Notas 2 2 5 7 2 2" xfId="13317" xr:uid="{FDED8D41-62BD-44B7-ADA9-2A9D88DB94A4}"/>
    <cellStyle name="Notas 2 2 5 7 2 2 2" xfId="28425" xr:uid="{A85020F4-1379-428E-8899-3B21FAAAA6C8}"/>
    <cellStyle name="Notas 2 2 5 7 2 3" xfId="16981" xr:uid="{0B646B23-5962-4396-84D3-C2DC3B7C7B48}"/>
    <cellStyle name="Notas 2 2 5 7 2 3 2" xfId="32089" xr:uid="{709B9DB1-88A0-494D-A96F-109C70F22914}"/>
    <cellStyle name="Notas 2 2 5 7 2 4" xfId="22114" xr:uid="{7582DD81-FA8F-4FCB-ADE1-AC4D456DFE09}"/>
    <cellStyle name="Notas 2 2 5 7 3" xfId="10751" xr:uid="{B191F275-B9F5-4D18-A904-C4F6398EA8F7}"/>
    <cellStyle name="Notas 2 2 5 7 3 2" xfId="25859" xr:uid="{0978B4B5-CE53-4D6C-B6F1-103793D79DF8}"/>
    <cellStyle name="Notas 2 2 5 7 4" xfId="16165" xr:uid="{1FF27CE2-9DE1-461D-BAFC-AA0151F264F5}"/>
    <cellStyle name="Notas 2 2 5 7 4 2" xfId="31273" xr:uid="{B2790981-F5BB-42D2-845D-247144CA7173}"/>
    <cellStyle name="Notas 2 2 5 7 5" xfId="19477" xr:uid="{1CE2EFF2-B34F-4998-BD87-B7303CA69B0E}"/>
    <cellStyle name="Notas 2 2 5 8" xfId="4652" xr:uid="{796088C2-01CA-47A5-8466-1E9876698D11}"/>
    <cellStyle name="Notas 2 2 5 8 2" xfId="11034" xr:uid="{8AFA7D06-CDA9-4F53-BF22-B1E983144179}"/>
    <cellStyle name="Notas 2 2 5 8 2 2" xfId="26142" xr:uid="{8AB261AE-0CBB-4DF2-8214-607897D473DB}"/>
    <cellStyle name="Notas 2 2 5 8 3" xfId="7244" xr:uid="{DC04D772-1C07-4FD7-936C-64E409A90788}"/>
    <cellStyle name="Notas 2 2 5 8 3 2" xfId="22352" xr:uid="{A7DD6BFC-3B22-41D3-A709-A855A1ADD3A0}"/>
    <cellStyle name="Notas 2 2 5 8 4" xfId="19760" xr:uid="{B8F604CB-9D7A-4D73-8745-673FF1D08C94}"/>
    <cellStyle name="Notas 2 2 5 9" xfId="8513" xr:uid="{7D19F14A-B398-48ED-8952-5E80FB7ACEEB}"/>
    <cellStyle name="Notas 2 2 5 9 2" xfId="23621" xr:uid="{8457443F-3625-4221-A0C4-F771F86C4801}"/>
    <cellStyle name="Notas 2 3" xfId="1460" xr:uid="{00000000-0005-0000-0000-0000B8050000}"/>
    <cellStyle name="Notas 2 3 2" xfId="1915" xr:uid="{EE828041-1F61-41C6-8B1C-848053A1DC27}"/>
    <cellStyle name="Notas 2 3 2 10" xfId="16288" xr:uid="{6CA21BDA-7ED9-41D4-933E-DA8B9D733C40}"/>
    <cellStyle name="Notas 2 3 2 10 2" xfId="31396" xr:uid="{A6BE35DB-A003-4E84-BF7A-DCBF121DA879}"/>
    <cellStyle name="Notas 2 3 2 11" xfId="7612" xr:uid="{01EAC9E0-7BDC-4053-BAF2-8ED65EA3958E}"/>
    <cellStyle name="Notas 2 3 2 11 2" xfId="22720" xr:uid="{8CCC4C33-B9CF-41F6-A683-E8B7BFBD21EE}"/>
    <cellStyle name="Notas 2 3 2 12" xfId="17140" xr:uid="{6F9FED27-253B-4A62-B4C6-6DE25153586A}"/>
    <cellStyle name="Notas 2 3 2 2" xfId="2475" xr:uid="{E6B68415-38AA-4643-A63C-9CEF20C221A2}"/>
    <cellStyle name="Notas 2 3 2 2 2" xfId="5112" xr:uid="{6FE30089-34E1-4DBC-BD9A-4B2E744A6F4F}"/>
    <cellStyle name="Notas 2 3 2 2 2 2" xfId="11476" xr:uid="{172429DE-5A8A-4D23-ACF5-9C435A6EA3E7}"/>
    <cellStyle name="Notas 2 3 2 2 2 2 2" xfId="26584" xr:uid="{CE287D21-CF35-4CC6-83F7-60C8B0839986}"/>
    <cellStyle name="Notas 2 3 2 2 2 3" xfId="15655" xr:uid="{20DD0982-09C4-42CD-A3F4-2B86553D7A4F}"/>
    <cellStyle name="Notas 2 3 2 2 2 3 2" xfId="30763" xr:uid="{FFF4E440-D05D-48DB-9184-2C3FBCC1F1E6}"/>
    <cellStyle name="Notas 2 3 2 2 2 4" xfId="20220" xr:uid="{589A7B69-3E2B-4CAD-98AA-8FCDF50B6458}"/>
    <cellStyle name="Notas 2 3 2 2 3" xfId="8942" xr:uid="{FD567978-CD95-4B61-A36B-AFF0DFD68F34}"/>
    <cellStyle name="Notas 2 3 2 2 3 2" xfId="24050" xr:uid="{2DEDC517-4B47-4882-AC54-FE401E1B4E64}"/>
    <cellStyle name="Notas 2 3 2 3" xfId="2691" xr:uid="{607467A5-1CD8-4FEE-91D1-0C01581334A8}"/>
    <cellStyle name="Notas 2 3 2 3 2" xfId="5328" xr:uid="{81DA6FE7-0073-4AC6-845D-598FD1A4C869}"/>
    <cellStyle name="Notas 2 3 2 3 2 2" xfId="13745" xr:uid="{1D935D89-7816-49B4-88C1-DEB10C23CA45}"/>
    <cellStyle name="Notas 2 3 2 3 2 2 2" xfId="28853" xr:uid="{359C86F3-6B8D-4F9A-81E9-2580E439046A}"/>
    <cellStyle name="Notas 2 3 2 3 2 3" xfId="20436" xr:uid="{83AADC57-95A3-4A9D-A630-261FD548F3F0}"/>
    <cellStyle name="Notas 2 3 2 3 3" xfId="14606" xr:uid="{DCF3A364-9E28-4460-AE17-3AE69024344C}"/>
    <cellStyle name="Notas 2 3 2 3 3 2" xfId="29714" xr:uid="{A16493DD-56B4-46E3-A1DD-101356416AB9}"/>
    <cellStyle name="Notas 2 3 2 3 4" xfId="17799" xr:uid="{AA1378CD-65A6-4672-83E7-5C2F6E5285C1}"/>
    <cellStyle name="Notas 2 3 2 4" xfId="2994" xr:uid="{C4DC645B-1982-4269-BDAE-408CB03021C1}"/>
    <cellStyle name="Notas 2 3 2 4 2" xfId="5631" xr:uid="{404C2ACA-D7EE-4966-B4B3-FCFEC9003BF4}"/>
    <cellStyle name="Notas 2 3 2 4 2 2" xfId="11942" xr:uid="{8DD706C0-161A-4D32-8BE6-660B4EA3C6CC}"/>
    <cellStyle name="Notas 2 3 2 4 2 2 2" xfId="27050" xr:uid="{36A5A8C8-CD73-44F4-A0DE-3D944FDEE6D2}"/>
    <cellStyle name="Notas 2 3 2 4 2 3" xfId="13822" xr:uid="{D79D3A9C-BD32-4F1A-BD40-C45E870D9C40}"/>
    <cellStyle name="Notas 2 3 2 4 2 3 2" xfId="28930" xr:uid="{FFF2F004-5771-4F60-8E0B-D8587960F61E}"/>
    <cellStyle name="Notas 2 3 2 4 2 4" xfId="20739" xr:uid="{95BBEB02-6633-4169-9F3B-60C265ED9B61}"/>
    <cellStyle name="Notas 2 3 2 4 3" xfId="9376" xr:uid="{E21CA49C-B215-4992-8F4E-446A7935CC26}"/>
    <cellStyle name="Notas 2 3 2 4 3 2" xfId="24484" xr:uid="{371DF192-E35B-4081-B4B1-7F0F6BD16283}"/>
    <cellStyle name="Notas 2 3 2 4 4" xfId="7248" xr:uid="{8A51CBF6-5595-4B3E-8C01-D9F7DF667146}"/>
    <cellStyle name="Notas 2 3 2 4 4 2" xfId="22356" xr:uid="{53728E9B-AC3D-4322-8F6B-53018B752FA4}"/>
    <cellStyle name="Notas 2 3 2 4 5" xfId="18102" xr:uid="{C0A41A19-5B14-48BD-8C7A-41BCC4503B7F}"/>
    <cellStyle name="Notas 2 3 2 5" xfId="3320" xr:uid="{A2E10BB4-9F76-423D-B04A-62A547E0E488}"/>
    <cellStyle name="Notas 2 3 2 5 2" xfId="5957" xr:uid="{FFFFA61F-1CDB-4C2E-8A61-69933C39D57B}"/>
    <cellStyle name="Notas 2 3 2 5 2 2" xfId="12268" xr:uid="{DADAB1A3-FEA8-4F09-8A99-85790EEA5222}"/>
    <cellStyle name="Notas 2 3 2 5 2 2 2" xfId="27376" xr:uid="{2C084BCE-E4E4-42DB-9EAD-A3BE31A900CE}"/>
    <cellStyle name="Notas 2 3 2 5 2 3" xfId="13593" xr:uid="{56829997-58D9-4F1D-9975-DDD0EA3D8A51}"/>
    <cellStyle name="Notas 2 3 2 5 2 3 2" xfId="28701" xr:uid="{FE01E746-3AC4-4C5E-9F6E-5BE5EF59F37D}"/>
    <cellStyle name="Notas 2 3 2 5 2 4" xfId="21065" xr:uid="{63646F64-8DD3-4BBA-99C3-80633D03AD9D}"/>
    <cellStyle name="Notas 2 3 2 5 3" xfId="9702" xr:uid="{62D895B5-3F33-4DD2-A318-FEA805510481}"/>
    <cellStyle name="Notas 2 3 2 5 3 2" xfId="24810" xr:uid="{FF8B2973-04FF-480F-8E21-4CED1C4B0EF5}"/>
    <cellStyle name="Notas 2 3 2 5 4" xfId="7218" xr:uid="{72292A9E-964D-42A7-824D-D170C61EDC8A}"/>
    <cellStyle name="Notas 2 3 2 5 4 2" xfId="22326" xr:uid="{4EBAFF32-C5D1-4CA8-A089-17D846C7ED3B}"/>
    <cellStyle name="Notas 2 3 2 5 5" xfId="18428" xr:uid="{5CAB1AD6-212F-4E4A-8FC6-18FD1EAD0933}"/>
    <cellStyle name="Notas 2 3 2 6" xfId="3626" xr:uid="{17B09447-D8EE-458F-98B8-07208A735AF5}"/>
    <cellStyle name="Notas 2 3 2 6 2" xfId="6263" xr:uid="{2C816C96-2951-4839-904F-3B4AFD6EB775}"/>
    <cellStyle name="Notas 2 3 2 6 2 2" xfId="12574" xr:uid="{A98AF0FA-29D1-4BA5-B823-AAB63624ED57}"/>
    <cellStyle name="Notas 2 3 2 6 2 2 2" xfId="27682" xr:uid="{CEFFA070-A1D1-4A75-A157-EE2F55965AB8}"/>
    <cellStyle name="Notas 2 3 2 6 2 3" xfId="7674" xr:uid="{B0172E33-9E72-432F-8AC5-7E45175767ED}"/>
    <cellStyle name="Notas 2 3 2 6 2 3 2" xfId="22782" xr:uid="{E295612A-7F1D-4027-B017-F1D44EE47842}"/>
    <cellStyle name="Notas 2 3 2 6 2 4" xfId="21371" xr:uid="{0164D06F-3A0D-4320-BF2D-8D48B0540697}"/>
    <cellStyle name="Notas 2 3 2 6 3" xfId="10008" xr:uid="{730F8862-602F-4916-B5A2-53BA2FDAD812}"/>
    <cellStyle name="Notas 2 3 2 6 3 2" xfId="25116" xr:uid="{8FE2990D-74D4-40B8-9648-367CB186F0BD}"/>
    <cellStyle name="Notas 2 3 2 6 4" xfId="16229" xr:uid="{44B4D4E8-5171-45B4-AE3D-F64FF7D14407}"/>
    <cellStyle name="Notas 2 3 2 6 4 2" xfId="31337" xr:uid="{23CF0DE8-434C-4225-A0D9-72133F117FE2}"/>
    <cellStyle name="Notas 2 3 2 6 5" xfId="18734" xr:uid="{CE5C5206-C1C1-4D8D-AEFC-C67326C44750}"/>
    <cellStyle name="Notas 2 3 2 7" xfId="3987" xr:uid="{FE8122D7-F781-4069-9E56-73942B78C1BF}"/>
    <cellStyle name="Notas 2 3 2 7 2" xfId="6624" xr:uid="{718BE7FF-FE50-430E-BCA6-A1CC9BD163C0}"/>
    <cellStyle name="Notas 2 3 2 7 2 2" xfId="12935" xr:uid="{F93406E4-1071-4C23-812A-1F21F42C6F18}"/>
    <cellStyle name="Notas 2 3 2 7 2 2 2" xfId="28043" xr:uid="{C118C9FA-17E1-462B-AD81-920B9AB18FEA}"/>
    <cellStyle name="Notas 2 3 2 7 2 3" xfId="16625" xr:uid="{D4EE803D-E8F3-4C29-A033-3BF57DCD50BE}"/>
    <cellStyle name="Notas 2 3 2 7 2 3 2" xfId="31733" xr:uid="{5C9BD248-7299-4E8B-AEED-A460B1C3AD44}"/>
    <cellStyle name="Notas 2 3 2 7 2 4" xfId="21732" xr:uid="{E07C862F-964C-4EF6-85DD-F127A7C6292E}"/>
    <cellStyle name="Notas 2 3 2 7 3" xfId="10369" xr:uid="{4FB6E29F-0B83-4EDB-B615-78A1B987BB69}"/>
    <cellStyle name="Notas 2 3 2 7 3 2" xfId="25477" xr:uid="{D99C0915-89EA-4A8B-BFA5-5C02E2D0890E}"/>
    <cellStyle name="Notas 2 3 2 7 4" xfId="14598" xr:uid="{8060339B-BAC3-4E49-9206-BB629159271B}"/>
    <cellStyle name="Notas 2 3 2 7 4 2" xfId="29706" xr:uid="{810326AA-6190-4ECE-AA1C-48ACF0176F5A}"/>
    <cellStyle name="Notas 2 3 2 7 5" xfId="19095" xr:uid="{3B49F5A0-7ED0-406A-9617-E646BAA3DF94}"/>
    <cellStyle name="Notas 2 3 2 8" xfId="4552" xr:uid="{6C5F468F-D317-456F-B392-E0EE3B191587}"/>
    <cellStyle name="Notas 2 3 2 8 2" xfId="10934" xr:uid="{58BC55AD-E258-4AB1-A872-BBBC4451B6FE}"/>
    <cellStyle name="Notas 2 3 2 8 2 2" xfId="26042" xr:uid="{01D4595C-4CD4-425A-A1CB-93A97B1ECCE1}"/>
    <cellStyle name="Notas 2 3 2 8 3" xfId="8723" xr:uid="{0DEB1F30-FD8A-43B5-A6D7-98C743B0197E}"/>
    <cellStyle name="Notas 2 3 2 8 3 2" xfId="23831" xr:uid="{23AF9D34-53B6-4C7B-806C-9A29ED12474C}"/>
    <cellStyle name="Notas 2 3 2 8 4" xfId="19660" xr:uid="{DD42E35B-DFFB-4E65-A98F-4A86AE8467C1}"/>
    <cellStyle name="Notas 2 3 2 9" xfId="8416" xr:uid="{6C8F238C-B392-4C5A-AC61-3B34CAF08F7A}"/>
    <cellStyle name="Notas 2 3 2 9 2" xfId="23524" xr:uid="{D5F85888-4045-4927-9681-D7B148755A21}"/>
    <cellStyle name="Notas 2 3 3" xfId="1900" xr:uid="{0DA00AFD-CD55-4BF9-BAD2-613D5544D2E1}"/>
    <cellStyle name="Notas 2 3 3 10" xfId="8401" xr:uid="{9A0E1CD8-5D8D-41BD-B12A-74DDE7D61909}"/>
    <cellStyle name="Notas 2 3 3 10 2" xfId="23509" xr:uid="{5F5FC9EE-D02D-40A0-86A8-A362C9B81D97}"/>
    <cellStyle name="Notas 2 3 3 11" xfId="8235" xr:uid="{09A562F5-3285-4B68-B724-56237C8F6F1F}"/>
    <cellStyle name="Notas 2 3 3 11 2" xfId="23343" xr:uid="{E4FBAC90-CD00-4291-9F3C-1F14F59B4090}"/>
    <cellStyle name="Notas 2 3 3 12" xfId="14899" xr:uid="{175DE1F8-3C2C-4B7F-9ED0-A5AB7AD73CB4}"/>
    <cellStyle name="Notas 2 3 3 12 2" xfId="30007" xr:uid="{44DE270F-78E8-4C06-B22E-39425E798AC6}"/>
    <cellStyle name="Notas 2 3 3 13" xfId="17125" xr:uid="{D246DCE5-28B2-4214-A3A5-5E7F6CD0601D}"/>
    <cellStyle name="Notas 2 3 3 2" xfId="2460" xr:uid="{893CE1EA-B920-4C0F-B5F0-22194BD7DD6D}"/>
    <cellStyle name="Notas 2 3 3 2 2" xfId="5097" xr:uid="{A4512B41-AA56-4D35-9FBA-9E51E9E5D84D}"/>
    <cellStyle name="Notas 2 3 3 2 2 2" xfId="11461" xr:uid="{BD1462AF-60FA-4FD7-8A80-42A42E374CEE}"/>
    <cellStyle name="Notas 2 3 3 2 2 2 2" xfId="26569" xr:uid="{3AAD092C-5B6A-4BF7-9A85-4B4A00EF29CF}"/>
    <cellStyle name="Notas 2 3 3 2 2 3" xfId="15295" xr:uid="{80386AEF-E975-4799-94A8-1D189B3FCCC5}"/>
    <cellStyle name="Notas 2 3 3 2 2 3 2" xfId="30403" xr:uid="{F94D2AEB-5A47-4F76-B7C4-8F527155FD31}"/>
    <cellStyle name="Notas 2 3 3 2 2 4" xfId="20205" xr:uid="{25C58292-4D5D-4193-972D-501C654CDE96}"/>
    <cellStyle name="Notas 2 3 3 2 3" xfId="8927" xr:uid="{DF0F092C-78D0-4BB7-AAC7-D96438D6C8FB}"/>
    <cellStyle name="Notas 2 3 3 2 3 2" xfId="24035" xr:uid="{110B486D-D4C5-4FBA-97E4-99E697686F67}"/>
    <cellStyle name="Notas 2 3 3 2 4" xfId="13644" xr:uid="{DADCE995-3D14-42D2-8A9E-169EB8FDE5EB}"/>
    <cellStyle name="Notas 2 3 3 2 4 2" xfId="28752" xr:uid="{180B5B4B-98BF-474E-9EDF-C289FB1C52E6}"/>
    <cellStyle name="Notas 2 3 3 2 5" xfId="14582" xr:uid="{F0532E69-707E-4F00-BE72-F758E42E9C6D}"/>
    <cellStyle name="Notas 2 3 3 2 5 2" xfId="29690" xr:uid="{F89FAEB6-4A4B-4CA2-8C56-C16986B3E5E6}"/>
    <cellStyle name="Notas 2 3 3 2 6" xfId="17634" xr:uid="{89DBB86F-1B0A-494A-BDA1-18EE3EA9EDB8}"/>
    <cellStyle name="Notas 2 3 3 3" xfId="2676" xr:uid="{F9D7D20C-D3CB-4B29-9F63-1AEE13419E47}"/>
    <cellStyle name="Notas 2 3 3 3 2" xfId="5313" xr:uid="{92263D5D-F280-40C0-B851-38F0665E5CB7}"/>
    <cellStyle name="Notas 2 3 3 3 2 2" xfId="14220" xr:uid="{7D4927C6-198B-4EBE-BAB3-15F828E5B27A}"/>
    <cellStyle name="Notas 2 3 3 3 2 2 2" xfId="29328" xr:uid="{6B215CFE-F239-486F-BA6F-9BCF08849D5C}"/>
    <cellStyle name="Notas 2 3 3 3 2 3" xfId="20421" xr:uid="{D41CAB7B-0B70-4B17-AF16-80945DFC8593}"/>
    <cellStyle name="Notas 2 3 3 3 3" xfId="16373" xr:uid="{D9ABFFF5-EAC0-43CD-8B56-B9CD3D8F2A29}"/>
    <cellStyle name="Notas 2 3 3 3 3 2" xfId="31481" xr:uid="{A6607212-4C8F-421C-8C48-76692184FE79}"/>
    <cellStyle name="Notas 2 3 3 3 4" xfId="17784" xr:uid="{8FCAE77A-0C23-49D4-AC68-6946DF655F32}"/>
    <cellStyle name="Notas 2 3 3 4" xfId="2979" xr:uid="{852D3970-EFCD-45B5-B589-E475491309BD}"/>
    <cellStyle name="Notas 2 3 3 4 2" xfId="5616" xr:uid="{A9B52F0E-2FF7-4AEE-A733-9CF1930CF46D}"/>
    <cellStyle name="Notas 2 3 3 4 2 2" xfId="11927" xr:uid="{A03C8C09-31DB-48A2-9E5A-D3FA31248938}"/>
    <cellStyle name="Notas 2 3 3 4 2 2 2" xfId="27035" xr:uid="{5248FEA1-28FA-4445-B7BC-E50148DC31F8}"/>
    <cellStyle name="Notas 2 3 3 4 2 3" xfId="16523" xr:uid="{D8F9BDF7-FA29-46BD-9FF3-B63B55F3F878}"/>
    <cellStyle name="Notas 2 3 3 4 2 3 2" xfId="31631" xr:uid="{0A4D9F50-1CA1-4AFA-80FA-4B395456E797}"/>
    <cellStyle name="Notas 2 3 3 4 2 4" xfId="20724" xr:uid="{ED4A4499-83BD-4245-85CB-8BA9A18BAF11}"/>
    <cellStyle name="Notas 2 3 3 4 3" xfId="9361" xr:uid="{C67EB834-8341-4369-9439-E8228AC49297}"/>
    <cellStyle name="Notas 2 3 3 4 3 2" xfId="24469" xr:uid="{BB330C13-5D56-4C5B-B06F-ADEEB5D06416}"/>
    <cellStyle name="Notas 2 3 3 4 4" xfId="14087" xr:uid="{FFF0528C-5CD1-4B2F-9C6E-B73F3D797DA3}"/>
    <cellStyle name="Notas 2 3 3 4 4 2" xfId="29195" xr:uid="{EC7EBBC5-9489-4EE4-A4C1-E5B0A037E94C}"/>
    <cellStyle name="Notas 2 3 3 4 5" xfId="18087" xr:uid="{B90E3781-BEDD-4756-82D2-83332523145A}"/>
    <cellStyle name="Notas 2 3 3 5" xfId="3305" xr:uid="{E46A1B29-BBC1-41D7-8B86-601192282AEA}"/>
    <cellStyle name="Notas 2 3 3 5 2" xfId="5942" xr:uid="{25A491EF-346B-4D53-BE0F-A05C8FE3BEE7}"/>
    <cellStyle name="Notas 2 3 3 5 2 2" xfId="12253" xr:uid="{6E24F484-0BB9-4F61-B153-F24CAD172571}"/>
    <cellStyle name="Notas 2 3 3 5 2 2 2" xfId="27361" xr:uid="{CB7E5F62-0A07-4CF3-A79F-0E0FC13498A8}"/>
    <cellStyle name="Notas 2 3 3 5 2 3" xfId="13550" xr:uid="{B2CAFDE8-921C-4365-A046-7EC58EAB291F}"/>
    <cellStyle name="Notas 2 3 3 5 2 3 2" xfId="28658" xr:uid="{1B10E8D6-9E56-4AA6-B860-F467EB61743F}"/>
    <cellStyle name="Notas 2 3 3 5 2 4" xfId="21050" xr:uid="{69B61D68-956C-4123-AAC3-4A9B815446B5}"/>
    <cellStyle name="Notas 2 3 3 5 3" xfId="9687" xr:uid="{2539F367-93D8-49BC-83E0-3CD861AEEC09}"/>
    <cellStyle name="Notas 2 3 3 5 3 2" xfId="24795" xr:uid="{88E37762-AB8E-43FD-9F43-A79EC05A9CAD}"/>
    <cellStyle name="Notas 2 3 3 5 4" xfId="15950" xr:uid="{30BC0F4D-D2F9-4CE1-8078-C438B6724AE3}"/>
    <cellStyle name="Notas 2 3 3 5 4 2" xfId="31058" xr:uid="{8C26EAD4-6890-4C7A-AA3C-E2565569A0E1}"/>
    <cellStyle name="Notas 2 3 3 5 5" xfId="18413" xr:uid="{04329457-28B1-4213-B439-2A8290BE97CF}"/>
    <cellStyle name="Notas 2 3 3 6" xfId="3611" xr:uid="{DFADE472-1870-40EB-A676-F496B928E5AA}"/>
    <cellStyle name="Notas 2 3 3 6 2" xfId="6248" xr:uid="{9D0970E3-7ADF-4E23-BED5-C9045B65B770}"/>
    <cellStyle name="Notas 2 3 3 6 2 2" xfId="12559" xr:uid="{19FC8ECB-124B-47A7-B216-EB98303737C9}"/>
    <cellStyle name="Notas 2 3 3 6 2 2 2" xfId="27667" xr:uid="{56B62007-821D-40DE-86A2-16E78946B403}"/>
    <cellStyle name="Notas 2 3 3 6 2 3" xfId="15271" xr:uid="{808E8B67-3284-4343-8079-ADE08D591B72}"/>
    <cellStyle name="Notas 2 3 3 6 2 3 2" xfId="30379" xr:uid="{5011A276-0014-4D75-A865-DBF030D926AD}"/>
    <cellStyle name="Notas 2 3 3 6 2 4" xfId="21356" xr:uid="{FE524294-8EDA-4AA5-B436-95A027E1D334}"/>
    <cellStyle name="Notas 2 3 3 6 3" xfId="9993" xr:uid="{B030D70D-32E0-41A2-AC6C-1CE7DA2AB5E2}"/>
    <cellStyle name="Notas 2 3 3 6 3 2" xfId="25101" xr:uid="{62D3EDE4-6542-4513-9DA2-8A12AC60B315}"/>
    <cellStyle name="Notas 2 3 3 6 4" xfId="14478" xr:uid="{FCA57732-0202-4D71-A8B9-641535C113E2}"/>
    <cellStyle name="Notas 2 3 3 6 4 2" xfId="29586" xr:uid="{507755F7-C419-44ED-A4E6-3559CB557AD2}"/>
    <cellStyle name="Notas 2 3 3 6 5" xfId="18719" xr:uid="{54349221-2F03-4001-8919-14E33A1306FC}"/>
    <cellStyle name="Notas 2 3 3 7" xfId="3972" xr:uid="{5270AFF6-1D0A-437E-B166-DEB28B3CD89F}"/>
    <cellStyle name="Notas 2 3 3 7 2" xfId="6609" xr:uid="{532091FE-6024-443B-8699-59E3B4BA6F08}"/>
    <cellStyle name="Notas 2 3 3 7 2 2" xfId="12920" xr:uid="{412752EB-1839-432D-A6BA-C531295D10C0}"/>
    <cellStyle name="Notas 2 3 3 7 2 2 2" xfId="28028" xr:uid="{F66F118C-F18E-45D0-B61C-D3091333F43F}"/>
    <cellStyle name="Notas 2 3 3 7 2 3" xfId="16610" xr:uid="{FA5F30AF-92CA-4E8D-89E1-05F1E119E4E8}"/>
    <cellStyle name="Notas 2 3 3 7 2 3 2" xfId="31718" xr:uid="{24DFEBA2-2F1B-4730-A150-99759BBC41CA}"/>
    <cellStyle name="Notas 2 3 3 7 2 4" xfId="21717" xr:uid="{F2EEB7F9-87F4-448F-92E7-17721CDC0445}"/>
    <cellStyle name="Notas 2 3 3 7 3" xfId="10354" xr:uid="{BA3F62FE-07B9-4B51-AF4D-C91E08282C45}"/>
    <cellStyle name="Notas 2 3 3 7 3 2" xfId="25462" xr:uid="{C4CC824B-FDDE-4C35-BBF5-56758203054B}"/>
    <cellStyle name="Notas 2 3 3 7 4" xfId="7124" xr:uid="{2D5EDE90-5183-48B3-A945-3D3DE05382C4}"/>
    <cellStyle name="Notas 2 3 3 7 4 2" xfId="22232" xr:uid="{E1C3B97D-3FB2-4B8D-97FB-BE50383176C3}"/>
    <cellStyle name="Notas 2 3 3 7 5" xfId="19080" xr:uid="{E8A1F5D0-6909-4F3D-98DE-7C6EB2A7FB95}"/>
    <cellStyle name="Notas 2 3 3 8" xfId="4304" xr:uid="{A6BCE9CA-78EC-41E3-B692-93616C425D68}"/>
    <cellStyle name="Notas 2 3 3 8 2" xfId="6941" xr:uid="{6A7F517C-AD8F-455D-B98C-8077CF222F7B}"/>
    <cellStyle name="Notas 2 3 3 8 2 2" xfId="13252" xr:uid="{23657FBB-F7DA-4D57-A1D9-B917786FB2AD}"/>
    <cellStyle name="Notas 2 3 3 8 2 2 2" xfId="28360" xr:uid="{BA764DAB-CDD1-4C48-AB4F-2CEBD6D28904}"/>
    <cellStyle name="Notas 2 3 3 8 2 3" xfId="16916" xr:uid="{895356F5-6E0C-4736-9119-E2575B56BC1F}"/>
    <cellStyle name="Notas 2 3 3 8 2 3 2" xfId="32024" xr:uid="{3E3C635A-9849-4367-BC58-00C58EF46578}"/>
    <cellStyle name="Notas 2 3 3 8 2 4" xfId="22049" xr:uid="{9093D0F0-00A5-46C2-B4DD-9F4C294DCFFE}"/>
    <cellStyle name="Notas 2 3 3 8 3" xfId="10686" xr:uid="{16921552-25D4-4410-9562-A803DA6C253D}"/>
    <cellStyle name="Notas 2 3 3 8 3 2" xfId="25794" xr:uid="{754789BF-8351-41CC-8C8F-C460242CDE3A}"/>
    <cellStyle name="Notas 2 3 3 8 4" xfId="15263" xr:uid="{EBF2D916-CAC1-44FC-A8BD-4FBCED21212D}"/>
    <cellStyle name="Notas 2 3 3 8 4 2" xfId="30371" xr:uid="{804DDF25-437A-40CD-91BA-224F95371BC7}"/>
    <cellStyle name="Notas 2 3 3 8 5" xfId="19412" xr:uid="{96651845-2C1E-4E39-9399-475EA6046B0F}"/>
    <cellStyle name="Notas 2 3 3 9" xfId="4537" xr:uid="{9DF9E4C6-071D-4EB3-8885-5DF69FBA510B}"/>
    <cellStyle name="Notas 2 3 3 9 2" xfId="10919" xr:uid="{7C1F451B-369B-4896-8CAE-F7E876F8E59F}"/>
    <cellStyle name="Notas 2 3 3 9 2 2" xfId="26027" xr:uid="{2B1DF51F-F921-4A73-9689-3419BD33E7CE}"/>
    <cellStyle name="Notas 2 3 3 9 3" xfId="15581" xr:uid="{BAD926AB-239C-4CCD-836C-D8CF695DA1C6}"/>
    <cellStyle name="Notas 2 3 3 9 3 2" xfId="30689" xr:uid="{39883ADC-FB14-4CBC-967B-72D549870D42}"/>
    <cellStyle name="Notas 2 3 3 9 4" xfId="19645" xr:uid="{3DE29CCE-B3D2-4FDE-8C3F-877C862E9E6F}"/>
    <cellStyle name="Notas 2 3 4" xfId="2110" xr:uid="{1E9CF41C-F46B-4475-8F28-5CA1F6629326}"/>
    <cellStyle name="Notas 2 3 4 10" xfId="8608" xr:uid="{E5742950-40B6-48C7-B87C-DCB9D7B31197}"/>
    <cellStyle name="Notas 2 3 4 10 2" xfId="23716" xr:uid="{45441F43-61D7-443E-BA3F-610E1102A660}"/>
    <cellStyle name="Notas 2 3 4 11" xfId="14709" xr:uid="{E99842DF-1866-4D1D-B5E7-50D097F3C55B}"/>
    <cellStyle name="Notas 2 3 4 11 2" xfId="29817" xr:uid="{1B2223B6-8A4B-4A81-9D39-14ED4F41A2B0}"/>
    <cellStyle name="Notas 2 3 4 12" xfId="16307" xr:uid="{13017C68-9DD8-4AA4-B256-49CCBA232B65}"/>
    <cellStyle name="Notas 2 3 4 12 2" xfId="31415" xr:uid="{042300CA-F6E2-4653-96D4-E129F8EAE8FD}"/>
    <cellStyle name="Notas 2 3 4 13" xfId="17335" xr:uid="{18098A21-0200-46BE-BB0D-3982D02801A9}"/>
    <cellStyle name="Notas 2 3 4 2" xfId="2600" xr:uid="{4F1D565C-E1FC-46AE-93E6-580E71101AF4}"/>
    <cellStyle name="Notas 2 3 4 2 2" xfId="5237" xr:uid="{B5E62A75-3445-4138-9B01-6666B9649F27}"/>
    <cellStyle name="Notas 2 3 4 2 2 2" xfId="11601" xr:uid="{AEBB86EF-75DF-4FCC-AA7A-4540B28DBF6B}"/>
    <cellStyle name="Notas 2 3 4 2 2 2 2" xfId="26709" xr:uid="{4B2E7FF8-39C2-4A2D-BB2A-8BF256D7DC36}"/>
    <cellStyle name="Notas 2 3 4 2 2 3" xfId="7715" xr:uid="{8E998EEF-845F-410B-B5B4-C723E56BE1AB}"/>
    <cellStyle name="Notas 2 3 4 2 2 3 2" xfId="22823" xr:uid="{FE92B742-55E1-49F7-A687-53F9236A5DAC}"/>
    <cellStyle name="Notas 2 3 4 2 2 4" xfId="20345" xr:uid="{E081D8A5-1BE3-46CC-B9FF-3B9D80EE4205}"/>
    <cellStyle name="Notas 2 3 4 2 3" xfId="9067" xr:uid="{AB8112B8-ADD8-46F8-8DD9-69142F73A5EB}"/>
    <cellStyle name="Notas 2 3 4 2 3 2" xfId="24175" xr:uid="{81BB3AE6-E88E-415C-B768-433F29C93DA5}"/>
    <cellStyle name="Notas 2 3 4 2 4" xfId="7847" xr:uid="{3C84E2CA-42EF-427C-9756-404A35CEA97F}"/>
    <cellStyle name="Notas 2 3 4 2 4 2" xfId="22955" xr:uid="{DC9E556E-2131-46A4-BD5E-AABECBFF3D14}"/>
    <cellStyle name="Notas 2 3 4 2 5" xfId="15781" xr:uid="{9D9B62FE-89F3-4EDE-ACAA-3B8814130907}"/>
    <cellStyle name="Notas 2 3 4 2 5 2" xfId="30889" xr:uid="{8911CE8B-1B87-454E-844E-1549A5E1C24A}"/>
    <cellStyle name="Notas 2 3 4 2 6" xfId="17708" xr:uid="{9CB6E3E1-D716-48DA-8856-DDE2458A539E}"/>
    <cellStyle name="Notas 2 3 4 3" xfId="2865" xr:uid="{8F017333-F511-4898-BCF7-5433F91540C3}"/>
    <cellStyle name="Notas 2 3 4 3 2" xfId="5502" xr:uid="{E33C1290-7210-48FA-9072-45B0562F9573}"/>
    <cellStyle name="Notas 2 3 4 3 2 2" xfId="7933" xr:uid="{ADA6F881-4AB6-4F78-9655-B9DCA099EA42}"/>
    <cellStyle name="Notas 2 3 4 3 2 2 2" xfId="23041" xr:uid="{CBFD1081-783A-4F26-9E16-76C3A1EEF173}"/>
    <cellStyle name="Notas 2 3 4 3 2 3" xfId="20610" xr:uid="{D7872C79-143C-47E2-96F7-2134F398A6E5}"/>
    <cellStyle name="Notas 2 3 4 3 3" xfId="16268" xr:uid="{1326B7E4-76B8-4FEB-9866-BF0682649C34}"/>
    <cellStyle name="Notas 2 3 4 3 3 2" xfId="31376" xr:uid="{951AE5B1-9A7C-4BB0-8F6F-36E5C4869737}"/>
    <cellStyle name="Notas 2 3 4 3 4" xfId="17973" xr:uid="{1C4DCDFE-E2F5-41EB-9C0F-2AA249B8AFC3}"/>
    <cellStyle name="Notas 2 3 4 4" xfId="3168" xr:uid="{A5C05DBF-4DBA-49F9-A638-11DDFA9A1469}"/>
    <cellStyle name="Notas 2 3 4 4 2" xfId="5805" xr:uid="{971F9F2A-45E2-419B-B831-BFAFAFA3F513}"/>
    <cellStyle name="Notas 2 3 4 4 2 2" xfId="12116" xr:uid="{5E00DBAD-6576-4688-B8DF-1068B9DA65ED}"/>
    <cellStyle name="Notas 2 3 4 4 2 2 2" xfId="27224" xr:uid="{12A816E1-F421-4FBD-B49E-2E028217EFD2}"/>
    <cellStyle name="Notas 2 3 4 4 2 3" xfId="14705" xr:uid="{44B173FE-0B0F-428D-9978-02B038355E2E}"/>
    <cellStyle name="Notas 2 3 4 4 2 3 2" xfId="29813" xr:uid="{6FEB0081-3B5A-4450-8AC4-655604855FAA}"/>
    <cellStyle name="Notas 2 3 4 4 2 4" xfId="20913" xr:uid="{AF4309FB-3BC0-49EF-B120-71EEB63F288A}"/>
    <cellStyle name="Notas 2 3 4 4 3" xfId="9550" xr:uid="{9E91758C-9C00-4E98-9366-3FEF5A2DBA96}"/>
    <cellStyle name="Notas 2 3 4 4 3 2" xfId="24658" xr:uid="{46664613-21A5-44D6-B78C-416FBB4DB550}"/>
    <cellStyle name="Notas 2 3 4 4 4" xfId="15048" xr:uid="{1AFFC1A0-5B26-46E9-8323-E48057285272}"/>
    <cellStyle name="Notas 2 3 4 4 4 2" xfId="30156" xr:uid="{5B8140A9-7306-4EE4-86E5-8AE91573DA55}"/>
    <cellStyle name="Notas 2 3 4 4 5" xfId="18276" xr:uid="{A9B6B084-E6E1-4B2C-BCCB-B035D640232A}"/>
    <cellStyle name="Notas 2 3 4 5" xfId="3494" xr:uid="{22EBDB99-7674-4476-B525-A23D3E83F38D}"/>
    <cellStyle name="Notas 2 3 4 5 2" xfId="6131" xr:uid="{E4248EFA-C724-4B60-9B4F-98872FB12543}"/>
    <cellStyle name="Notas 2 3 4 5 2 2" xfId="12442" xr:uid="{081FAB24-2568-460B-862C-5943BA8AE6BC}"/>
    <cellStyle name="Notas 2 3 4 5 2 2 2" xfId="27550" xr:uid="{FD62B248-D1BA-4A8B-B5F0-59A1DE3BC57B}"/>
    <cellStyle name="Notas 2 3 4 5 2 3" xfId="14664" xr:uid="{57EA9577-6260-42BE-ADF4-C3B208993DD3}"/>
    <cellStyle name="Notas 2 3 4 5 2 3 2" xfId="29772" xr:uid="{B7D25257-BB8D-42B9-9C67-8497D223B6AA}"/>
    <cellStyle name="Notas 2 3 4 5 2 4" xfId="21239" xr:uid="{17F55B63-7D64-4F81-AD42-75057BECD59E}"/>
    <cellStyle name="Notas 2 3 4 5 3" xfId="9876" xr:uid="{EA06913C-743E-416B-A9B1-82AA50E3C4B6}"/>
    <cellStyle name="Notas 2 3 4 5 3 2" xfId="24984" xr:uid="{297A74AE-BBC5-431C-9F47-7F4F804E33B5}"/>
    <cellStyle name="Notas 2 3 4 5 4" xfId="14237" xr:uid="{C1C051E5-133B-4EB7-A1C7-5D80C36D11E6}"/>
    <cellStyle name="Notas 2 3 4 5 4 2" xfId="29345" xr:uid="{0EB58F80-6C28-4236-A771-893395F36056}"/>
    <cellStyle name="Notas 2 3 4 5 5" xfId="18602" xr:uid="{E6B958CC-89DE-4764-9CF0-C4A9CB4136AB}"/>
    <cellStyle name="Notas 2 3 4 6" xfId="3800" xr:uid="{A876B3C8-0686-44F7-8372-C6225BB86668}"/>
    <cellStyle name="Notas 2 3 4 6 2" xfId="6437" xr:uid="{45859271-B27B-4D84-AFDF-E39E33C1961B}"/>
    <cellStyle name="Notas 2 3 4 6 2 2" xfId="12748" xr:uid="{791B5426-0459-4468-852F-0740C9578139}"/>
    <cellStyle name="Notas 2 3 4 6 2 2 2" xfId="27856" xr:uid="{56310A9D-C072-4B96-BB88-2FF41C553211}"/>
    <cellStyle name="Notas 2 3 4 6 2 3" xfId="7199" xr:uid="{40F89C7C-5E3C-4B62-8003-2F8A8D85CA7D}"/>
    <cellStyle name="Notas 2 3 4 6 2 3 2" xfId="22307" xr:uid="{60055227-259F-4E21-9263-DA209EEEF44D}"/>
    <cellStyle name="Notas 2 3 4 6 2 4" xfId="21545" xr:uid="{BEFB8D92-16C4-44CB-8A9B-E71F322861DA}"/>
    <cellStyle name="Notas 2 3 4 6 3" xfId="10182" xr:uid="{47595554-B1D6-44F6-ADB8-474A8BF9F9A7}"/>
    <cellStyle name="Notas 2 3 4 6 3 2" xfId="25290" xr:uid="{6A9A03B9-A37E-46A2-BE90-84F4B7D12C4E}"/>
    <cellStyle name="Notas 2 3 4 6 4" xfId="14661" xr:uid="{C8D2FAC9-6AAF-411D-A3E8-5D81DC36049C}"/>
    <cellStyle name="Notas 2 3 4 6 4 2" xfId="29769" xr:uid="{5155BC78-B90D-44BE-976E-8A25EF575F09}"/>
    <cellStyle name="Notas 2 3 4 6 5" xfId="18908" xr:uid="{A6D22A79-2934-4E5C-9A04-66C7DF3D73D9}"/>
    <cellStyle name="Notas 2 3 4 7" xfId="4182" xr:uid="{DA9878D4-C3F7-4EE3-A9BF-08504BA8100F}"/>
    <cellStyle name="Notas 2 3 4 7 2" xfId="6819" xr:uid="{BB228B35-8BAC-4E7D-B672-EF8976D73BA9}"/>
    <cellStyle name="Notas 2 3 4 7 2 2" xfId="13130" xr:uid="{1D706E08-D36B-48C5-843D-77F671284EE2}"/>
    <cellStyle name="Notas 2 3 4 7 2 2 2" xfId="28238" xr:uid="{A29D0C9B-A9F2-4E5A-A3C7-62D7D34577AE}"/>
    <cellStyle name="Notas 2 3 4 7 2 3" xfId="16799" xr:uid="{D9C01242-578D-4214-87C0-F387F4EB296F}"/>
    <cellStyle name="Notas 2 3 4 7 2 3 2" xfId="31907" xr:uid="{E05D9336-BCC4-421F-BC58-6BA2855A0E66}"/>
    <cellStyle name="Notas 2 3 4 7 2 4" xfId="21927" xr:uid="{4D4526C0-7C57-449D-A3B5-1BA84935E4E3}"/>
    <cellStyle name="Notas 2 3 4 7 3" xfId="10564" xr:uid="{7D91D504-D59C-491B-AFB1-82F75FBFAA52}"/>
    <cellStyle name="Notas 2 3 4 7 3 2" xfId="25672" xr:uid="{9FFA0F19-84AB-4E72-B949-771D89C3FF47}"/>
    <cellStyle name="Notas 2 3 4 7 4" xfId="7532" xr:uid="{F5197A4F-3971-41D2-84DE-2C3AB9A665EB}"/>
    <cellStyle name="Notas 2 3 4 7 4 2" xfId="22640" xr:uid="{788BD017-9AF8-4FDE-8741-27D609CDB5F7}"/>
    <cellStyle name="Notas 2 3 4 7 5" xfId="19290" xr:uid="{6D13C9BC-7828-4F60-8445-3917542351AC}"/>
    <cellStyle name="Notas 2 3 4 8" xfId="4389" xr:uid="{0BADD795-F39D-4197-9F1A-DB93C6FCBE48}"/>
    <cellStyle name="Notas 2 3 4 8 2" xfId="7026" xr:uid="{F2BA93F6-9719-458A-9A37-B00D22171CCE}"/>
    <cellStyle name="Notas 2 3 4 8 2 2" xfId="13337" xr:uid="{8B50BAC5-056B-4623-A36F-F9EE3EEA8946}"/>
    <cellStyle name="Notas 2 3 4 8 2 2 2" xfId="28445" xr:uid="{D97691C3-17FF-4021-9259-1358EC365FE1}"/>
    <cellStyle name="Notas 2 3 4 8 2 3" xfId="17001" xr:uid="{716F980C-B3AB-4F9B-9806-0783E4AD1875}"/>
    <cellStyle name="Notas 2 3 4 8 2 3 2" xfId="32109" xr:uid="{AFFCF255-10CE-4455-A6DA-46CA299D648B}"/>
    <cellStyle name="Notas 2 3 4 8 2 4" xfId="22134" xr:uid="{A99923CF-C63B-4394-8DF9-B9863FEED4B3}"/>
    <cellStyle name="Notas 2 3 4 8 3" xfId="10771" xr:uid="{BEB427B4-E2B0-483A-8F7C-9038E9B14667}"/>
    <cellStyle name="Notas 2 3 4 8 3 2" xfId="25879" xr:uid="{36815D30-32D6-4365-BCC7-054DC6B851B5}"/>
    <cellStyle name="Notas 2 3 4 8 4" xfId="13642" xr:uid="{2CC856CD-D526-4755-BAEC-69322C0BA32D}"/>
    <cellStyle name="Notas 2 3 4 8 4 2" xfId="28750" xr:uid="{9700FF47-3306-4895-BEBE-A0E876A67666}"/>
    <cellStyle name="Notas 2 3 4 8 5" xfId="19497" xr:uid="{9008791E-0B2A-4623-B489-32AC5D4526F0}"/>
    <cellStyle name="Notas 2 3 4 9" xfId="4747" xr:uid="{9EE08C8E-448A-41A4-893D-A772536D756C}"/>
    <cellStyle name="Notas 2 3 4 9 2" xfId="11129" xr:uid="{359F1E0C-12C9-4F3E-9A7A-B3876EB21D49}"/>
    <cellStyle name="Notas 2 3 4 9 2 2" xfId="26237" xr:uid="{2C78D728-772F-4A97-9607-5F06D10CEDDD}"/>
    <cellStyle name="Notas 2 3 4 9 3" xfId="13357" xr:uid="{69AD0387-29D5-4944-B62B-7D8412A5EA34}"/>
    <cellStyle name="Notas 2 3 4 9 3 2" xfId="28465" xr:uid="{BDFEE14F-304E-439C-BA8B-2FFD3D851626}"/>
    <cellStyle name="Notas 2 3 4 9 4" xfId="19855" xr:uid="{8CAD2BEA-422B-4B8F-8BE2-7D090AC4E8D6}"/>
    <cellStyle name="Notas 2 3 5" xfId="2014" xr:uid="{A3AFA09B-AE9E-47F7-8688-66FFD587FF55}"/>
    <cellStyle name="Notas 2 3 5 10" xfId="15080" xr:uid="{E8C3A18F-7CE5-439D-9FDF-7C39390893DB}"/>
    <cellStyle name="Notas 2 3 5 10 2" xfId="30188" xr:uid="{D6C9F2D0-46F1-4CFE-AE5D-BC24AEA3BDF0}"/>
    <cellStyle name="Notas 2 3 5 11" xfId="8703" xr:uid="{9F8CEE6A-46E6-46EA-B227-6D1227CAC1B0}"/>
    <cellStyle name="Notas 2 3 5 11 2" xfId="23811" xr:uid="{84F8DAD0-CE44-4286-8DE4-DF9392F89F8C}"/>
    <cellStyle name="Notas 2 3 5 12" xfId="17239" xr:uid="{6FC2A29E-D2F9-4C0B-90D7-DA45A6D6C140}"/>
    <cellStyle name="Notas 2 3 5 2" xfId="2776" xr:uid="{68421B69-0D7E-4E99-977F-C76D86E91440}"/>
    <cellStyle name="Notas 2 3 5 2 2" xfId="5413" xr:uid="{E3B731C3-6F76-4F07-BC39-2292D5B2A9C8}"/>
    <cellStyle name="Notas 2 3 5 2 2 2" xfId="15440" xr:uid="{42624E26-3CE4-49B2-99E9-0FFDEBE57C51}"/>
    <cellStyle name="Notas 2 3 5 2 2 2 2" xfId="30548" xr:uid="{D1F3C697-E677-4BFD-A15B-8207B9233652}"/>
    <cellStyle name="Notas 2 3 5 2 2 3" xfId="20521" xr:uid="{0F78A719-1CDC-465D-B717-DD61EDA28644}"/>
    <cellStyle name="Notas 2 3 5 2 3" xfId="7664" xr:uid="{FAD7BA35-C509-4DFE-A25D-032FFA65CC9B}"/>
    <cellStyle name="Notas 2 3 5 2 3 2" xfId="22772" xr:uid="{5CB4F7F1-468B-4F48-BD23-0B03BB527E32}"/>
    <cellStyle name="Notas 2 3 5 2 4" xfId="17884" xr:uid="{31AAEBFA-6A29-4E87-B173-BBBACF5FF2D2}"/>
    <cellStyle name="Notas 2 3 5 3" xfId="3079" xr:uid="{7DE7EABF-6A23-4CAF-A152-A9D5E26D5565}"/>
    <cellStyle name="Notas 2 3 5 3 2" xfId="5716" xr:uid="{8C7EF62A-51D6-4644-B544-532763587345}"/>
    <cellStyle name="Notas 2 3 5 3 2 2" xfId="12027" xr:uid="{976528F6-045B-4B87-88E6-F30C8AAC3A1F}"/>
    <cellStyle name="Notas 2 3 5 3 2 2 2" xfId="27135" xr:uid="{1476A25A-D42E-4024-93BC-3B54DD8C86BB}"/>
    <cellStyle name="Notas 2 3 5 3 2 3" xfId="7069" xr:uid="{A213EE42-FD24-4802-B747-AC110506ADDF}"/>
    <cellStyle name="Notas 2 3 5 3 2 3 2" xfId="22177" xr:uid="{97072541-A60C-4DB6-A363-D47E023A227F}"/>
    <cellStyle name="Notas 2 3 5 3 2 4" xfId="20824" xr:uid="{38A67F82-1D97-4929-8BBC-DDEF4F830E05}"/>
    <cellStyle name="Notas 2 3 5 3 3" xfId="9461" xr:uid="{2B159C55-008E-4783-97E7-1119B54CF44C}"/>
    <cellStyle name="Notas 2 3 5 3 3 2" xfId="24569" xr:uid="{6CBCBE60-11B4-4E93-BA3F-C23EE0E0E2AA}"/>
    <cellStyle name="Notas 2 3 5 3 4" xfId="7334" xr:uid="{428084A3-921D-48F7-A430-7F3BC124C268}"/>
    <cellStyle name="Notas 2 3 5 3 4 2" xfId="22442" xr:uid="{3EC439FA-5EEE-4541-A032-9DDD8AAD6635}"/>
    <cellStyle name="Notas 2 3 5 3 5" xfId="18187" xr:uid="{1188F338-B264-4D6C-AF61-784F42AF78FB}"/>
    <cellStyle name="Notas 2 3 5 4" xfId="3405" xr:uid="{5A66B86E-4083-4FAA-9267-0C05541C2AB2}"/>
    <cellStyle name="Notas 2 3 5 4 2" xfId="6042" xr:uid="{96812FD8-55E4-436B-B31C-9390C638BDFB}"/>
    <cellStyle name="Notas 2 3 5 4 2 2" xfId="12353" xr:uid="{12D8E448-AC19-41CF-8A01-D8F4C95ABCF7}"/>
    <cellStyle name="Notas 2 3 5 4 2 2 2" xfId="27461" xr:uid="{5ED55B44-EE4C-4A8A-9F6A-4981A4A67F5F}"/>
    <cellStyle name="Notas 2 3 5 4 2 3" xfId="7684" xr:uid="{87238355-0440-478F-AE43-4FA3E89845D0}"/>
    <cellStyle name="Notas 2 3 5 4 2 3 2" xfId="22792" xr:uid="{5F9122A4-34D4-49B2-BF12-4D5E73804CD9}"/>
    <cellStyle name="Notas 2 3 5 4 2 4" xfId="21150" xr:uid="{5374997D-8C37-4135-BE5C-84161C51C02A}"/>
    <cellStyle name="Notas 2 3 5 4 3" xfId="9787" xr:uid="{2F1ECE3A-86D5-4B15-8B45-5E4C3C92008A}"/>
    <cellStyle name="Notas 2 3 5 4 3 2" xfId="24895" xr:uid="{30D6AA1F-ED23-491F-8F1C-03498A3646E8}"/>
    <cellStyle name="Notas 2 3 5 4 4" xfId="13691" xr:uid="{D5D0024D-092D-4DEE-B304-59AB14E2C62C}"/>
    <cellStyle name="Notas 2 3 5 4 4 2" xfId="28799" xr:uid="{F4EC99AA-16E4-497C-AC96-522E75832A00}"/>
    <cellStyle name="Notas 2 3 5 4 5" xfId="18513" xr:uid="{1117D7D2-64D2-4B01-A1DB-DA5323FB1574}"/>
    <cellStyle name="Notas 2 3 5 5" xfId="3711" xr:uid="{1D2DF6B5-9A6E-496C-8178-B69E8303E75F}"/>
    <cellStyle name="Notas 2 3 5 5 2" xfId="6348" xr:uid="{40DFC2E9-8912-4AE2-B110-4002E36B563C}"/>
    <cellStyle name="Notas 2 3 5 5 2 2" xfId="12659" xr:uid="{729EFBFA-E221-42B5-AC5B-1300A36B4623}"/>
    <cellStyle name="Notas 2 3 5 5 2 2 2" xfId="27767" xr:uid="{383423D8-498C-4DF6-AC49-F8422CAF4DBC}"/>
    <cellStyle name="Notas 2 3 5 5 2 3" xfId="16501" xr:uid="{C78C8583-6032-40DC-BFD9-C61E1F205359}"/>
    <cellStyle name="Notas 2 3 5 5 2 3 2" xfId="31609" xr:uid="{72217E2E-865D-40B5-894E-D2C60773B799}"/>
    <cellStyle name="Notas 2 3 5 5 2 4" xfId="21456" xr:uid="{5A456E12-E25D-440D-964A-EA8D027CB521}"/>
    <cellStyle name="Notas 2 3 5 5 3" xfId="10093" xr:uid="{6AE2CF70-46C9-4A78-B7FE-5F97825774CD}"/>
    <cellStyle name="Notas 2 3 5 5 3 2" xfId="25201" xr:uid="{85E314E1-B0D2-4391-9242-91ADA0B393A0}"/>
    <cellStyle name="Notas 2 3 5 5 4" xfId="14200" xr:uid="{B26B75DD-7222-4084-84DC-C972A6EB2D64}"/>
    <cellStyle name="Notas 2 3 5 5 4 2" xfId="29308" xr:uid="{9B4D6963-DEAB-47B1-8BDB-E8DFB5789FA5}"/>
    <cellStyle name="Notas 2 3 5 5 5" xfId="18819" xr:uid="{7911EADA-A84E-416F-9711-7A6A217053A8}"/>
    <cellStyle name="Notas 2 3 5 6" xfId="4086" xr:uid="{EB56E6D2-3EA8-408A-A4D2-33254E825E17}"/>
    <cellStyle name="Notas 2 3 5 6 2" xfId="6723" xr:uid="{8F1A7E21-E203-460D-9A96-97DB6272CDD7}"/>
    <cellStyle name="Notas 2 3 5 6 2 2" xfId="13034" xr:uid="{D68E3518-A529-41EA-A717-484670280622}"/>
    <cellStyle name="Notas 2 3 5 6 2 2 2" xfId="28142" xr:uid="{50DCA7CF-80DF-4B67-B8AB-075293842856}"/>
    <cellStyle name="Notas 2 3 5 6 2 3" xfId="16710" xr:uid="{E18B7F62-D9FB-4474-BF75-C3726A5F90DF}"/>
    <cellStyle name="Notas 2 3 5 6 2 3 2" xfId="31818" xr:uid="{406A7FDC-7864-437C-BFCC-86566D4C1C70}"/>
    <cellStyle name="Notas 2 3 5 6 2 4" xfId="21831" xr:uid="{557FCAF5-45D5-440D-AD57-96E769440F2A}"/>
    <cellStyle name="Notas 2 3 5 6 3" xfId="10468" xr:uid="{59C3615B-E636-43FB-9384-F3E4D4FCD525}"/>
    <cellStyle name="Notas 2 3 5 6 3 2" xfId="25576" xr:uid="{E13DEEEF-1F25-4F90-AB66-A76D58FAAABF}"/>
    <cellStyle name="Notas 2 3 5 6 4" xfId="7589" xr:uid="{439C7957-7313-412A-8832-E9F32C353F65}"/>
    <cellStyle name="Notas 2 3 5 6 4 2" xfId="22697" xr:uid="{69499668-0B77-4798-A194-94A5B17D9422}"/>
    <cellStyle name="Notas 2 3 5 6 5" xfId="19194" xr:uid="{132FE351-6C33-432E-AC8B-901099ACA699}"/>
    <cellStyle name="Notas 2 3 5 7" xfId="4368" xr:uid="{FED3CF35-3037-45EA-A4C2-A8D4ECEFC1AC}"/>
    <cellStyle name="Notas 2 3 5 7 2" xfId="7005" xr:uid="{A91DE281-7451-4A6A-8BA7-B8A7C53D1BB1}"/>
    <cellStyle name="Notas 2 3 5 7 2 2" xfId="13316" xr:uid="{D9EA7863-48AA-4AF3-84B6-2662BC6C5258}"/>
    <cellStyle name="Notas 2 3 5 7 2 2 2" xfId="28424" xr:uid="{F4CD55B2-DA63-45BF-8575-39AC4647E3CD}"/>
    <cellStyle name="Notas 2 3 5 7 2 3" xfId="16980" xr:uid="{6443507F-AEEA-4145-866C-EE75C546010A}"/>
    <cellStyle name="Notas 2 3 5 7 2 3 2" xfId="32088" xr:uid="{5478B544-DEDD-4B89-A7C4-5FA55D9416AB}"/>
    <cellStyle name="Notas 2 3 5 7 2 4" xfId="22113" xr:uid="{3844A875-6FB7-40D5-888B-81A95D332CC4}"/>
    <cellStyle name="Notas 2 3 5 7 3" xfId="10750" xr:uid="{BB8D5CB7-74B3-46BD-A410-559EE476CF6F}"/>
    <cellStyle name="Notas 2 3 5 7 3 2" xfId="25858" xr:uid="{F0EB726F-254A-454D-BD00-809F0F2A19C5}"/>
    <cellStyle name="Notas 2 3 5 7 4" xfId="11817" xr:uid="{B3A515B8-3D1E-471A-9FFD-4D52A687D6EA}"/>
    <cellStyle name="Notas 2 3 5 7 4 2" xfId="26925" xr:uid="{19F38025-DD45-4358-9DB1-218D2D6258C3}"/>
    <cellStyle name="Notas 2 3 5 7 5" xfId="19476" xr:uid="{9A644E56-E55C-4B54-8F46-249E33C577C9}"/>
    <cellStyle name="Notas 2 3 5 8" xfId="4651" xr:uid="{5F3E1287-7767-4F63-B8CF-E082435383CA}"/>
    <cellStyle name="Notas 2 3 5 8 2" xfId="11033" xr:uid="{DCFB3112-512C-46E0-A61D-245C5876501E}"/>
    <cellStyle name="Notas 2 3 5 8 2 2" xfId="26141" xr:uid="{70390209-C774-4605-9C7A-71A045148E92}"/>
    <cellStyle name="Notas 2 3 5 8 3" xfId="8254" xr:uid="{027A2F7F-A68C-48D4-9898-E55352C6251A}"/>
    <cellStyle name="Notas 2 3 5 8 3 2" xfId="23362" xr:uid="{5EE7DE66-9FA9-429C-83A2-5EDA6535EE77}"/>
    <cellStyle name="Notas 2 3 5 8 4" xfId="19759" xr:uid="{BC590ED2-9AA6-4D62-A158-395EDAB1FF04}"/>
    <cellStyle name="Notas 2 3 5 9" xfId="8512" xr:uid="{15CB40A9-3E49-43CD-9722-89802258536A}"/>
    <cellStyle name="Notas 2 3 5 9 2" xfId="23620" xr:uid="{1E4FB6E6-A9B7-4005-A04D-E6DC71E5FD2A}"/>
    <cellStyle name="Notas 2 4" xfId="1461" xr:uid="{00000000-0005-0000-0000-0000B9050000}"/>
    <cellStyle name="Notas 2 4 2" xfId="1916" xr:uid="{583BE5F5-2D7E-4ABD-BCAC-04FFE51A6F4B}"/>
    <cellStyle name="Notas 2 4 2 10" xfId="16113" xr:uid="{3E87AA9E-A432-4117-BF31-25FD8DC14E3E}"/>
    <cellStyle name="Notas 2 4 2 10 2" xfId="31221" xr:uid="{0A212EDF-632A-40A7-9817-D0A0169E5973}"/>
    <cellStyle name="Notas 2 4 2 11" xfId="16402" xr:uid="{DE360C7F-F0B8-4C10-A738-BFF7B427C658}"/>
    <cellStyle name="Notas 2 4 2 11 2" xfId="31510" xr:uid="{084E7E12-D4DB-4ABB-ACAF-01223DF4DC25}"/>
    <cellStyle name="Notas 2 4 2 12" xfId="17141" xr:uid="{B602D4B2-5659-4F32-BCC3-86BDC3CE053B}"/>
    <cellStyle name="Notas 2 4 2 2" xfId="2476" xr:uid="{50CC4886-0EAD-4D3D-9AD5-1DDB1F106AC7}"/>
    <cellStyle name="Notas 2 4 2 2 2" xfId="5113" xr:uid="{D21105DF-4C74-46E8-9A3C-560964FABC23}"/>
    <cellStyle name="Notas 2 4 2 2 2 2" xfId="11477" xr:uid="{0134D104-C5A6-4F87-868E-1F8D636B419B}"/>
    <cellStyle name="Notas 2 4 2 2 2 2 2" xfId="26585" xr:uid="{DEA5E751-1132-4F25-AAC4-7512961BE8D6}"/>
    <cellStyle name="Notas 2 4 2 2 2 3" xfId="13368" xr:uid="{8EF9EE91-A2C1-475F-9505-780091E833B2}"/>
    <cellStyle name="Notas 2 4 2 2 2 3 2" xfId="28476" xr:uid="{67AB02DF-20EA-40E9-BCDA-394F5FBD7238}"/>
    <cellStyle name="Notas 2 4 2 2 2 4" xfId="20221" xr:uid="{0EF73A00-D1EB-49C5-84EE-B3D21E91B058}"/>
    <cellStyle name="Notas 2 4 2 2 3" xfId="8943" xr:uid="{A8C10771-01AE-4CEE-9229-30419622D293}"/>
    <cellStyle name="Notas 2 4 2 2 3 2" xfId="24051" xr:uid="{E5CE32E5-E163-4B2C-A412-C215EA072912}"/>
    <cellStyle name="Notas 2 4 2 3" xfId="2692" xr:uid="{720041D7-8592-4173-B21A-64626C8B3126}"/>
    <cellStyle name="Notas 2 4 2 3 2" xfId="5329" xr:uid="{FF35F8B9-718C-44D4-85B7-B0613EEDA10B}"/>
    <cellStyle name="Notas 2 4 2 3 2 2" xfId="16201" xr:uid="{4C7B8425-65D7-46DA-AFF3-88A840EDD05E}"/>
    <cellStyle name="Notas 2 4 2 3 2 2 2" xfId="31309" xr:uid="{D8E90E07-F36B-4458-BEE3-590F85AB7C69}"/>
    <cellStyle name="Notas 2 4 2 3 2 3" xfId="20437" xr:uid="{4622514C-DE4C-402A-9482-02D0CCE98253}"/>
    <cellStyle name="Notas 2 4 2 3 3" xfId="11231" xr:uid="{AE0C825F-FB9A-464B-AC0B-5081BEDE89AC}"/>
    <cellStyle name="Notas 2 4 2 3 3 2" xfId="26339" xr:uid="{9AB68A14-CCF6-44A2-B599-CFA5487B9809}"/>
    <cellStyle name="Notas 2 4 2 3 4" xfId="17800" xr:uid="{F51A78CD-41B8-4AD6-807F-F56E95CD7552}"/>
    <cellStyle name="Notas 2 4 2 4" xfId="2995" xr:uid="{9311045B-5509-4AA3-B106-AD4AE6F6A19C}"/>
    <cellStyle name="Notas 2 4 2 4 2" xfId="5632" xr:uid="{DA67BC32-52D9-4724-B1AE-33FB3FAE2011}"/>
    <cellStyle name="Notas 2 4 2 4 2 2" xfId="11943" xr:uid="{2439B6CC-16D6-4CF7-B700-CC8F4437E2EB}"/>
    <cellStyle name="Notas 2 4 2 4 2 2 2" xfId="27051" xr:uid="{8183DE90-DB88-4D79-A452-977253B9268E}"/>
    <cellStyle name="Notas 2 4 2 4 2 3" xfId="7688" xr:uid="{0D45F654-512E-48E6-B9B5-9D70916C25C9}"/>
    <cellStyle name="Notas 2 4 2 4 2 3 2" xfId="22796" xr:uid="{8DF02AB2-6731-4E8A-BF6E-03ECE91FD3CA}"/>
    <cellStyle name="Notas 2 4 2 4 2 4" xfId="20740" xr:uid="{03298A84-8A2C-4AFB-974C-38BD3ABF792C}"/>
    <cellStyle name="Notas 2 4 2 4 3" xfId="9377" xr:uid="{14677764-2B3C-4718-A9EA-4B653422CC90}"/>
    <cellStyle name="Notas 2 4 2 4 3 2" xfId="24485" xr:uid="{299B9078-B5A6-4F40-9AC8-03DDD58CC773}"/>
    <cellStyle name="Notas 2 4 2 4 4" xfId="14909" xr:uid="{7141AA47-C776-4F66-B89A-6BB6CA058571}"/>
    <cellStyle name="Notas 2 4 2 4 4 2" xfId="30017" xr:uid="{459DEFE3-1884-454A-B1DE-108F174B177F}"/>
    <cellStyle name="Notas 2 4 2 4 5" xfId="18103" xr:uid="{EB5B8789-C579-4A11-B226-F71D9ADB9DB4}"/>
    <cellStyle name="Notas 2 4 2 5" xfId="3321" xr:uid="{B07B673A-2C7C-4839-8A34-A0ADABECBB86}"/>
    <cellStyle name="Notas 2 4 2 5 2" xfId="5958" xr:uid="{89E3A707-A7D9-47C1-AFAA-6786C7F4CC6B}"/>
    <cellStyle name="Notas 2 4 2 5 2 2" xfId="12269" xr:uid="{D9EC7A06-A951-450E-B053-CF71BCB81F69}"/>
    <cellStyle name="Notas 2 4 2 5 2 2 2" xfId="27377" xr:uid="{EFEBAB11-0D5D-47A9-A00F-2F00375388F1}"/>
    <cellStyle name="Notas 2 4 2 5 2 3" xfId="14507" xr:uid="{5B90DA81-6ABB-4157-9208-DB60A9DB6506}"/>
    <cellStyle name="Notas 2 4 2 5 2 3 2" xfId="29615" xr:uid="{2020DEAE-3CCE-413D-9862-84E2ADE7F02F}"/>
    <cellStyle name="Notas 2 4 2 5 2 4" xfId="21066" xr:uid="{E1CB4FCD-1BDF-40A7-977A-8CD847A6C8A6}"/>
    <cellStyle name="Notas 2 4 2 5 3" xfId="9703" xr:uid="{A67EE8C1-3A53-436C-8023-2DB638DB69D0}"/>
    <cellStyle name="Notas 2 4 2 5 3 2" xfId="24811" xr:uid="{ED35D240-BAF2-4D7B-8075-4BC03D61A7BB}"/>
    <cellStyle name="Notas 2 4 2 5 4" xfId="14076" xr:uid="{3D5B11C2-98DB-4190-B06D-51D429BCA2D4}"/>
    <cellStyle name="Notas 2 4 2 5 4 2" xfId="29184" xr:uid="{E5E98806-9793-4302-BB7E-29CEB93827CE}"/>
    <cellStyle name="Notas 2 4 2 5 5" xfId="18429" xr:uid="{5D98724D-A0AE-4A0B-A2C4-FB278F783D99}"/>
    <cellStyle name="Notas 2 4 2 6" xfId="3627" xr:uid="{EF3B77B6-4BA6-4695-AE18-B64B64D5766B}"/>
    <cellStyle name="Notas 2 4 2 6 2" xfId="6264" xr:uid="{637E677F-8791-42FC-9496-386F92133BDF}"/>
    <cellStyle name="Notas 2 4 2 6 2 2" xfId="12575" xr:uid="{6882C637-753F-418B-94AC-AAE5CF7E36DE}"/>
    <cellStyle name="Notas 2 4 2 6 2 2 2" xfId="27683" xr:uid="{5E46C92D-71B8-4D9E-9385-026C09C32A9D}"/>
    <cellStyle name="Notas 2 4 2 6 2 3" xfId="14448" xr:uid="{E51F8172-ABEC-43CE-BAFA-86075784E39C}"/>
    <cellStyle name="Notas 2 4 2 6 2 3 2" xfId="29556" xr:uid="{B2AD17F2-26AA-40C0-B6CC-68EABB1914BF}"/>
    <cellStyle name="Notas 2 4 2 6 2 4" xfId="21372" xr:uid="{F07837A2-3817-458C-9BEE-F5F4CB5F4917}"/>
    <cellStyle name="Notas 2 4 2 6 3" xfId="10009" xr:uid="{348FF6C7-08CC-4813-AB5B-FA7FFD633636}"/>
    <cellStyle name="Notas 2 4 2 6 3 2" xfId="25117" xr:uid="{096BAA61-62F1-46C1-A6F6-1F53714F1E8E}"/>
    <cellStyle name="Notas 2 4 2 6 4" xfId="7676" xr:uid="{AC5648E9-44AD-4B69-8467-6AA965DA9F7E}"/>
    <cellStyle name="Notas 2 4 2 6 4 2" xfId="22784" xr:uid="{67C212F9-068B-4C8F-B28B-A5D012B17989}"/>
    <cellStyle name="Notas 2 4 2 6 5" xfId="18735" xr:uid="{448770E6-9B2E-4AE2-A70F-81F579DD2AB8}"/>
    <cellStyle name="Notas 2 4 2 7" xfId="3988" xr:uid="{EB725091-95BE-4951-BB8A-79E97BBF0167}"/>
    <cellStyle name="Notas 2 4 2 7 2" xfId="6625" xr:uid="{A6990AB4-0668-4B9B-951A-6884BDF9AC4B}"/>
    <cellStyle name="Notas 2 4 2 7 2 2" xfId="12936" xr:uid="{4445E48E-076B-42A6-8170-F6AD844DD388}"/>
    <cellStyle name="Notas 2 4 2 7 2 2 2" xfId="28044" xr:uid="{B7F5CC2A-5009-4468-BF20-0909FF9324A7}"/>
    <cellStyle name="Notas 2 4 2 7 2 3" xfId="16626" xr:uid="{A06D1DC6-69AE-455F-96C7-9B884ED9D0CC}"/>
    <cellStyle name="Notas 2 4 2 7 2 3 2" xfId="31734" xr:uid="{85F59821-B5A1-488C-9FBA-BAF8DED9EE13}"/>
    <cellStyle name="Notas 2 4 2 7 2 4" xfId="21733" xr:uid="{BB29D40A-984D-4689-904D-7324D7FBED0C}"/>
    <cellStyle name="Notas 2 4 2 7 3" xfId="10370" xr:uid="{29737B89-476B-4F2E-8B04-75D879895E98}"/>
    <cellStyle name="Notas 2 4 2 7 3 2" xfId="25478" xr:uid="{39FD680A-FECF-473A-B9F9-04DB60E232EA}"/>
    <cellStyle name="Notas 2 4 2 7 4" xfId="15088" xr:uid="{B5D94DD5-B781-48B7-83D9-F3FADBF3078A}"/>
    <cellStyle name="Notas 2 4 2 7 4 2" xfId="30196" xr:uid="{93571DA7-3B4E-492E-8179-D0C4C18A2404}"/>
    <cellStyle name="Notas 2 4 2 7 5" xfId="19096" xr:uid="{9E9C8466-902E-41FE-B8D8-905C0FC8F895}"/>
    <cellStyle name="Notas 2 4 2 8" xfId="4553" xr:uid="{F825520A-16D9-4EB1-BF69-B1F13448A6F1}"/>
    <cellStyle name="Notas 2 4 2 8 2" xfId="10935" xr:uid="{C60E2F12-4166-4AD2-BD71-6364C9996655}"/>
    <cellStyle name="Notas 2 4 2 8 2 2" xfId="26043" xr:uid="{8FB89110-B187-47D0-803A-00EEC0622E36}"/>
    <cellStyle name="Notas 2 4 2 8 3" xfId="13761" xr:uid="{A1E57685-DB04-4F96-9A01-45558C6219F2}"/>
    <cellStyle name="Notas 2 4 2 8 3 2" xfId="28869" xr:uid="{9246008A-8AD9-4CD3-8694-55892704A83C}"/>
    <cellStyle name="Notas 2 4 2 8 4" xfId="19661" xr:uid="{094B2744-08C1-4B8A-8588-27664A7B7292}"/>
    <cellStyle name="Notas 2 4 2 9" xfId="8417" xr:uid="{253AE7A0-7A5D-4C6C-8B6D-9F68444B1BBD}"/>
    <cellStyle name="Notas 2 4 2 9 2" xfId="23525" xr:uid="{3DEE6BB5-1B8B-4DA5-97BC-DC05110DAD26}"/>
    <cellStyle name="Notas 2 4 3" xfId="1901" xr:uid="{A2F15145-B516-4366-B328-040CC83B8B04}"/>
    <cellStyle name="Notas 2 4 3 10" xfId="8402" xr:uid="{38F5ADB9-89CB-4CF8-B4E3-803487A568F8}"/>
    <cellStyle name="Notas 2 4 3 10 2" xfId="23510" xr:uid="{9D82CF59-81A8-45A0-B0D9-E5F472DC6698}"/>
    <cellStyle name="Notas 2 4 3 11" xfId="15017" xr:uid="{0AEF3614-6DBA-4C0F-AAF7-2F43427CF85B}"/>
    <cellStyle name="Notas 2 4 3 11 2" xfId="30125" xr:uid="{EBD2AA3E-E6D7-475B-9DEB-EDD010146B48}"/>
    <cellStyle name="Notas 2 4 3 12" xfId="14037" xr:uid="{CFB2341C-1463-42D1-B0F2-84B5E8AB9A6F}"/>
    <cellStyle name="Notas 2 4 3 12 2" xfId="29145" xr:uid="{4F478CA1-40A0-449B-82CC-0279A3E71191}"/>
    <cellStyle name="Notas 2 4 3 13" xfId="17126" xr:uid="{39249C46-27A1-4528-8BAA-C083B8A4E33F}"/>
    <cellStyle name="Notas 2 4 3 2" xfId="2461" xr:uid="{EFE21AAA-4666-4809-B2F5-7EC03262074F}"/>
    <cellStyle name="Notas 2 4 3 2 2" xfId="5098" xr:uid="{83D02F44-F0CF-4812-83F4-450B895810CA}"/>
    <cellStyle name="Notas 2 4 3 2 2 2" xfId="11462" xr:uid="{52969395-8A61-4DD7-953D-67B32E6CCBF8}"/>
    <cellStyle name="Notas 2 4 3 2 2 2 2" xfId="26570" xr:uid="{5B3138B6-93C9-47E7-9835-6818DF2B79C9}"/>
    <cellStyle name="Notas 2 4 3 2 2 3" xfId="13534" xr:uid="{1202CB15-E28C-458F-A939-88B8E1ECA54B}"/>
    <cellStyle name="Notas 2 4 3 2 2 3 2" xfId="28642" xr:uid="{0E362B38-C240-4049-B17A-C622DC7818C3}"/>
    <cellStyle name="Notas 2 4 3 2 2 4" xfId="20206" xr:uid="{88845C5A-7D85-4B5F-899A-1C8F8AC7594B}"/>
    <cellStyle name="Notas 2 4 3 2 3" xfId="8928" xr:uid="{1115918A-55A9-4C68-B806-68CE64C38881}"/>
    <cellStyle name="Notas 2 4 3 2 3 2" xfId="24036" xr:uid="{FCC38AE9-D751-4183-8591-736E0E5798FD}"/>
    <cellStyle name="Notas 2 4 3 2 4" xfId="7809" xr:uid="{F8DC3B8F-DE33-4B9F-8F90-088610115374}"/>
    <cellStyle name="Notas 2 4 3 2 4 2" xfId="22917" xr:uid="{127E25E9-8262-4512-86E7-8152000CFC61}"/>
    <cellStyle name="Notas 2 4 3 2 5" xfId="7280" xr:uid="{FEFB48E2-0401-4076-A7DB-D4E861CC2965}"/>
    <cellStyle name="Notas 2 4 3 2 5 2" xfId="22388" xr:uid="{B40E4022-09CA-40AE-BB51-709B029DE96F}"/>
    <cellStyle name="Notas 2 4 3 2 6" xfId="17635" xr:uid="{29995BBC-BB4A-4717-B7E2-8844E6A97B39}"/>
    <cellStyle name="Notas 2 4 3 3" xfId="2677" xr:uid="{12FAA9AA-0E50-4056-9DDE-EEA1F19124E1}"/>
    <cellStyle name="Notas 2 4 3 3 2" xfId="5314" xr:uid="{8AE3EA1C-3840-4880-A897-9EDF9D350654}"/>
    <cellStyle name="Notas 2 4 3 3 2 2" xfId="8719" xr:uid="{4959FA72-164E-40C5-9F6F-98A1032B9296}"/>
    <cellStyle name="Notas 2 4 3 3 2 2 2" xfId="23827" xr:uid="{33368195-3B92-464A-8FE9-C021886B8DC8}"/>
    <cellStyle name="Notas 2 4 3 3 2 3" xfId="20422" xr:uid="{9C663654-8F8D-4DCF-AE3A-BB06F8F19AEA}"/>
    <cellStyle name="Notas 2 4 3 3 3" xfId="7765" xr:uid="{61E69A3D-3584-4951-B28E-9839AB64A56F}"/>
    <cellStyle name="Notas 2 4 3 3 3 2" xfId="22873" xr:uid="{867A84CB-44F4-4EB0-AFEC-0BA6B886E6D9}"/>
    <cellStyle name="Notas 2 4 3 3 4" xfId="17785" xr:uid="{CD61328A-6C88-4611-8613-9F78699FE102}"/>
    <cellStyle name="Notas 2 4 3 4" xfId="2980" xr:uid="{A75E3D3F-4DC1-4A66-8914-7C0A8229C7DF}"/>
    <cellStyle name="Notas 2 4 3 4 2" xfId="5617" xr:uid="{0E6C1314-880B-4501-8AEB-BECC7F6B80DA}"/>
    <cellStyle name="Notas 2 4 3 4 2 2" xfId="11928" xr:uid="{314E4417-17CE-40DA-966D-80A76D9C9D76}"/>
    <cellStyle name="Notas 2 4 3 4 2 2 2" xfId="27036" xr:uid="{1BB428D4-EAA8-4182-B6B4-7099A2A2015A}"/>
    <cellStyle name="Notas 2 4 3 4 2 3" xfId="14257" xr:uid="{F7C7F92D-AAAE-4339-8B7E-1B8DC717B6B5}"/>
    <cellStyle name="Notas 2 4 3 4 2 3 2" xfId="29365" xr:uid="{82AF0E00-326E-47EF-A098-46D52790EE63}"/>
    <cellStyle name="Notas 2 4 3 4 2 4" xfId="20725" xr:uid="{7F079000-8A2E-407A-9282-C533EF039C6C}"/>
    <cellStyle name="Notas 2 4 3 4 3" xfId="9362" xr:uid="{04212736-8F18-41FA-B904-73AFE7322DCF}"/>
    <cellStyle name="Notas 2 4 3 4 3 2" xfId="24470" xr:uid="{4F24AA6E-FC6D-406F-A6AD-BE1F33300B06}"/>
    <cellStyle name="Notas 2 4 3 4 4" xfId="11787" xr:uid="{A88B61BB-ABAF-44D1-8E16-A6AA081B2C32}"/>
    <cellStyle name="Notas 2 4 3 4 4 2" xfId="26895" xr:uid="{AE16894C-C555-440B-BD06-2EA4789D6C31}"/>
    <cellStyle name="Notas 2 4 3 4 5" xfId="18088" xr:uid="{1E2F1642-CDEC-4404-9A5B-21705C2E762F}"/>
    <cellStyle name="Notas 2 4 3 5" xfId="3306" xr:uid="{FA3DFE3E-4620-4BFE-A703-0CBF3DAA92D4}"/>
    <cellStyle name="Notas 2 4 3 5 2" xfId="5943" xr:uid="{F3915B9D-85BB-4795-85BF-661F2392BE85}"/>
    <cellStyle name="Notas 2 4 3 5 2 2" xfId="12254" xr:uid="{088D5A82-6246-437B-A899-9DD660D77E8E}"/>
    <cellStyle name="Notas 2 4 3 5 2 2 2" xfId="27362" xr:uid="{353FBCB4-5F4E-4759-9EB8-E23B9ABF4262}"/>
    <cellStyle name="Notas 2 4 3 5 2 3" xfId="13906" xr:uid="{C52BA045-D60E-414A-BC20-12A995B23108}"/>
    <cellStyle name="Notas 2 4 3 5 2 3 2" xfId="29014" xr:uid="{954FEF14-F343-4D62-B652-402AF55B195F}"/>
    <cellStyle name="Notas 2 4 3 5 2 4" xfId="21051" xr:uid="{4B40A78F-1324-4835-9487-48349F61B132}"/>
    <cellStyle name="Notas 2 4 3 5 3" xfId="9688" xr:uid="{EE76AE10-D24D-4572-8C7D-16BEAF303A66}"/>
    <cellStyle name="Notas 2 4 3 5 3 2" xfId="24796" xr:uid="{53A65AD6-4D5C-4B90-959E-3F26E943BDC3}"/>
    <cellStyle name="Notas 2 4 3 5 4" xfId="15883" xr:uid="{DBEE31CB-9198-47EE-91AD-754321DF8276}"/>
    <cellStyle name="Notas 2 4 3 5 4 2" xfId="30991" xr:uid="{172BB07C-3D57-485A-A94C-FC35153F3AF2}"/>
    <cellStyle name="Notas 2 4 3 5 5" xfId="18414" xr:uid="{1397E832-D4D8-450F-92AD-1329BDA0E651}"/>
    <cellStyle name="Notas 2 4 3 6" xfId="3612" xr:uid="{0C8F2DC6-4FC0-4B40-9119-F99F40B73A11}"/>
    <cellStyle name="Notas 2 4 3 6 2" xfId="6249" xr:uid="{02CE0590-5FD8-4641-B00D-39D87B7C1347}"/>
    <cellStyle name="Notas 2 4 3 6 2 2" xfId="12560" xr:uid="{A0796E27-A7F4-4552-A88B-FFEF48CD445F}"/>
    <cellStyle name="Notas 2 4 3 6 2 2 2" xfId="27668" xr:uid="{FB187CCE-60DC-4685-8293-5D28E3637CC2}"/>
    <cellStyle name="Notas 2 4 3 6 2 3" xfId="16390" xr:uid="{C561D2B0-889C-43EA-AC2E-482B966632BB}"/>
    <cellStyle name="Notas 2 4 3 6 2 3 2" xfId="31498" xr:uid="{4A13BE6B-FDB5-4F37-BF09-689E74C6D263}"/>
    <cellStyle name="Notas 2 4 3 6 2 4" xfId="21357" xr:uid="{0E4D3B7C-25D3-4A2E-A98E-576071A08D90}"/>
    <cellStyle name="Notas 2 4 3 6 3" xfId="9994" xr:uid="{89AD12B1-0FB7-48E5-AA54-1C847D4C2FD8}"/>
    <cellStyle name="Notas 2 4 3 6 3 2" xfId="25102" xr:uid="{C92EE88B-3A6C-4349-BF7C-F0C9EBB096C2}"/>
    <cellStyle name="Notas 2 4 3 6 4" xfId="7632" xr:uid="{43C1FA2A-AF25-43E2-A156-93AE2590D0B4}"/>
    <cellStyle name="Notas 2 4 3 6 4 2" xfId="22740" xr:uid="{91BE7132-8419-40AE-A3A0-1AC2E7A61837}"/>
    <cellStyle name="Notas 2 4 3 6 5" xfId="18720" xr:uid="{4361A072-CB93-43C7-9EB1-380D4686CE91}"/>
    <cellStyle name="Notas 2 4 3 7" xfId="3973" xr:uid="{D24614F5-F9C8-446B-B532-7303F4731130}"/>
    <cellStyle name="Notas 2 4 3 7 2" xfId="6610" xr:uid="{72C919C8-6556-424C-8DE9-746FEF577CD9}"/>
    <cellStyle name="Notas 2 4 3 7 2 2" xfId="12921" xr:uid="{FB727485-6B60-4373-A893-ADEC5708DB75}"/>
    <cellStyle name="Notas 2 4 3 7 2 2 2" xfId="28029" xr:uid="{47B79DD3-C9AA-4386-BE0C-742AFD2FFB02}"/>
    <cellStyle name="Notas 2 4 3 7 2 3" xfId="16611" xr:uid="{C85D0760-1EB2-4CF6-ADD5-33C63CA80CC6}"/>
    <cellStyle name="Notas 2 4 3 7 2 3 2" xfId="31719" xr:uid="{CA8A913A-7942-4146-9D3C-E1F8FC94EF0B}"/>
    <cellStyle name="Notas 2 4 3 7 2 4" xfId="21718" xr:uid="{80876FC5-82C9-478F-A8F0-B62DFD7B6BB9}"/>
    <cellStyle name="Notas 2 4 3 7 3" xfId="10355" xr:uid="{C9BC8733-AEE2-4AD8-A0E8-901E41B4484F}"/>
    <cellStyle name="Notas 2 4 3 7 3 2" xfId="25463" xr:uid="{CA84A409-1451-48C4-AD6C-458ACD7EBE49}"/>
    <cellStyle name="Notas 2 4 3 7 4" xfId="7932" xr:uid="{C94EE3F0-ED71-4FEA-B55E-1481DAD809D7}"/>
    <cellStyle name="Notas 2 4 3 7 4 2" xfId="23040" xr:uid="{E696730F-7AB3-43DB-AE2E-10F56BEA7993}"/>
    <cellStyle name="Notas 2 4 3 7 5" xfId="19081" xr:uid="{4A2143F2-05A1-426B-854C-1780245159B7}"/>
    <cellStyle name="Notas 2 4 3 8" xfId="4305" xr:uid="{51BEC2F7-3832-4155-9383-C763F6D24863}"/>
    <cellStyle name="Notas 2 4 3 8 2" xfId="6942" xr:uid="{06033831-F7C1-4856-B5B4-1E72CE39ADB4}"/>
    <cellStyle name="Notas 2 4 3 8 2 2" xfId="13253" xr:uid="{68C5540F-B710-49FA-BF15-27F56FDF10B6}"/>
    <cellStyle name="Notas 2 4 3 8 2 2 2" xfId="28361" xr:uid="{F5F9BF14-BE31-4734-8F4B-D59F33EF7D37}"/>
    <cellStyle name="Notas 2 4 3 8 2 3" xfId="16917" xr:uid="{9965E9E2-7975-4242-98D4-99876D2EB7E5}"/>
    <cellStyle name="Notas 2 4 3 8 2 3 2" xfId="32025" xr:uid="{CCECB6DE-459C-4071-8D8D-B8A03F27E15A}"/>
    <cellStyle name="Notas 2 4 3 8 2 4" xfId="22050" xr:uid="{8055A129-452B-4BC7-B057-943DDCE0BEA6}"/>
    <cellStyle name="Notas 2 4 3 8 3" xfId="10687" xr:uid="{1DA5995A-C859-42CD-8FB7-EC113DF06F35}"/>
    <cellStyle name="Notas 2 4 3 8 3 2" xfId="25795" xr:uid="{A4BC805F-D7BA-419A-937C-AA79CA53DF3D}"/>
    <cellStyle name="Notas 2 4 3 8 4" xfId="15957" xr:uid="{C1A33E17-BABB-4723-9AF0-B9BE724A2A9E}"/>
    <cellStyle name="Notas 2 4 3 8 4 2" xfId="31065" xr:uid="{10063D15-15A7-4871-ADC1-BCEEBBC58A7A}"/>
    <cellStyle name="Notas 2 4 3 8 5" xfId="19413" xr:uid="{DF07E325-EBC8-4171-A86B-8950C3C9932C}"/>
    <cellStyle name="Notas 2 4 3 9" xfId="4538" xr:uid="{720F4925-FC44-487E-8974-42131986B377}"/>
    <cellStyle name="Notas 2 4 3 9 2" xfId="10920" xr:uid="{0E6C4F51-1D8F-435C-A059-7FBF78135861}"/>
    <cellStyle name="Notas 2 4 3 9 2 2" xfId="26028" xr:uid="{247536A2-F949-46FD-954E-7CC269470E0B}"/>
    <cellStyle name="Notas 2 4 3 9 3" xfId="9195" xr:uid="{799CD171-C736-4B94-BABE-CFDF657C5A21}"/>
    <cellStyle name="Notas 2 4 3 9 3 2" xfId="24303" xr:uid="{FEA226F7-C0B8-45F7-9627-439490357145}"/>
    <cellStyle name="Notas 2 4 3 9 4" xfId="19646" xr:uid="{6AE72554-84F4-4951-BF29-FDAEB4E89FAD}"/>
    <cellStyle name="Notas 2 4 4" xfId="2111" xr:uid="{63A87824-0479-4566-9201-03F4E1E90655}"/>
    <cellStyle name="Notas 2 4 4 10" xfId="8609" xr:uid="{C1842F3E-4945-4171-B77C-09CA14377FEE}"/>
    <cellStyle name="Notas 2 4 4 10 2" xfId="23717" xr:uid="{55ED7FF7-F092-4280-AD2D-11113A1F8570}"/>
    <cellStyle name="Notas 2 4 4 11" xfId="15090" xr:uid="{72857627-9A0D-4816-975D-5628A053F286}"/>
    <cellStyle name="Notas 2 4 4 11 2" xfId="30198" xr:uid="{A80B6E1F-810B-447A-BA75-BEFE84CD96E9}"/>
    <cellStyle name="Notas 2 4 4 12" xfId="14114" xr:uid="{37A42F82-155C-4518-8DCB-3CF529B71D8F}"/>
    <cellStyle name="Notas 2 4 4 12 2" xfId="29222" xr:uid="{B429D166-81E7-4BB8-B166-6EE7194A8D8A}"/>
    <cellStyle name="Notas 2 4 4 13" xfId="17336" xr:uid="{7594FD72-EC5F-417F-A9B2-E8C43EE02371}"/>
    <cellStyle name="Notas 2 4 4 2" xfId="2601" xr:uid="{D8D67A01-7933-4ADC-B86D-C181F9A9AEA2}"/>
    <cellStyle name="Notas 2 4 4 2 2" xfId="5238" xr:uid="{9DF1B05C-49A2-4C70-B2D1-FD184472224C}"/>
    <cellStyle name="Notas 2 4 4 2 2 2" xfId="11602" xr:uid="{D91DCD91-1F68-452C-9C6F-062428677EB6}"/>
    <cellStyle name="Notas 2 4 4 2 2 2 2" xfId="26710" xr:uid="{174A14B6-42B9-42E9-A662-52BF504D09A0}"/>
    <cellStyle name="Notas 2 4 4 2 2 3" xfId="14674" xr:uid="{8092C356-902E-416C-BFB7-D4D358F2EAE5}"/>
    <cellStyle name="Notas 2 4 4 2 2 3 2" xfId="29782" xr:uid="{838EE68E-74E9-4C3E-8944-E80E9A98424C}"/>
    <cellStyle name="Notas 2 4 4 2 2 4" xfId="20346" xr:uid="{F2DF72B9-AD13-4589-B16C-04E464DF501C}"/>
    <cellStyle name="Notas 2 4 4 2 3" xfId="9068" xr:uid="{EE06EDA7-71FF-4886-91B8-3BF17DD421A8}"/>
    <cellStyle name="Notas 2 4 4 2 3 2" xfId="24176" xr:uid="{91163872-F631-4411-A237-6F2931643062}"/>
    <cellStyle name="Notas 2 4 4 2 4" xfId="11218" xr:uid="{9688841A-EE54-48D5-AB87-ABD085525C0A}"/>
    <cellStyle name="Notas 2 4 4 2 4 2" xfId="26326" xr:uid="{07A891A5-ED65-4963-A6B8-D8DD2CB50DBF}"/>
    <cellStyle name="Notas 2 4 4 2 5" xfId="15969" xr:uid="{35D687D5-2FC6-443C-A2A3-4FD1A9BF5BCD}"/>
    <cellStyle name="Notas 2 4 4 2 5 2" xfId="31077" xr:uid="{ACB26787-FD77-446B-B987-F7B814F2DECA}"/>
    <cellStyle name="Notas 2 4 4 2 6" xfId="17709" xr:uid="{EBBC72B1-BF38-4DA9-8AFF-75C7CEBCDFDF}"/>
    <cellStyle name="Notas 2 4 4 3" xfId="2866" xr:uid="{838CED28-3426-4F7A-93F9-17E76F476922}"/>
    <cellStyle name="Notas 2 4 4 3 2" xfId="5503" xr:uid="{A96ECAC1-E26B-4FE7-A4DB-BE0A626F7009}"/>
    <cellStyle name="Notas 2 4 4 3 2 2" xfId="7996" xr:uid="{FAE87606-DBEF-4387-86E7-35D8097BD82C}"/>
    <cellStyle name="Notas 2 4 4 3 2 2 2" xfId="23104" xr:uid="{F1B98909-AD9D-4D27-86E6-2DB1B2685FF8}"/>
    <cellStyle name="Notas 2 4 4 3 2 3" xfId="20611" xr:uid="{05ADDF19-9DB3-4064-9996-102267B1C79D}"/>
    <cellStyle name="Notas 2 4 4 3 3" xfId="7157" xr:uid="{6B0B0294-F8F7-4E54-B190-A78476C5C507}"/>
    <cellStyle name="Notas 2 4 4 3 3 2" xfId="22265" xr:uid="{8DA36610-3C8B-429B-9446-4D2231E9B0E8}"/>
    <cellStyle name="Notas 2 4 4 3 4" xfId="17974" xr:uid="{60C4C5BB-5D42-461F-B6E0-A184D4D09171}"/>
    <cellStyle name="Notas 2 4 4 4" xfId="3169" xr:uid="{3F25D6A1-35FD-4F8E-80A1-1AF6FC033F32}"/>
    <cellStyle name="Notas 2 4 4 4 2" xfId="5806" xr:uid="{827C2FD9-C7BE-4EF7-BA0E-AF8E824A0963}"/>
    <cellStyle name="Notas 2 4 4 4 2 2" xfId="12117" xr:uid="{F73FD93C-5E11-4BD9-8053-1A718199DC68}"/>
    <cellStyle name="Notas 2 4 4 4 2 2 2" xfId="27225" xr:uid="{F9452B31-9232-44D7-B1B7-621F5B475375}"/>
    <cellStyle name="Notas 2 4 4 4 2 3" xfId="7245" xr:uid="{8DFDB867-81E8-4177-8E77-6B6387A33B28}"/>
    <cellStyle name="Notas 2 4 4 4 2 3 2" xfId="22353" xr:uid="{32C22CA7-9B6C-4006-A6BC-33EEF7217348}"/>
    <cellStyle name="Notas 2 4 4 4 2 4" xfId="20914" xr:uid="{CC2F3BFC-3284-4ECC-A31C-B267C15B0D60}"/>
    <cellStyle name="Notas 2 4 4 4 3" xfId="9551" xr:uid="{01D6C5B4-4861-4CA6-B766-0F51555B6E8E}"/>
    <cellStyle name="Notas 2 4 4 4 3 2" xfId="24659" xr:uid="{7D77B028-C7A5-4C35-838F-FADB22148E63}"/>
    <cellStyle name="Notas 2 4 4 4 4" xfId="16526" xr:uid="{0FC98854-EE67-4F02-9E4E-3CE719B5D667}"/>
    <cellStyle name="Notas 2 4 4 4 4 2" xfId="31634" xr:uid="{0230041E-744C-44E1-9869-0C0F5D2D298F}"/>
    <cellStyle name="Notas 2 4 4 4 5" xfId="18277" xr:uid="{C47BE694-BE77-463E-AF3A-B65D7556110F}"/>
    <cellStyle name="Notas 2 4 4 5" xfId="3495" xr:uid="{488095FA-20AD-4BBE-B1FA-9069739720A9}"/>
    <cellStyle name="Notas 2 4 4 5 2" xfId="6132" xr:uid="{18C0B68C-AD90-4A87-8A9E-DB27ADE56747}"/>
    <cellStyle name="Notas 2 4 4 5 2 2" xfId="12443" xr:uid="{632012C6-8739-4A31-9308-950B4AC2799B}"/>
    <cellStyle name="Notas 2 4 4 5 2 2 2" xfId="27551" xr:uid="{9EA2AE25-6555-4F7D-9DC2-BB7AB57792ED}"/>
    <cellStyle name="Notas 2 4 4 5 2 3" xfId="13866" xr:uid="{88312F7F-5CAD-49B6-BD80-5362391BC2A7}"/>
    <cellStyle name="Notas 2 4 4 5 2 3 2" xfId="28974" xr:uid="{8BD1501E-714A-44FF-B385-1EF6351F6C38}"/>
    <cellStyle name="Notas 2 4 4 5 2 4" xfId="21240" xr:uid="{0C84E41E-666C-43C0-B096-67AFB84083E2}"/>
    <cellStyle name="Notas 2 4 4 5 3" xfId="9877" xr:uid="{4158E528-1B4F-488F-B73D-140FF950B169}"/>
    <cellStyle name="Notas 2 4 4 5 3 2" xfId="24985" xr:uid="{F137361E-ED1C-4CE2-97EB-89FAF6CCBE5A}"/>
    <cellStyle name="Notas 2 4 4 5 4" xfId="16378" xr:uid="{C0174639-622A-476B-BE4B-DF9ABE31FCE5}"/>
    <cellStyle name="Notas 2 4 4 5 4 2" xfId="31486" xr:uid="{A7AEC9C8-6260-4DEB-949D-7EB69CC28B44}"/>
    <cellStyle name="Notas 2 4 4 5 5" xfId="18603" xr:uid="{D0CD5491-EC26-404D-BB9E-67749E5AA220}"/>
    <cellStyle name="Notas 2 4 4 6" xfId="3801" xr:uid="{DC7ACE56-3CA6-49F3-8F94-86101921E482}"/>
    <cellStyle name="Notas 2 4 4 6 2" xfId="6438" xr:uid="{B5BB04E6-A0F8-4583-A62B-2BD225C3BBDE}"/>
    <cellStyle name="Notas 2 4 4 6 2 2" xfId="12749" xr:uid="{340B98A7-BDF2-459B-83D1-CCE29480CCAF}"/>
    <cellStyle name="Notas 2 4 4 6 2 2 2" xfId="27857" xr:uid="{55080BB7-BD65-4471-8269-9143FB03BCF4}"/>
    <cellStyle name="Notas 2 4 4 6 2 3" xfId="14029" xr:uid="{447966D6-1CE5-4342-AE04-EDA1DB5A8591}"/>
    <cellStyle name="Notas 2 4 4 6 2 3 2" xfId="29137" xr:uid="{C6665D14-F5CC-4A40-9ADC-8F7D7EC9BE2F}"/>
    <cellStyle name="Notas 2 4 4 6 2 4" xfId="21546" xr:uid="{EFA4833F-3BD7-49AF-BF17-C5FA1772D37C}"/>
    <cellStyle name="Notas 2 4 4 6 3" xfId="10183" xr:uid="{F51B3A2F-082D-46EB-970A-472736C6C87B}"/>
    <cellStyle name="Notas 2 4 4 6 3 2" xfId="25291" xr:uid="{4E415825-382C-43EA-90B7-96CA68F4C9A1}"/>
    <cellStyle name="Notas 2 4 4 6 4" xfId="14117" xr:uid="{D2D098C7-C9C0-46D8-955C-D46FAF31A51E}"/>
    <cellStyle name="Notas 2 4 4 6 4 2" xfId="29225" xr:uid="{E8613099-567B-4AA1-8929-3B3108C5A479}"/>
    <cellStyle name="Notas 2 4 4 6 5" xfId="18909" xr:uid="{FA929F6C-80E3-444F-BB98-88CF91A7B60F}"/>
    <cellStyle name="Notas 2 4 4 7" xfId="4183" xr:uid="{86444FBB-7690-4A5F-BF5E-6ED7D0F4E65E}"/>
    <cellStyle name="Notas 2 4 4 7 2" xfId="6820" xr:uid="{AA450AC8-AE83-41E6-B1D7-E06B7A51A4B4}"/>
    <cellStyle name="Notas 2 4 4 7 2 2" xfId="13131" xr:uid="{EC77815D-0AF4-4D0E-BC4E-2124A5DCB8FE}"/>
    <cellStyle name="Notas 2 4 4 7 2 2 2" xfId="28239" xr:uid="{B83517C5-07A7-439C-936A-D5274B1CCB5E}"/>
    <cellStyle name="Notas 2 4 4 7 2 3" xfId="16800" xr:uid="{59607434-E4ED-416F-8A92-C0BC300562D3}"/>
    <cellStyle name="Notas 2 4 4 7 2 3 2" xfId="31908" xr:uid="{8E828938-71C9-4849-AB95-455DE53EEE16}"/>
    <cellStyle name="Notas 2 4 4 7 2 4" xfId="21928" xr:uid="{569B2EB8-F99D-4F1C-B460-0EDA0E4F0BC3}"/>
    <cellStyle name="Notas 2 4 4 7 3" xfId="10565" xr:uid="{F5ADA78A-50C3-4AA3-B897-B6B85A9261E9}"/>
    <cellStyle name="Notas 2 4 4 7 3 2" xfId="25673" xr:uid="{AEBCF995-497E-4923-9AE6-09B86CD56F21}"/>
    <cellStyle name="Notas 2 4 4 7 4" xfId="13615" xr:uid="{51DF2E1B-EDCF-46C3-B9A5-CF78A6E694EB}"/>
    <cellStyle name="Notas 2 4 4 7 4 2" xfId="28723" xr:uid="{6BBDFB7C-1E7C-42ED-80BB-127284F758D5}"/>
    <cellStyle name="Notas 2 4 4 7 5" xfId="19291" xr:uid="{29E50A96-7774-46B3-9879-163925DB70C2}"/>
    <cellStyle name="Notas 2 4 4 8" xfId="4390" xr:uid="{36A80B4F-F8BE-4ACC-AF8D-C9C88C9FF45F}"/>
    <cellStyle name="Notas 2 4 4 8 2" xfId="7027" xr:uid="{63CB7B76-A376-4397-B97C-EAF94DC3AE44}"/>
    <cellStyle name="Notas 2 4 4 8 2 2" xfId="13338" xr:uid="{EB9AAABD-C64A-4BE7-9E0B-33B3BB63FD18}"/>
    <cellStyle name="Notas 2 4 4 8 2 2 2" xfId="28446" xr:uid="{818447E8-8861-4B5E-AF23-755D363308CD}"/>
    <cellStyle name="Notas 2 4 4 8 2 3" xfId="17002" xr:uid="{E805338B-784F-4DD7-91CE-52308707F86D}"/>
    <cellStyle name="Notas 2 4 4 8 2 3 2" xfId="32110" xr:uid="{F41006EE-B909-426E-B520-7D5E6FF23A68}"/>
    <cellStyle name="Notas 2 4 4 8 2 4" xfId="22135" xr:uid="{EAE47D4E-6431-4500-A38B-1779D8EF4F13}"/>
    <cellStyle name="Notas 2 4 4 8 3" xfId="10772" xr:uid="{8F45794D-21B3-457B-A8C2-DE99D74DAD25}"/>
    <cellStyle name="Notas 2 4 4 8 3 2" xfId="25880" xr:uid="{49E09D29-D9AA-4632-AAF6-07501EDD63F4}"/>
    <cellStyle name="Notas 2 4 4 8 4" xfId="7335" xr:uid="{5A042A48-D689-434B-B9DD-774E3963807C}"/>
    <cellStyle name="Notas 2 4 4 8 4 2" xfId="22443" xr:uid="{2A45AA8A-9ABE-4F7D-BC6D-D4208388129A}"/>
    <cellStyle name="Notas 2 4 4 8 5" xfId="19498" xr:uid="{00E19BBD-8FA7-4601-B1CF-941C38D9155A}"/>
    <cellStyle name="Notas 2 4 4 9" xfId="4748" xr:uid="{8005966B-EE6D-4841-BA8E-1313C04D8D4C}"/>
    <cellStyle name="Notas 2 4 4 9 2" xfId="11130" xr:uid="{811364C5-E40A-40F7-9462-970431271746}"/>
    <cellStyle name="Notas 2 4 4 9 2 2" xfId="26238" xr:uid="{273A4BD3-8B4F-4533-8CA5-69245CFE774A}"/>
    <cellStyle name="Notas 2 4 4 9 3" xfId="13591" xr:uid="{939849D1-7571-41B0-9ECF-462024E0D7EA}"/>
    <cellStyle name="Notas 2 4 4 9 3 2" xfId="28699" xr:uid="{2039792A-40D9-4BBF-B82B-14A6C39B123E}"/>
    <cellStyle name="Notas 2 4 4 9 4" xfId="19856" xr:uid="{0DF13048-C664-423F-8B2E-E7240952935B}"/>
    <cellStyle name="Notas 2 4 5" xfId="2013" xr:uid="{737EDAFE-BE16-401D-AACF-78733C986BCA}"/>
    <cellStyle name="Notas 2 4 5 10" xfId="13664" xr:uid="{CD141671-47E2-4904-9892-0121CECAABA6}"/>
    <cellStyle name="Notas 2 4 5 10 2" xfId="28772" xr:uid="{7A633D3B-D9C7-4955-A2D1-A1A6DF67D329}"/>
    <cellStyle name="Notas 2 4 5 11" xfId="7872" xr:uid="{2069D77A-FDAA-4C80-B442-92FF3C72806F}"/>
    <cellStyle name="Notas 2 4 5 11 2" xfId="22980" xr:uid="{34C3746E-98EC-4328-A15C-00532F5C6EAC}"/>
    <cellStyle name="Notas 2 4 5 12" xfId="17238" xr:uid="{6C9D3F43-77AD-46C3-AB61-F16E8173A808}"/>
    <cellStyle name="Notas 2 4 5 2" xfId="2775" xr:uid="{675C2914-402D-446C-B568-D9088817927D}"/>
    <cellStyle name="Notas 2 4 5 2 2" xfId="5412" xr:uid="{472D94B4-3F57-4271-8789-CEC3C67E9EDA}"/>
    <cellStyle name="Notas 2 4 5 2 2 2" xfId="13354" xr:uid="{7A1F9CF9-92AF-46DA-A0BD-2BF849469548}"/>
    <cellStyle name="Notas 2 4 5 2 2 2 2" xfId="28462" xr:uid="{C62A5B7F-1758-4272-9B52-B097E133745A}"/>
    <cellStyle name="Notas 2 4 5 2 2 3" xfId="20520" xr:uid="{28E2F492-9A3A-4159-BED2-6C80D3020850}"/>
    <cellStyle name="Notas 2 4 5 2 3" xfId="16282" xr:uid="{3C6F6486-7B0B-464C-9B8D-E6DA36E0D44E}"/>
    <cellStyle name="Notas 2 4 5 2 3 2" xfId="31390" xr:uid="{6F040163-5839-4D95-8D0A-24D1BEC11D74}"/>
    <cellStyle name="Notas 2 4 5 2 4" xfId="17883" xr:uid="{C15D49AC-BFB4-498D-BC06-75B378356549}"/>
    <cellStyle name="Notas 2 4 5 3" xfId="3078" xr:uid="{1E0D446B-D1CA-429D-B078-E9F0D8E364CB}"/>
    <cellStyle name="Notas 2 4 5 3 2" xfId="5715" xr:uid="{8C170D83-1C45-47FF-B35F-DF73458FFE6B}"/>
    <cellStyle name="Notas 2 4 5 3 2 2" xfId="12026" xr:uid="{9FC8748D-9AE9-4A6E-A119-4E84C18309B2}"/>
    <cellStyle name="Notas 2 4 5 3 2 2 2" xfId="27134" xr:uid="{1C9EF278-F997-4EC6-8D3E-8ABB9F80848D}"/>
    <cellStyle name="Notas 2 4 5 3 2 3" xfId="16425" xr:uid="{64FC9589-09DD-4500-A4E4-FC3B1FC4FA0F}"/>
    <cellStyle name="Notas 2 4 5 3 2 3 2" xfId="31533" xr:uid="{55FE80CE-EFD8-4EE2-BCC3-B016E48D48D7}"/>
    <cellStyle name="Notas 2 4 5 3 2 4" xfId="20823" xr:uid="{18CDE8DB-2C23-4A44-821D-188456709156}"/>
    <cellStyle name="Notas 2 4 5 3 3" xfId="9460" xr:uid="{251112EC-5351-48B5-ACFF-15FECC15019A}"/>
    <cellStyle name="Notas 2 4 5 3 3 2" xfId="24568" xr:uid="{596FC49A-0667-4E92-BF2A-56AD41142F6A}"/>
    <cellStyle name="Notas 2 4 5 3 4" xfId="7730" xr:uid="{2D509AD3-050A-43C3-9A04-22CF3F80976F}"/>
    <cellStyle name="Notas 2 4 5 3 4 2" xfId="22838" xr:uid="{309160B4-8FAC-4891-A980-6E5837B64EA5}"/>
    <cellStyle name="Notas 2 4 5 3 5" xfId="18186" xr:uid="{E1BA201D-BD54-4F60-86CE-61791B9EB68A}"/>
    <cellStyle name="Notas 2 4 5 4" xfId="3404" xr:uid="{64B71B4F-9B88-40AD-8422-55847EFF6BAF}"/>
    <cellStyle name="Notas 2 4 5 4 2" xfId="6041" xr:uid="{0803DB2B-8DAE-449A-9B79-5A34A0B2F60B}"/>
    <cellStyle name="Notas 2 4 5 4 2 2" xfId="12352" xr:uid="{599BE9AE-01B5-4362-BC9A-13A7D50DD3B1}"/>
    <cellStyle name="Notas 2 4 5 4 2 2 2" xfId="27460" xr:uid="{E707A8E0-C622-46D9-BD51-69A6AE3402D9}"/>
    <cellStyle name="Notas 2 4 5 4 2 3" xfId="13363" xr:uid="{52D6285D-F5C9-4E7D-87DB-D626DBB75235}"/>
    <cellStyle name="Notas 2 4 5 4 2 3 2" xfId="28471" xr:uid="{94CA28B4-65AA-48D1-B2D4-EF4A9EBD76C4}"/>
    <cellStyle name="Notas 2 4 5 4 2 4" xfId="21149" xr:uid="{5A702098-0788-4E81-9C86-E1BA08011D60}"/>
    <cellStyle name="Notas 2 4 5 4 3" xfId="9786" xr:uid="{6BA37D94-DFEE-4F40-923D-F14E4F87F184}"/>
    <cellStyle name="Notas 2 4 5 4 3 2" xfId="24894" xr:uid="{AF6D7AE4-8654-4CC0-B37D-6CE55C0C5C33}"/>
    <cellStyle name="Notas 2 4 5 4 4" xfId="15100" xr:uid="{4CD7C484-6ABD-4B18-AF90-1EF1CC1D4A5F}"/>
    <cellStyle name="Notas 2 4 5 4 4 2" xfId="30208" xr:uid="{736494A1-23D1-43C6-AB09-585A480E77A7}"/>
    <cellStyle name="Notas 2 4 5 4 5" xfId="18512" xr:uid="{22A44668-C52C-4BA8-B9A6-EFF097F8B64E}"/>
    <cellStyle name="Notas 2 4 5 5" xfId="3710" xr:uid="{165F1B1C-A76B-4DFA-9770-4BF5AF9E84D8}"/>
    <cellStyle name="Notas 2 4 5 5 2" xfId="6347" xr:uid="{A37A7C81-0F11-4761-B82D-F8A24EE885CC}"/>
    <cellStyle name="Notas 2 4 5 5 2 2" xfId="12658" xr:uid="{0B99EAC0-6BFE-454E-9B6C-2804D5413C83}"/>
    <cellStyle name="Notas 2 4 5 5 2 2 2" xfId="27766" xr:uid="{B9DFC4A5-B7F9-49D2-83C6-AC413804F51A}"/>
    <cellStyle name="Notas 2 4 5 5 2 3" xfId="7455" xr:uid="{0A4F2DF0-A060-43B0-8513-25EB2F8BAD1E}"/>
    <cellStyle name="Notas 2 4 5 5 2 3 2" xfId="22563" xr:uid="{57A57939-E912-437E-A8E7-141C425AF4E3}"/>
    <cellStyle name="Notas 2 4 5 5 2 4" xfId="21455" xr:uid="{B6DA74CD-DB10-44E4-A6A8-D525C1F75A09}"/>
    <cellStyle name="Notas 2 4 5 5 3" xfId="10092" xr:uid="{4347B277-FDF4-4126-8210-A2012F78637D}"/>
    <cellStyle name="Notas 2 4 5 5 3 2" xfId="25200" xr:uid="{C74734DD-3AC6-421F-9FAC-31CDD2A929F3}"/>
    <cellStyle name="Notas 2 4 5 5 4" xfId="16437" xr:uid="{D28DF87E-5D2E-4A74-92CC-D51030B1F15F}"/>
    <cellStyle name="Notas 2 4 5 5 4 2" xfId="31545" xr:uid="{09E4595E-2F8A-4B2B-8DE2-ACAEF70FA4D9}"/>
    <cellStyle name="Notas 2 4 5 5 5" xfId="18818" xr:uid="{8CCB5506-9D16-4F0F-9497-89602294BD72}"/>
    <cellStyle name="Notas 2 4 5 6" xfId="4085" xr:uid="{09AD74E2-9304-442C-9E10-EDE0DD73CA8D}"/>
    <cellStyle name="Notas 2 4 5 6 2" xfId="6722" xr:uid="{4B4CE461-73F4-4876-96CB-606F891A2FDD}"/>
    <cellStyle name="Notas 2 4 5 6 2 2" xfId="13033" xr:uid="{32DFB943-FBC9-4D94-8F5F-3309182B8871}"/>
    <cellStyle name="Notas 2 4 5 6 2 2 2" xfId="28141" xr:uid="{A700B224-2F26-464A-89AE-9621EFE9845D}"/>
    <cellStyle name="Notas 2 4 5 6 2 3" xfId="16709" xr:uid="{89271DEA-165A-44EF-9D97-F8B87887EA75}"/>
    <cellStyle name="Notas 2 4 5 6 2 3 2" xfId="31817" xr:uid="{A348B522-5FC0-489E-94F4-E266C264E71A}"/>
    <cellStyle name="Notas 2 4 5 6 2 4" xfId="21830" xr:uid="{CA32B92A-AA7F-4DC2-96C9-7D81D5C9DD89}"/>
    <cellStyle name="Notas 2 4 5 6 3" xfId="10467" xr:uid="{89FB9DDF-4EC6-4A23-9FC4-9DF2FEFED355}"/>
    <cellStyle name="Notas 2 4 5 6 3 2" xfId="25575" xr:uid="{FC71CAA1-628C-4027-8B59-49E65B9A802A}"/>
    <cellStyle name="Notas 2 4 5 6 4" xfId="7863" xr:uid="{A17968F2-102C-462F-8E1C-5DD1C8F64A43}"/>
    <cellStyle name="Notas 2 4 5 6 4 2" xfId="22971" xr:uid="{60E79B7C-837E-4432-9D01-77E875436F53}"/>
    <cellStyle name="Notas 2 4 5 6 5" xfId="19193" xr:uid="{3236604A-C7C8-4601-927D-24E8794F7659}"/>
    <cellStyle name="Notas 2 4 5 7" xfId="4367" xr:uid="{8ADE2949-101A-450C-92E1-67DD90D52670}"/>
    <cellStyle name="Notas 2 4 5 7 2" xfId="7004" xr:uid="{975ED2D1-6E90-4B08-AD44-823B5FFFC8CB}"/>
    <cellStyle name="Notas 2 4 5 7 2 2" xfId="13315" xr:uid="{DA267AD4-F210-49B7-84E8-B9C859041FFD}"/>
    <cellStyle name="Notas 2 4 5 7 2 2 2" xfId="28423" xr:uid="{1E091557-72F1-4925-9B53-50D820794EBF}"/>
    <cellStyle name="Notas 2 4 5 7 2 3" xfId="16979" xr:uid="{A42A01A4-0F46-46FA-A280-D6CC0FF75E41}"/>
    <cellStyle name="Notas 2 4 5 7 2 3 2" xfId="32087" xr:uid="{F281F1E3-5570-4258-9101-D65FD75A1CB4}"/>
    <cellStyle name="Notas 2 4 5 7 2 4" xfId="22112" xr:uid="{8937152B-6DA6-4DF0-B477-24241DE9DFAA}"/>
    <cellStyle name="Notas 2 4 5 7 3" xfId="10749" xr:uid="{055312E4-D7AA-48A9-8495-E88B5AB16043}"/>
    <cellStyle name="Notas 2 4 5 7 3 2" xfId="25857" xr:uid="{3AB7E655-D190-418C-B26A-E0D91B4CE30F}"/>
    <cellStyle name="Notas 2 4 5 7 4" xfId="13552" xr:uid="{67920AF7-2CCB-43D3-B599-7E953BC96CC7}"/>
    <cellStyle name="Notas 2 4 5 7 4 2" xfId="28660" xr:uid="{11A4BB39-AE0D-409E-A864-EEA0539BC083}"/>
    <cellStyle name="Notas 2 4 5 7 5" xfId="19475" xr:uid="{822F08D0-6FB4-4867-B953-8261DAE99B17}"/>
    <cellStyle name="Notas 2 4 5 8" xfId="4650" xr:uid="{1F7EA700-1039-43B4-85E3-B2A8C2C07AD0}"/>
    <cellStyle name="Notas 2 4 5 8 2" xfId="11032" xr:uid="{E958E78A-644D-4018-A4E6-EB911FA3A718}"/>
    <cellStyle name="Notas 2 4 5 8 2 2" xfId="26140" xr:uid="{FD9A549C-A5AB-4B9A-8456-05AA00C255A2}"/>
    <cellStyle name="Notas 2 4 5 8 3" xfId="15051" xr:uid="{AA8A9BE8-62F3-493B-8AE0-FA361FE3D86A}"/>
    <cellStyle name="Notas 2 4 5 8 3 2" xfId="30159" xr:uid="{3CA4541A-F927-4DA0-B8AC-1BA274FFAB9F}"/>
    <cellStyle name="Notas 2 4 5 8 4" xfId="19758" xr:uid="{B2004CEE-244A-4A14-87AC-A4225F133CDB}"/>
    <cellStyle name="Notas 2 4 5 9" xfId="8511" xr:uid="{67C1C0CA-4E0D-4C3B-958F-15416DFE9AAB}"/>
    <cellStyle name="Notas 2 4 5 9 2" xfId="23619" xr:uid="{E2F55612-6169-47BE-9791-2671EA8180C9}"/>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3 2" xfId="1920" xr:uid="{6661D60A-CBC2-4EEB-B5FC-663FC49A2265}"/>
    <cellStyle name="Notas 3 2 10" xfId="13884" xr:uid="{FE21EF60-BB81-496C-979A-5EB224157272}"/>
    <cellStyle name="Notas 3 2 10 2" xfId="28992" xr:uid="{2E94E162-6EA5-4036-8B34-9EE16C3070A5}"/>
    <cellStyle name="Notas 3 2 11" xfId="13544" xr:uid="{C5A1CBDF-11D9-4A96-856F-011861DE43AD}"/>
    <cellStyle name="Notas 3 2 11 2" xfId="28652" xr:uid="{90F766C4-7DE1-42C1-BDFB-A19FA7450F95}"/>
    <cellStyle name="Notas 3 2 12" xfId="17145" xr:uid="{EF594007-23FD-4C49-9942-24D8F76A619B}"/>
    <cellStyle name="Notas 3 2 2" xfId="2480" xr:uid="{9F3A9F0E-CF67-4B12-936B-5FDABB0D2C73}"/>
    <cellStyle name="Notas 3 2 2 2" xfId="5117" xr:uid="{7B1F54CB-C767-4CC7-BD51-19C9A3C8BA66}"/>
    <cellStyle name="Notas 3 2 2 2 2" xfId="11481" xr:uid="{6E9976E1-D35D-408F-BC2B-FD4E59604EDA}"/>
    <cellStyle name="Notas 3 2 2 2 2 2" xfId="26589" xr:uid="{D2F8F19D-11B4-4B3C-B3E4-B509C88211B2}"/>
    <cellStyle name="Notas 3 2 2 2 3" xfId="14234" xr:uid="{8FCBFB8B-F390-4662-A165-CC0E3844D57F}"/>
    <cellStyle name="Notas 3 2 2 2 3 2" xfId="29342" xr:uid="{4C0B0FD8-1AED-4889-B189-A77833F3367C}"/>
    <cellStyle name="Notas 3 2 2 2 4" xfId="20225" xr:uid="{7D3BF4B0-5FE9-42D7-9004-C91EDE31BB12}"/>
    <cellStyle name="Notas 3 2 2 3" xfId="8947" xr:uid="{7CCD561E-CF1E-44F0-B31D-3A6646E7BDA1}"/>
    <cellStyle name="Notas 3 2 2 3 2" xfId="24055" xr:uid="{930214CC-86D4-490F-A5FA-CB8BE8DEFABD}"/>
    <cellStyle name="Notas 3 2 3" xfId="2696" xr:uid="{2AB814C5-B5B6-49A5-8CBF-C5931E7129E9}"/>
    <cellStyle name="Notas 3 2 3 2" xfId="5333" xr:uid="{ED134719-0748-41AE-8F3B-ECC979ACE390}"/>
    <cellStyle name="Notas 3 2 3 2 2" xfId="7219" xr:uid="{A83FB936-4776-489C-926E-4E54427D8126}"/>
    <cellStyle name="Notas 3 2 3 2 2 2" xfId="22327" xr:uid="{8D27D337-4DB1-43BE-9F34-CC8B0C61D698}"/>
    <cellStyle name="Notas 3 2 3 2 3" xfId="20441" xr:uid="{9935908D-8641-409C-8EB9-C14DE37204E7}"/>
    <cellStyle name="Notas 3 2 3 3" xfId="13438" xr:uid="{C1C1D4D0-1BBE-46B1-8222-26B742F4CFD2}"/>
    <cellStyle name="Notas 3 2 3 3 2" xfId="28546" xr:uid="{02393AD7-E6A8-4B33-B658-A24A402DE030}"/>
    <cellStyle name="Notas 3 2 3 4" xfId="17804" xr:uid="{E87E50A1-88FC-46E5-8BB3-65B0DF6BC977}"/>
    <cellStyle name="Notas 3 2 4" xfId="2999" xr:uid="{23DB49E3-C4BE-40AA-89C0-13C7EF0E6B3C}"/>
    <cellStyle name="Notas 3 2 4 2" xfId="5636" xr:uid="{DFEADAB6-BE25-4B9B-9A88-DD02131CEAC7}"/>
    <cellStyle name="Notas 3 2 4 2 2" xfId="11947" xr:uid="{86568E37-2C53-4F14-9E3E-1026404AE2A3}"/>
    <cellStyle name="Notas 3 2 4 2 2 2" xfId="27055" xr:uid="{176F5D67-D286-48DD-8E4D-8405BAD0A31B}"/>
    <cellStyle name="Notas 3 2 4 2 3" xfId="15406" xr:uid="{DBFDC251-F9F1-4B51-AE6B-177BA4A74A56}"/>
    <cellStyle name="Notas 3 2 4 2 3 2" xfId="30514" xr:uid="{39FBD044-5184-442D-AE82-01323F2AE867}"/>
    <cellStyle name="Notas 3 2 4 2 4" xfId="20744" xr:uid="{8E5FF280-3AE1-478B-B34B-7E1D37714F8D}"/>
    <cellStyle name="Notas 3 2 4 3" xfId="9381" xr:uid="{C6693B0F-5D21-43BB-9CAC-6A477A3D0BFC}"/>
    <cellStyle name="Notas 3 2 4 3 2" xfId="24489" xr:uid="{D1B97A9B-2416-42D9-8120-A3D177D3F7C4}"/>
    <cellStyle name="Notas 3 2 4 4" xfId="8710" xr:uid="{8FB03143-C49E-4626-AF53-7F3D263FA796}"/>
    <cellStyle name="Notas 3 2 4 4 2" xfId="23818" xr:uid="{9DBF40CE-2C64-4B6C-9B9F-33C340918943}"/>
    <cellStyle name="Notas 3 2 4 5" xfId="18107" xr:uid="{B751285F-4F20-4837-9C4F-C7905F472D92}"/>
    <cellStyle name="Notas 3 2 5" xfId="3325" xr:uid="{BAF7452B-DC67-47B8-9344-D7197030A949}"/>
    <cellStyle name="Notas 3 2 5 2" xfId="5962" xr:uid="{F3031BC5-773C-4C44-814E-54B67E393D6D}"/>
    <cellStyle name="Notas 3 2 5 2 2" xfId="12273" xr:uid="{65B562C5-57E9-4001-997B-073F046C4532}"/>
    <cellStyle name="Notas 3 2 5 2 2 2" xfId="27381" xr:uid="{533891ED-9C26-4453-B600-58EA978F6497}"/>
    <cellStyle name="Notas 3 2 5 2 3" xfId="16013" xr:uid="{DCCC539C-BE5D-40D6-A01D-9801D20511C0}"/>
    <cellStyle name="Notas 3 2 5 2 3 2" xfId="31121" xr:uid="{267A00D2-D439-4084-9333-6F4E5FB2AB90}"/>
    <cellStyle name="Notas 3 2 5 2 4" xfId="21070" xr:uid="{DFE8484E-2802-4C39-BCCC-E68FBF8B697A}"/>
    <cellStyle name="Notas 3 2 5 3" xfId="9707" xr:uid="{2A80B142-ED39-457C-954B-2FBF1FA1857B}"/>
    <cellStyle name="Notas 3 2 5 3 2" xfId="24815" xr:uid="{C1504130-FA62-4490-AEA7-BE53F0B4A412}"/>
    <cellStyle name="Notas 3 2 5 4" xfId="15429" xr:uid="{11AE3E2F-54A7-4BAE-B5DE-A4B34D8F1ED3}"/>
    <cellStyle name="Notas 3 2 5 4 2" xfId="30537" xr:uid="{EC9FEDC0-0272-44F5-9264-C7EFA3C616B1}"/>
    <cellStyle name="Notas 3 2 5 5" xfId="18433" xr:uid="{DDDF92AA-459A-407B-BE1D-DF4D2556D5D7}"/>
    <cellStyle name="Notas 3 2 6" xfId="3631" xr:uid="{91E5BA51-8A3A-4963-8001-16B7C753674D}"/>
    <cellStyle name="Notas 3 2 6 2" xfId="6268" xr:uid="{130CDF1C-B82E-4F49-AC65-901313100BE4}"/>
    <cellStyle name="Notas 3 2 6 2 2" xfId="12579" xr:uid="{619E95D7-D66A-46EE-BEEF-601092D950FC}"/>
    <cellStyle name="Notas 3 2 6 2 2 2" xfId="27687" xr:uid="{EA2C9F78-164A-4DAD-B10B-D79D17236349}"/>
    <cellStyle name="Notas 3 2 6 2 3" xfId="7870" xr:uid="{9459FCA8-5097-41E4-9241-177396F04C27}"/>
    <cellStyle name="Notas 3 2 6 2 3 2" xfId="22978" xr:uid="{B52D2507-4AB5-4069-88B1-2EC328CD1917}"/>
    <cellStyle name="Notas 3 2 6 2 4" xfId="21376" xr:uid="{2C960165-F05D-4C37-AD33-99C42162F341}"/>
    <cellStyle name="Notas 3 2 6 3" xfId="10013" xr:uid="{75C8DA6F-766C-49AB-9F42-92E064F47E3F}"/>
    <cellStyle name="Notas 3 2 6 3 2" xfId="25121" xr:uid="{85BC0ED2-3551-4EE1-9198-5884D63DA3E5}"/>
    <cellStyle name="Notas 3 2 6 4" xfId="15669" xr:uid="{BCEE2A97-64F3-4D44-A83E-95E7FFD6381E}"/>
    <cellStyle name="Notas 3 2 6 4 2" xfId="30777" xr:uid="{6026CB14-445A-4E79-A5DF-F97E931D4B60}"/>
    <cellStyle name="Notas 3 2 6 5" xfId="18739" xr:uid="{546D569F-8D80-4F35-932A-0D4ADE1F8B37}"/>
    <cellStyle name="Notas 3 2 7" xfId="3992" xr:uid="{D852AFE7-3598-43A3-B108-0435C2781322}"/>
    <cellStyle name="Notas 3 2 7 2" xfId="6629" xr:uid="{741F7E73-24C6-429E-AABE-061AB0637813}"/>
    <cellStyle name="Notas 3 2 7 2 2" xfId="12940" xr:uid="{C59188D2-DD6F-41A9-95AA-DDAC77E03B7C}"/>
    <cellStyle name="Notas 3 2 7 2 2 2" xfId="28048" xr:uid="{D7A5269D-015A-4614-B610-60EF638366AA}"/>
    <cellStyle name="Notas 3 2 7 2 3" xfId="16630" xr:uid="{E4BAEDBD-C9F5-4C27-AC74-B075E1848DDA}"/>
    <cellStyle name="Notas 3 2 7 2 3 2" xfId="31738" xr:uid="{B5CAA376-7576-41F4-A56E-60D946D80A23}"/>
    <cellStyle name="Notas 3 2 7 2 4" xfId="21737" xr:uid="{488343BB-9C0D-480A-80F4-2197F9015189}"/>
    <cellStyle name="Notas 3 2 7 3" xfId="10374" xr:uid="{811D5F36-CAF6-4DBC-BBEE-3CE4993997C5}"/>
    <cellStyle name="Notas 3 2 7 3 2" xfId="25482" xr:uid="{A8862A99-572E-4C50-93D3-F56574D82D47}"/>
    <cellStyle name="Notas 3 2 7 4" xfId="11684" xr:uid="{53751966-8588-42C6-8FA0-6CC106A48925}"/>
    <cellStyle name="Notas 3 2 7 4 2" xfId="26792" xr:uid="{05D86DBA-6292-44D0-A0D3-4F839913B60F}"/>
    <cellStyle name="Notas 3 2 7 5" xfId="19100" xr:uid="{34058AEB-4633-42D5-A0D3-4A51824AF898}"/>
    <cellStyle name="Notas 3 2 8" xfId="4557" xr:uid="{85ABE9D4-6805-448F-992F-2EF171580183}"/>
    <cellStyle name="Notas 3 2 8 2" xfId="10939" xr:uid="{CDC1313B-C7FA-4E4B-A453-A84DC467A7EC}"/>
    <cellStyle name="Notas 3 2 8 2 2" xfId="26047" xr:uid="{66AC263E-BC33-4AE6-B96B-49FFBBDA4DFF}"/>
    <cellStyle name="Notas 3 2 8 3" xfId="14517" xr:uid="{16B61CF6-1164-40D9-9CE5-486EE0FBDFBF}"/>
    <cellStyle name="Notas 3 2 8 3 2" xfId="29625" xr:uid="{8F09D3AC-6C74-4A7E-9EDA-F8A87C98A2E4}"/>
    <cellStyle name="Notas 3 2 8 4" xfId="19665" xr:uid="{C5306519-9A90-4410-B924-607D0F25D29D}"/>
    <cellStyle name="Notas 3 2 9" xfId="8421" xr:uid="{A2B0F5CE-1DA9-4986-86D8-F11878EDEC1D}"/>
    <cellStyle name="Notas 3 2 9 2" xfId="23529" xr:uid="{D64B9004-560C-494A-BDD5-397CC288A7DD}"/>
    <cellStyle name="Notas 3 3" xfId="1902" xr:uid="{3BFEB3AE-C218-4CBE-A127-01AFAF7EBD0D}"/>
    <cellStyle name="Notas 3 3 10" xfId="8403" xr:uid="{A890FD09-1655-49D0-901D-8410D02CD3BC}"/>
    <cellStyle name="Notas 3 3 10 2" xfId="23511" xr:uid="{7F8AB519-9009-4910-94FD-33E04C8DAE04}"/>
    <cellStyle name="Notas 3 3 11" xfId="15192" xr:uid="{804D5F0A-0B0E-4795-BDF0-4E2BD263D3C6}"/>
    <cellStyle name="Notas 3 3 11 2" xfId="30300" xr:uid="{D9778C14-05E7-4FE5-B9F0-8A07A9403E05}"/>
    <cellStyle name="Notas 3 3 12" xfId="13851" xr:uid="{41D8AF67-60F4-4493-B48C-3C09B5D0E66F}"/>
    <cellStyle name="Notas 3 3 12 2" xfId="28959" xr:uid="{962F8767-B8E3-498E-8766-85E7F8AE6DB1}"/>
    <cellStyle name="Notas 3 3 13" xfId="17127" xr:uid="{1DA148D9-CD31-4FB1-86D7-30734B7E6028}"/>
    <cellStyle name="Notas 3 3 2" xfId="2462" xr:uid="{8EADFEDC-C800-432B-A846-9505584FECA7}"/>
    <cellStyle name="Notas 3 3 2 2" xfId="5099" xr:uid="{EA7EE500-5241-4FF8-82D2-5790EEEC0380}"/>
    <cellStyle name="Notas 3 3 2 2 2" xfId="11463" xr:uid="{F6E057E6-7648-4776-9F6B-0A12141DE5AE}"/>
    <cellStyle name="Notas 3 3 2 2 2 2" xfId="26571" xr:uid="{BAB4C24C-FEF8-4B2C-B35A-719503CF1C04}"/>
    <cellStyle name="Notas 3 3 2 2 3" xfId="7525" xr:uid="{04673D04-84BE-4EF8-AB39-7EBAA9D3EFA2}"/>
    <cellStyle name="Notas 3 3 2 2 3 2" xfId="22633" xr:uid="{286298F0-C37D-4758-86F5-67F69E97FB3C}"/>
    <cellStyle name="Notas 3 3 2 2 4" xfId="20207" xr:uid="{FF219C94-7436-43E8-BFFD-C1BDC581BDC6}"/>
    <cellStyle name="Notas 3 3 2 3" xfId="8929" xr:uid="{976CB5B9-176C-4427-B340-4567F8F51198}"/>
    <cellStyle name="Notas 3 3 2 3 2" xfId="24037" xr:uid="{41F701EF-9617-4B0B-B401-E7CA8B04E112}"/>
    <cellStyle name="Notas 3 3 2 4" xfId="7203" xr:uid="{C490619E-5E62-4638-822D-003C5D8A231E}"/>
    <cellStyle name="Notas 3 3 2 4 2" xfId="22311" xr:uid="{7D024FA7-C135-4478-BF25-BB101C816D7E}"/>
    <cellStyle name="Notas 3 3 2 5" xfId="13796" xr:uid="{5214D182-1A31-4F05-BA41-51261EFC11CD}"/>
    <cellStyle name="Notas 3 3 2 5 2" xfId="28904" xr:uid="{447DCCB1-8305-4416-AA67-68123E4089F4}"/>
    <cellStyle name="Notas 3 3 2 6" xfId="17636" xr:uid="{D61885B0-F0C9-4DF0-BCC0-06A5125F0761}"/>
    <cellStyle name="Notas 3 3 3" xfId="2678" xr:uid="{C6DA1E86-16BD-4A52-BE5E-00A0442912A2}"/>
    <cellStyle name="Notas 3 3 3 2" xfId="5315" xr:uid="{2C8D9119-A61F-4643-8F59-AD1DF4E99746}"/>
    <cellStyle name="Notas 3 3 3 2 2" xfId="7722" xr:uid="{5C2A520B-6EC5-4295-84A2-910C90990B30}"/>
    <cellStyle name="Notas 3 3 3 2 2 2" xfId="22830" xr:uid="{B5598AED-83A9-4759-A4F3-C55F0AF185E3}"/>
    <cellStyle name="Notas 3 3 3 2 3" xfId="20423" xr:uid="{7724734A-06CA-43BD-A608-EE67E4DE70F5}"/>
    <cellStyle name="Notas 3 3 3 3" xfId="13697" xr:uid="{B91AF690-FF91-4C9B-AE64-E9BC31AE5E9C}"/>
    <cellStyle name="Notas 3 3 3 3 2" xfId="28805" xr:uid="{225786FE-18BF-4189-B536-B457920AAC36}"/>
    <cellStyle name="Notas 3 3 3 4" xfId="17786" xr:uid="{0C12E3D7-18A4-4F60-BE92-D834A2356657}"/>
    <cellStyle name="Notas 3 3 4" xfId="2981" xr:uid="{BEDFB776-05DD-48F3-ACC5-EBD88122315C}"/>
    <cellStyle name="Notas 3 3 4 2" xfId="5618" xr:uid="{D8C23726-E479-4D19-8255-8D2FBA7F23B2}"/>
    <cellStyle name="Notas 3 3 4 2 2" xfId="11929" xr:uid="{D5B2A5FB-0DC0-4AEE-9F87-16443A8700A5}"/>
    <cellStyle name="Notas 3 3 4 2 2 2" xfId="27037" xr:uid="{546F47E5-F589-457D-B34E-C8720E25CC81}"/>
    <cellStyle name="Notas 3 3 4 2 3" xfId="16546" xr:uid="{0333AAE2-A361-4C25-8249-F6D5B6587161}"/>
    <cellStyle name="Notas 3 3 4 2 3 2" xfId="31654" xr:uid="{D862F5D9-345E-4894-BA42-4EAE422C1FF4}"/>
    <cellStyle name="Notas 3 3 4 2 4" xfId="20726" xr:uid="{D9C21256-6AF6-4909-8794-237AFF876BCC}"/>
    <cellStyle name="Notas 3 3 4 3" xfId="9363" xr:uid="{8260743A-3230-459E-AAF3-4D7CE83AF335}"/>
    <cellStyle name="Notas 3 3 4 3 2" xfId="24471" xr:uid="{A3200B96-81A7-4EFB-B140-4BEDE8FA7175}"/>
    <cellStyle name="Notas 3 3 4 4" xfId="14940" xr:uid="{F95983BA-E940-45B4-A4D6-28806B6A8D2B}"/>
    <cellStyle name="Notas 3 3 4 4 2" xfId="30048" xr:uid="{45C1C8B6-1A07-4B81-8EF1-03605CF90A8C}"/>
    <cellStyle name="Notas 3 3 4 5" xfId="18089" xr:uid="{233477F9-CA05-4532-9737-0D7B75A81C52}"/>
    <cellStyle name="Notas 3 3 5" xfId="3307" xr:uid="{1790012A-8CB4-4BB9-9398-181E695F9A2A}"/>
    <cellStyle name="Notas 3 3 5 2" xfId="5944" xr:uid="{66A384F1-C8E4-4076-9D8D-0F85EEAD0EA9}"/>
    <cellStyle name="Notas 3 3 5 2 2" xfId="12255" xr:uid="{BCBCD948-9792-4A35-8FAE-3B15826CAD04}"/>
    <cellStyle name="Notas 3 3 5 2 2 2" xfId="27363" xr:uid="{AA069156-EFEC-4017-8698-AFDC0AE13BFC}"/>
    <cellStyle name="Notas 3 3 5 2 3" xfId="16190" xr:uid="{39A14CFA-4C9F-4DA5-BCC5-4D4C8B3905B8}"/>
    <cellStyle name="Notas 3 3 5 2 3 2" xfId="31298" xr:uid="{208ADB62-7F9D-4219-B86F-C26D1C4A87E3}"/>
    <cellStyle name="Notas 3 3 5 2 4" xfId="21052" xr:uid="{BC845A09-B71B-40C6-A9B4-C575A2949FF0}"/>
    <cellStyle name="Notas 3 3 5 3" xfId="9689" xr:uid="{6505F79A-B16B-4446-B725-4243B632AE0A}"/>
    <cellStyle name="Notas 3 3 5 3 2" xfId="24797" xr:uid="{17DF28CB-9AEF-4620-9D63-08D93786925B}"/>
    <cellStyle name="Notas 3 3 5 4" xfId="15199" xr:uid="{6D3C78DF-5F3A-4AC5-B783-1424AEFE313E}"/>
    <cellStyle name="Notas 3 3 5 4 2" xfId="30307" xr:uid="{6EB8A95C-D441-4D9D-B229-D50374D5E744}"/>
    <cellStyle name="Notas 3 3 5 5" xfId="18415" xr:uid="{EB6764BA-2438-4B26-B9C4-6773B263B288}"/>
    <cellStyle name="Notas 3 3 6" xfId="3613" xr:uid="{7AC7DF44-E9CC-480B-823C-0490D7929DCC}"/>
    <cellStyle name="Notas 3 3 6 2" xfId="6250" xr:uid="{112D7537-8032-4BB9-B1DB-467FB9C99D6B}"/>
    <cellStyle name="Notas 3 3 6 2 2" xfId="12561" xr:uid="{8A32EAF4-C887-41BC-BCC9-860C6EC3C7C0}"/>
    <cellStyle name="Notas 3 3 6 2 2 2" xfId="27669" xr:uid="{768BF933-0D29-4477-B1F8-BF2F14D3E59C}"/>
    <cellStyle name="Notas 3 3 6 2 3" xfId="7376" xr:uid="{49DD62A6-57F5-4873-A469-59BB61141239}"/>
    <cellStyle name="Notas 3 3 6 2 3 2" xfId="22484" xr:uid="{BBA8DDF8-B227-4832-9515-A27DF54C6475}"/>
    <cellStyle name="Notas 3 3 6 2 4" xfId="21358" xr:uid="{B295A910-6969-493E-980A-370382A4AC96}"/>
    <cellStyle name="Notas 3 3 6 3" xfId="9995" xr:uid="{8440A9F7-8179-4A4C-A8E8-3EC40FE53CD6}"/>
    <cellStyle name="Notas 3 3 6 3 2" xfId="25103" xr:uid="{6C8D18CA-9DAC-41AB-ACA9-E7ED1228B921}"/>
    <cellStyle name="Notas 3 3 6 4" xfId="14735" xr:uid="{A2B7D3BC-CED5-4D3C-84FF-C8B58B36B122}"/>
    <cellStyle name="Notas 3 3 6 4 2" xfId="29843" xr:uid="{78BF3817-CAFC-4B1B-8912-0A26B731FA5A}"/>
    <cellStyle name="Notas 3 3 6 5" xfId="18721" xr:uid="{5A63AB16-56AA-43FA-9837-66B588C4487D}"/>
    <cellStyle name="Notas 3 3 7" xfId="3974" xr:uid="{AAFE1B47-7A7C-43BE-8136-4D9652AB7CE9}"/>
    <cellStyle name="Notas 3 3 7 2" xfId="6611" xr:uid="{895FE1D7-A257-4D1E-B419-F2BD965887C1}"/>
    <cellStyle name="Notas 3 3 7 2 2" xfId="12922" xr:uid="{A5B4C1E0-867F-40F9-B394-9826731BDA15}"/>
    <cellStyle name="Notas 3 3 7 2 2 2" xfId="28030" xr:uid="{A8611308-31D0-4D6F-B620-16A52100726C}"/>
    <cellStyle name="Notas 3 3 7 2 3" xfId="16612" xr:uid="{8E2647FA-8BD7-4E99-A6C9-417347EA1817}"/>
    <cellStyle name="Notas 3 3 7 2 3 2" xfId="31720" xr:uid="{913B6DD1-168F-4158-B0FD-D95E787FAD99}"/>
    <cellStyle name="Notas 3 3 7 2 4" xfId="21719" xr:uid="{0C6AA02E-F358-416B-8566-88F3148240D7}"/>
    <cellStyle name="Notas 3 3 7 3" xfId="10356" xr:uid="{2AA964ED-BDD0-4C24-BF41-5B1AE34D9A48}"/>
    <cellStyle name="Notas 3 3 7 3 2" xfId="25464" xr:uid="{C4C8A546-C1E6-4896-8288-916D79B84EEE}"/>
    <cellStyle name="Notas 3 3 7 4" xfId="15452" xr:uid="{325B6A41-1833-4A66-9F59-1D87F1A425B2}"/>
    <cellStyle name="Notas 3 3 7 4 2" xfId="30560" xr:uid="{6CE44A47-9B5B-47D2-BE62-9F6F43032817}"/>
    <cellStyle name="Notas 3 3 7 5" xfId="19082" xr:uid="{77E6A782-FA9B-4F43-8F94-DA7406B31E3C}"/>
    <cellStyle name="Notas 3 3 8" xfId="4306" xr:uid="{FB5A333A-6E30-48B0-8E9E-10463F4039DC}"/>
    <cellStyle name="Notas 3 3 8 2" xfId="6943" xr:uid="{CDE3ED1D-6BDE-48F6-840F-B8B29C8C01B4}"/>
    <cellStyle name="Notas 3 3 8 2 2" xfId="13254" xr:uid="{BEB36476-39C0-4C97-89F7-F82AC0A9F95F}"/>
    <cellStyle name="Notas 3 3 8 2 2 2" xfId="28362" xr:uid="{40A08F82-B24E-4B57-B756-AF3EAF9A5797}"/>
    <cellStyle name="Notas 3 3 8 2 3" xfId="16918" xr:uid="{8993B944-A235-4455-BE05-788FCDB754F7}"/>
    <cellStyle name="Notas 3 3 8 2 3 2" xfId="32026" xr:uid="{C8EF9FD1-AD2C-4862-989F-247B9BD9AEED}"/>
    <cellStyle name="Notas 3 3 8 2 4" xfId="22051" xr:uid="{D7B36F2D-2BD8-4B64-B6D2-315054884E19}"/>
    <cellStyle name="Notas 3 3 8 3" xfId="10688" xr:uid="{294586C8-2BAE-4BBF-8734-1326F84D4B0B}"/>
    <cellStyle name="Notas 3 3 8 3 2" xfId="25796" xr:uid="{FF7D6070-4179-404D-AFC3-C51DCE6B7D04}"/>
    <cellStyle name="Notas 3 3 8 4" xfId="14638" xr:uid="{299E5877-0E8C-47E6-B110-691CCBAB2F5D}"/>
    <cellStyle name="Notas 3 3 8 4 2" xfId="29746" xr:uid="{029306E1-4A60-4226-8A30-5B34D81C3671}"/>
    <cellStyle name="Notas 3 3 8 5" xfId="19414" xr:uid="{CA7E6AC9-F200-410A-B74A-959E824273A8}"/>
    <cellStyle name="Notas 3 3 9" xfId="4539" xr:uid="{39BA0029-5583-4591-87E3-7C4BA98A9D47}"/>
    <cellStyle name="Notas 3 3 9 2" xfId="10921" xr:uid="{58EB7A07-6BBA-498D-8938-C9D1F0DC6551}"/>
    <cellStyle name="Notas 3 3 9 2 2" xfId="26029" xr:uid="{61E89DF5-8133-4299-BC06-9053A6F16980}"/>
    <cellStyle name="Notas 3 3 9 3" xfId="11244" xr:uid="{8F67D173-DB0C-4A85-98F3-81EC8F0F4DAA}"/>
    <cellStyle name="Notas 3 3 9 3 2" xfId="26352" xr:uid="{3BCB3C05-31C4-4442-AAAC-9FACB6255EF2}"/>
    <cellStyle name="Notas 3 3 9 4" xfId="19647" xr:uid="{ADAD6483-A910-44CD-9ABF-55AD6B77D8A1}"/>
    <cellStyle name="Notas 3 4" xfId="2112" xr:uid="{9EB0F254-EDAC-4ED5-BE37-E6EBF02D3387}"/>
    <cellStyle name="Notas 3 4 10" xfId="8610" xr:uid="{73CD8D50-6E16-4968-9DAF-359B4553FB4D}"/>
    <cellStyle name="Notas 3 4 10 2" xfId="23718" xr:uid="{677EB65B-4836-43AE-9647-DE82B72F8EFF}"/>
    <cellStyle name="Notas 3 4 11" xfId="8005" xr:uid="{9D5D240B-F68E-40F3-B807-96B28AF28377}"/>
    <cellStyle name="Notas 3 4 11 2" xfId="23113" xr:uid="{94E5C9D0-65D3-418F-B5B1-E587A074DA72}"/>
    <cellStyle name="Notas 3 4 12" xfId="7440" xr:uid="{A11F216A-36F2-4A1E-9048-B65EB3ABC79D}"/>
    <cellStyle name="Notas 3 4 12 2" xfId="22548" xr:uid="{3FC1E02B-24EC-4420-B1EC-28280FB772BC}"/>
    <cellStyle name="Notas 3 4 13" xfId="17337" xr:uid="{D952789A-2087-4A2C-A59D-178C34983E6C}"/>
    <cellStyle name="Notas 3 4 2" xfId="2602" xr:uid="{17453ABC-13C4-4513-91D6-1A02D1FFB34F}"/>
    <cellStyle name="Notas 3 4 2 2" xfId="5239" xr:uid="{C2F79994-FE2E-4FE8-8032-EBFBE943E162}"/>
    <cellStyle name="Notas 3 4 2 2 2" xfId="11603" xr:uid="{E3BE03E7-E167-46F2-B5D4-CF2E0B29670B}"/>
    <cellStyle name="Notas 3 4 2 2 2 2" xfId="26711" xr:uid="{6A18E1A1-47C8-4794-91FB-23F44A1652A0}"/>
    <cellStyle name="Notas 3 4 2 2 3" xfId="7630" xr:uid="{A03CEE82-9B90-4CF5-9C81-F6A6AE1666CE}"/>
    <cellStyle name="Notas 3 4 2 2 3 2" xfId="22738" xr:uid="{953B9EE0-0BBF-4265-8606-9FAB8FDD53F1}"/>
    <cellStyle name="Notas 3 4 2 2 4" xfId="20347" xr:uid="{7AD40E8C-3E9E-4E0E-BBD1-F22A5BDEAA78}"/>
    <cellStyle name="Notas 3 4 2 3" xfId="9069" xr:uid="{EC65F30C-EF62-466B-A2E3-9BB7C76518C0}"/>
    <cellStyle name="Notas 3 4 2 3 2" xfId="24177" xr:uid="{96F1AC7A-CBD9-446D-B8D5-63BC521A7D5A}"/>
    <cellStyle name="Notas 3 4 2 4" xfId="15622" xr:uid="{3D43630A-8BDE-43D9-B83F-DC3CE335CB37}"/>
    <cellStyle name="Notas 3 4 2 4 2" xfId="30730" xr:uid="{868A750C-8B00-488C-93BF-027C1820BCA8}"/>
    <cellStyle name="Notas 3 4 2 5" xfId="13820" xr:uid="{59A7E9EB-36A1-461A-AA47-3CA4D5C74DA2}"/>
    <cellStyle name="Notas 3 4 2 5 2" xfId="28928" xr:uid="{C785D832-5754-446F-8176-C9B5F61A51EE}"/>
    <cellStyle name="Notas 3 4 2 6" xfId="17710" xr:uid="{E656849A-B396-497B-9AAD-88458F92AF02}"/>
    <cellStyle name="Notas 3 4 3" xfId="2867" xr:uid="{75D86445-67F1-4B3A-9A99-BD3B5663174F}"/>
    <cellStyle name="Notas 3 4 3 2" xfId="5504" xr:uid="{017F4F27-4E16-4221-B961-F89CABCCE9A3}"/>
    <cellStyle name="Notas 3 4 3 2 2" xfId="15194" xr:uid="{650D269B-AC1F-413B-9402-BD8C2BA6A02A}"/>
    <cellStyle name="Notas 3 4 3 2 2 2" xfId="30302" xr:uid="{C0D7BE0F-4CE5-4490-A8EC-693ACBDC2092}"/>
    <cellStyle name="Notas 3 4 3 2 3" xfId="20612" xr:uid="{F08F415B-B77E-48D4-902C-39D4FA03B7D7}"/>
    <cellStyle name="Notas 3 4 3 3" xfId="7424" xr:uid="{8095F92E-FFBB-474D-94E8-A65590A6BC5C}"/>
    <cellStyle name="Notas 3 4 3 3 2" xfId="22532" xr:uid="{7B6E12CD-530A-44AE-8760-EFCBDADE7032}"/>
    <cellStyle name="Notas 3 4 3 4" xfId="17975" xr:uid="{7E1459EE-4DFB-4DA7-B45D-189F0129D8E5}"/>
    <cellStyle name="Notas 3 4 4" xfId="3170" xr:uid="{76449C96-DB8C-454A-9CEF-9C84207E3F55}"/>
    <cellStyle name="Notas 3 4 4 2" xfId="5807" xr:uid="{EB60EBA5-8D44-427E-9A00-7C8696FB3C50}"/>
    <cellStyle name="Notas 3 4 4 2 2" xfId="12118" xr:uid="{173A0A25-4D86-4104-9D1A-C8D3FCD57A32}"/>
    <cellStyle name="Notas 3 4 4 2 2 2" xfId="27226" xr:uid="{63BA014C-A906-45F3-9959-4FD6CCC808E6}"/>
    <cellStyle name="Notas 3 4 4 2 3" xfId="7381" xr:uid="{E3AEBE9C-3F56-45DD-88E0-9776370BF785}"/>
    <cellStyle name="Notas 3 4 4 2 3 2" xfId="22489" xr:uid="{2907F8A5-6F69-4A5D-898E-97F532C1BD91}"/>
    <cellStyle name="Notas 3 4 4 2 4" xfId="20915" xr:uid="{A8093FC3-4FBB-4088-B0B1-2BC33F749960}"/>
    <cellStyle name="Notas 3 4 4 3" xfId="9552" xr:uid="{371A6F2C-051A-40EF-9574-8D9CF9AF1380}"/>
    <cellStyle name="Notas 3 4 4 3 2" xfId="24660" xr:uid="{C16F2875-EE5F-436A-BD18-4AB6D8962B7A}"/>
    <cellStyle name="Notas 3 4 4 4" xfId="14481" xr:uid="{7E855E47-402A-4A12-9150-BFF73CBA5C3A}"/>
    <cellStyle name="Notas 3 4 4 4 2" xfId="29589" xr:uid="{D1AD8476-4B9D-4DDA-8990-026EBF884658}"/>
    <cellStyle name="Notas 3 4 4 5" xfId="18278" xr:uid="{56493A63-BFF5-4F0E-BAD1-5BD31585F079}"/>
    <cellStyle name="Notas 3 4 5" xfId="3496" xr:uid="{6E154D73-42B1-44DA-BCEB-E6D4C2D15EB2}"/>
    <cellStyle name="Notas 3 4 5 2" xfId="6133" xr:uid="{E4ECA7C9-F287-4EC9-B283-6C0130D03B1D}"/>
    <cellStyle name="Notas 3 4 5 2 2" xfId="12444" xr:uid="{C6CA377E-EC18-46A6-ADEF-3A23244D3FF6}"/>
    <cellStyle name="Notas 3 4 5 2 2 2" xfId="27552" xr:uid="{A5041C11-6B83-487A-91B6-2E5582029E20}"/>
    <cellStyle name="Notas 3 4 5 2 3" xfId="15038" xr:uid="{71FB6B31-810D-47B4-B02B-5BDF173AC373}"/>
    <cellStyle name="Notas 3 4 5 2 3 2" xfId="30146" xr:uid="{F823FB30-435A-4E60-BFD0-C78CAD03BEAD}"/>
    <cellStyle name="Notas 3 4 5 2 4" xfId="21241" xr:uid="{34380937-0136-434F-9BF2-937AE4EF99A0}"/>
    <cellStyle name="Notas 3 4 5 3" xfId="9878" xr:uid="{97182C87-394D-4214-AB97-A17A1315D8AA}"/>
    <cellStyle name="Notas 3 4 5 3 2" xfId="24986" xr:uid="{6999EFC9-F9E3-4137-8DA2-2AD2CD779B2A}"/>
    <cellStyle name="Notas 3 4 5 4" xfId="15391" xr:uid="{8154437C-B571-4BF9-A165-176DD4D4D03A}"/>
    <cellStyle name="Notas 3 4 5 4 2" xfId="30499" xr:uid="{109CFDE9-BEA4-489A-A015-DE7B7F0A8559}"/>
    <cellStyle name="Notas 3 4 5 5" xfId="18604" xr:uid="{07832050-6F86-447B-9AA5-1D140C011814}"/>
    <cellStyle name="Notas 3 4 6" xfId="3802" xr:uid="{7CDF404C-B395-421C-AB1A-D3A076DE99AD}"/>
    <cellStyle name="Notas 3 4 6 2" xfId="6439" xr:uid="{D6A272FB-264C-4CED-9C99-5BB887F10370}"/>
    <cellStyle name="Notas 3 4 6 2 2" xfId="12750" xr:uid="{3F5FFFA5-5DEC-416E-9F64-97698625B12F}"/>
    <cellStyle name="Notas 3 4 6 2 2 2" xfId="27858" xr:uid="{A10DD000-1EAB-4C28-89AC-E68337549F74}"/>
    <cellStyle name="Notas 3 4 6 2 3" xfId="15900" xr:uid="{4BE9493E-84CC-4DC8-83A4-981430D47800}"/>
    <cellStyle name="Notas 3 4 6 2 3 2" xfId="31008" xr:uid="{2E5DD95C-58FC-4944-9E15-217ABDCFABD9}"/>
    <cellStyle name="Notas 3 4 6 2 4" xfId="21547" xr:uid="{B0AF5902-CB04-4F0D-AEE9-E86EE5496E17}"/>
    <cellStyle name="Notas 3 4 6 3" xfId="10184" xr:uid="{10100D5B-A2F4-4D0E-B1A5-42C38E35919E}"/>
    <cellStyle name="Notas 3 4 6 3 2" xfId="25292" xr:uid="{068CE785-09F5-4B11-86AF-867D8DAAF924}"/>
    <cellStyle name="Notas 3 4 6 4" xfId="7971" xr:uid="{280BE7E6-F0F5-4A13-98EC-8C765416C809}"/>
    <cellStyle name="Notas 3 4 6 4 2" xfId="23079" xr:uid="{17BFF812-CF0F-4516-B3ED-883B13CD032B}"/>
    <cellStyle name="Notas 3 4 6 5" xfId="18910" xr:uid="{64C4AA6B-903D-45FE-8A02-8FE3613E6A58}"/>
    <cellStyle name="Notas 3 4 7" xfId="4184" xr:uid="{FFCA6B3D-8CC0-4D91-BA21-C08BA70E350F}"/>
    <cellStyle name="Notas 3 4 7 2" xfId="6821" xr:uid="{DDFF2109-80C4-46FA-B6E0-81FD99DA4351}"/>
    <cellStyle name="Notas 3 4 7 2 2" xfId="13132" xr:uid="{5E624861-DBEB-42A4-9AA4-9D66F071CCDA}"/>
    <cellStyle name="Notas 3 4 7 2 2 2" xfId="28240" xr:uid="{EA293114-45A2-4F9B-AC0C-1566DA08344C}"/>
    <cellStyle name="Notas 3 4 7 2 3" xfId="16801" xr:uid="{7692D45A-63DE-42E3-87D0-EBE0C12DD8B7}"/>
    <cellStyle name="Notas 3 4 7 2 3 2" xfId="31909" xr:uid="{C3FEE98D-6008-439C-B80E-2A3A57ADFEA4}"/>
    <cellStyle name="Notas 3 4 7 2 4" xfId="21929" xr:uid="{B901A224-7C88-49BD-8EEC-E957EFD64B99}"/>
    <cellStyle name="Notas 3 4 7 3" xfId="10566" xr:uid="{23FCBFCF-255F-4BE1-A04A-8404C9C0E9C7}"/>
    <cellStyle name="Notas 3 4 7 3 2" xfId="25674" xr:uid="{AC2BAB3B-7DC5-40EF-B1AA-C52F5438089F}"/>
    <cellStyle name="Notas 3 4 7 4" xfId="16328" xr:uid="{AE17A896-516E-4251-A36C-8E372CA497F9}"/>
    <cellStyle name="Notas 3 4 7 4 2" xfId="31436" xr:uid="{98D98429-5CB1-42E1-BBEB-A499003582A8}"/>
    <cellStyle name="Notas 3 4 7 5" xfId="19292" xr:uid="{4254ADE9-7AA7-4D23-812C-B2FD9F39A3CE}"/>
    <cellStyle name="Notas 3 4 8" xfId="4391" xr:uid="{ED98E385-681C-4DA2-9A8E-B4C555A3153D}"/>
    <cellStyle name="Notas 3 4 8 2" xfId="7028" xr:uid="{8F5F48BD-19E9-4ACE-9669-3CAC54CD6D7F}"/>
    <cellStyle name="Notas 3 4 8 2 2" xfId="13339" xr:uid="{F75ED1F8-D26B-4826-988B-29B27746F9B0}"/>
    <cellStyle name="Notas 3 4 8 2 2 2" xfId="28447" xr:uid="{2962BBF0-1807-4FA9-9D7B-01D98FB60DAD}"/>
    <cellStyle name="Notas 3 4 8 2 3" xfId="17003" xr:uid="{9D543F77-4874-48BF-ABC1-C5E9D9F5EA5C}"/>
    <cellStyle name="Notas 3 4 8 2 3 2" xfId="32111" xr:uid="{65C205E1-17F4-46F6-B1E7-60B75403432F}"/>
    <cellStyle name="Notas 3 4 8 2 4" xfId="22136" xr:uid="{7C12C646-040D-43EB-935D-C40576D372AA}"/>
    <cellStyle name="Notas 3 4 8 3" xfId="10773" xr:uid="{1FFB85A9-1614-4A6A-B4F3-E8278E5912EC}"/>
    <cellStyle name="Notas 3 4 8 3 2" xfId="25881" xr:uid="{248B8332-C5D9-4A81-918F-85350289B47F}"/>
    <cellStyle name="Notas 3 4 8 4" xfId="13952" xr:uid="{DD634E09-1E17-4AC0-8CB8-FF0EB0570FAB}"/>
    <cellStyle name="Notas 3 4 8 4 2" xfId="29060" xr:uid="{BE2A6854-40A1-4804-9CA8-87028EC44F72}"/>
    <cellStyle name="Notas 3 4 8 5" xfId="19499" xr:uid="{E8BE7A2A-CF3E-432C-BD95-8452901970D5}"/>
    <cellStyle name="Notas 3 4 9" xfId="4749" xr:uid="{D79E136B-47FF-44BD-BC7C-0ABC6772FA37}"/>
    <cellStyle name="Notas 3 4 9 2" xfId="11131" xr:uid="{7EE766B3-6A4D-4726-BA80-2F25D93F4633}"/>
    <cellStyle name="Notas 3 4 9 2 2" xfId="26239" xr:uid="{61814AC6-76DC-4FAC-9A45-51525D170EE2}"/>
    <cellStyle name="Notas 3 4 9 3" xfId="7906" xr:uid="{8FDC33C3-4059-4F69-8B5E-77BA702285F9}"/>
    <cellStyle name="Notas 3 4 9 3 2" xfId="23014" xr:uid="{11075CDA-4A7F-4640-B27C-580665BDB01B}"/>
    <cellStyle name="Notas 3 4 9 4" xfId="19857" xr:uid="{8811C1EE-BFA6-462F-B7EC-3225764CC086}"/>
    <cellStyle name="Notas 3 5" xfId="2012" xr:uid="{33328D71-F031-4053-B7B5-F45848E3DB1B}"/>
    <cellStyle name="Notas 3 5 10" xfId="7501" xr:uid="{6D345EEB-917B-4ADA-9B44-FB35DA5155F2}"/>
    <cellStyle name="Notas 3 5 10 2" xfId="22609" xr:uid="{710B4798-0E28-4127-A6E5-D722C09EF08A}"/>
    <cellStyle name="Notas 3 5 11" xfId="14264" xr:uid="{57055850-F122-4254-8B58-2869153CD1E1}"/>
    <cellStyle name="Notas 3 5 11 2" xfId="29372" xr:uid="{58B98D62-853A-425E-9964-11AE41308C7C}"/>
    <cellStyle name="Notas 3 5 12" xfId="17237" xr:uid="{97D5617D-2D51-4FFA-B1BF-EA8DAE89035A}"/>
    <cellStyle name="Notas 3 5 2" xfId="2774" xr:uid="{E3F3EF74-217F-4BB5-900B-8801928B2AB4}"/>
    <cellStyle name="Notas 3 5 2 2" xfId="5411" xr:uid="{4AFD69F7-A7F0-4B08-B503-066DE3995A32}"/>
    <cellStyle name="Notas 3 5 2 2 2" xfId="9208" xr:uid="{35BB56BF-8BE6-46F5-ADDB-36D3B8C6FF7A}"/>
    <cellStyle name="Notas 3 5 2 2 2 2" xfId="24316" xr:uid="{485984E7-FA05-4A94-99F2-8FC5562BB63F}"/>
    <cellStyle name="Notas 3 5 2 2 3" xfId="20519" xr:uid="{6B135DCD-938D-41A1-93F9-0DA2CF39519B}"/>
    <cellStyle name="Notas 3 5 2 3" xfId="13888" xr:uid="{7E83F30E-B92B-4E54-9A00-075E39C8F983}"/>
    <cellStyle name="Notas 3 5 2 3 2" xfId="28996" xr:uid="{11C24DFC-4E38-44FD-9DD2-D8EBE3439086}"/>
    <cellStyle name="Notas 3 5 2 4" xfId="17882" xr:uid="{DB0851A7-0FDC-4B6C-AFE6-ACAC20D3743D}"/>
    <cellStyle name="Notas 3 5 3" xfId="3077" xr:uid="{A6B8830A-903A-460A-9A5E-FE8FEF0B6FB2}"/>
    <cellStyle name="Notas 3 5 3 2" xfId="5714" xr:uid="{23B8F76D-F214-4AAF-BFE9-F95380D8ADAD}"/>
    <cellStyle name="Notas 3 5 3 2 2" xfId="12025" xr:uid="{2E21CCA7-C3B6-4F2C-8E94-E2374405B8F8}"/>
    <cellStyle name="Notas 3 5 3 2 2 2" xfId="27133" xr:uid="{9065FEBB-6429-4CF9-9273-63A66CA8F8E6}"/>
    <cellStyle name="Notas 3 5 3 2 3" xfId="15972" xr:uid="{1C064D21-32A6-4F32-9251-9D2793E23B29}"/>
    <cellStyle name="Notas 3 5 3 2 3 2" xfId="31080" xr:uid="{49139757-EE3C-4B20-9C1C-B9C236870BCF}"/>
    <cellStyle name="Notas 3 5 3 2 4" xfId="20822" xr:uid="{9319512F-8DC9-4483-BFCB-138F8B09B7EF}"/>
    <cellStyle name="Notas 3 5 3 3" xfId="9459" xr:uid="{A3A269BC-EA47-4B87-9B04-29D70A6E0C2A}"/>
    <cellStyle name="Notas 3 5 3 3 2" xfId="24567" xr:uid="{10EC373E-A2C0-4C98-A04D-00FCCF0566FE}"/>
    <cellStyle name="Notas 3 5 3 4" xfId="14508" xr:uid="{7FE7AD4F-8E49-4BD5-808C-9BD9F0C3D11F}"/>
    <cellStyle name="Notas 3 5 3 4 2" xfId="29616" xr:uid="{7924146C-CD59-4511-BDC8-FDC9D8500487}"/>
    <cellStyle name="Notas 3 5 3 5" xfId="18185" xr:uid="{0043BFB9-3E6E-4221-B61E-95EA78B8B833}"/>
    <cellStyle name="Notas 3 5 4" xfId="3403" xr:uid="{8254C176-7FFB-4BCD-92DC-EBB11FBBD31D}"/>
    <cellStyle name="Notas 3 5 4 2" xfId="6040" xr:uid="{3530434B-812C-4BDF-A019-FEE7B1177478}"/>
    <cellStyle name="Notas 3 5 4 2 2" xfId="12351" xr:uid="{DCAFE254-2D90-4753-84A6-EEF4E2E990A6}"/>
    <cellStyle name="Notas 3 5 4 2 2 2" xfId="27459" xr:uid="{A1607C80-5AE6-487F-8B09-708C33443C4C}"/>
    <cellStyle name="Notas 3 5 4 2 3" xfId="7402" xr:uid="{7E3D5ADF-CE76-4FBE-8B1F-3A1667F37D04}"/>
    <cellStyle name="Notas 3 5 4 2 3 2" xfId="22510" xr:uid="{90427A75-1C33-4EA3-862E-309AC8DC8E14}"/>
    <cellStyle name="Notas 3 5 4 2 4" xfId="21148" xr:uid="{FF36982F-E3C8-44B1-875C-93BEAB4147E9}"/>
    <cellStyle name="Notas 3 5 4 3" xfId="9785" xr:uid="{BE8E71B4-A5F9-4D02-83B2-A6C9052D20EF}"/>
    <cellStyle name="Notas 3 5 4 3 2" xfId="24893" xr:uid="{B922DA7A-9BBD-4037-8F63-36402BD4C5AB}"/>
    <cellStyle name="Notas 3 5 4 4" xfId="7783" xr:uid="{31BD71E0-9C4D-4032-BF7D-11F7FF4DBF5A}"/>
    <cellStyle name="Notas 3 5 4 4 2" xfId="22891" xr:uid="{76A28350-7641-4F77-B4FE-D067298A486A}"/>
    <cellStyle name="Notas 3 5 4 5" xfId="18511" xr:uid="{8ADAE9E7-EAE6-4819-B250-88F312EE4F5E}"/>
    <cellStyle name="Notas 3 5 5" xfId="3709" xr:uid="{F51B1FFF-50D2-4F0B-BACE-DD0B893FCA07}"/>
    <cellStyle name="Notas 3 5 5 2" xfId="6346" xr:uid="{C290F2CC-5F9A-45EB-A489-4C31E6F6AFBA}"/>
    <cellStyle name="Notas 3 5 5 2 2" xfId="12657" xr:uid="{9265CFAD-F1A4-46D8-9540-82774CE7219B}"/>
    <cellStyle name="Notas 3 5 5 2 2 2" xfId="27765" xr:uid="{DB016BF3-A20D-419A-B6E6-88854A832D05}"/>
    <cellStyle name="Notas 3 5 5 2 3" xfId="13788" xr:uid="{035EC516-9D6B-4EAA-8767-F53A21D3F3EA}"/>
    <cellStyle name="Notas 3 5 5 2 3 2" xfId="28896" xr:uid="{2406E9FF-995E-4A12-A71B-1B7E211D4E45}"/>
    <cellStyle name="Notas 3 5 5 2 4" xfId="21454" xr:uid="{F1B0488B-4154-41B3-AD32-F6C3FB5A27B6}"/>
    <cellStyle name="Notas 3 5 5 3" xfId="10091" xr:uid="{FAFCCA34-E1F4-4C42-9FD6-3C36D67CC51C}"/>
    <cellStyle name="Notas 3 5 5 3 2" xfId="25199" xr:uid="{A2E28394-A4E3-40E7-84A2-F64FAAA4D5F4}"/>
    <cellStyle name="Notas 3 5 5 4" xfId="7625" xr:uid="{AE811B4B-BD79-456E-B6D1-D51CABBDDF31}"/>
    <cellStyle name="Notas 3 5 5 4 2" xfId="22733" xr:uid="{C9377474-4433-4058-A4A6-890A85E6D3CD}"/>
    <cellStyle name="Notas 3 5 5 5" xfId="18817" xr:uid="{BFDA3775-3F59-4A94-9AF0-7BF066644C0F}"/>
    <cellStyle name="Notas 3 5 6" xfId="4084" xr:uid="{03F8ECED-1B64-46AA-81A3-BEB2FE676DFD}"/>
    <cellStyle name="Notas 3 5 6 2" xfId="6721" xr:uid="{57AC2103-5434-427B-B209-FF2FB0845924}"/>
    <cellStyle name="Notas 3 5 6 2 2" xfId="13032" xr:uid="{59389EBB-26D0-4179-82DD-5B9F9252FB3A}"/>
    <cellStyle name="Notas 3 5 6 2 2 2" xfId="28140" xr:uid="{BF447F24-8282-462D-82F5-1B4064ECE70D}"/>
    <cellStyle name="Notas 3 5 6 2 3" xfId="16708" xr:uid="{E6DE08A3-485A-495E-BAEB-B82DE5B6B5A0}"/>
    <cellStyle name="Notas 3 5 6 2 3 2" xfId="31816" xr:uid="{0ED3C42E-9448-4DB3-9BE4-AD47DBCA0D9C}"/>
    <cellStyle name="Notas 3 5 6 2 4" xfId="21829" xr:uid="{9C3D374A-1C80-4962-930E-4A835AC699C0}"/>
    <cellStyle name="Notas 3 5 6 3" xfId="10466" xr:uid="{A2E18C56-72E9-4E84-9F80-146647E563C2}"/>
    <cellStyle name="Notas 3 5 6 3 2" xfId="25574" xr:uid="{3D62AEE9-5013-44D1-9569-8D65CD5B676B}"/>
    <cellStyle name="Notas 3 5 6 4" xfId="7523" xr:uid="{EF8C97F9-069B-4A0E-92EF-1E67D04B3B15}"/>
    <cellStyle name="Notas 3 5 6 4 2" xfId="22631" xr:uid="{25223D26-EF79-40F5-A7D8-FC58694C3502}"/>
    <cellStyle name="Notas 3 5 6 5" xfId="19192" xr:uid="{E1C8BD18-3B8F-4B8C-9940-1F7C2FC83ACF}"/>
    <cellStyle name="Notas 3 5 7" xfId="4366" xr:uid="{AE185060-697A-40A7-B6E9-B43DCE3B3D5B}"/>
    <cellStyle name="Notas 3 5 7 2" xfId="7003" xr:uid="{D34D144C-0766-4E30-ACA4-3B9C52DF4265}"/>
    <cellStyle name="Notas 3 5 7 2 2" xfId="13314" xr:uid="{84B679F3-4019-4C04-8678-464688A32A5D}"/>
    <cellStyle name="Notas 3 5 7 2 2 2" xfId="28422" xr:uid="{39BE7BEF-8327-4BFA-B900-ED1ED30DEDAE}"/>
    <cellStyle name="Notas 3 5 7 2 3" xfId="16978" xr:uid="{63B3559B-88FF-41DB-8401-619B23104DDE}"/>
    <cellStyle name="Notas 3 5 7 2 3 2" xfId="32086" xr:uid="{4F3DE82B-73E7-45C3-B171-B891AE5EE094}"/>
    <cellStyle name="Notas 3 5 7 2 4" xfId="22111" xr:uid="{919AEAF5-BB05-4730-9AEE-79143B3CF717}"/>
    <cellStyle name="Notas 3 5 7 3" xfId="10748" xr:uid="{7D3A2F5D-6878-41B2-B010-3D0B0E146410}"/>
    <cellStyle name="Notas 3 5 7 3 2" xfId="25856" xr:uid="{81D27805-B7E7-4DD0-B92E-C15CF01541CB}"/>
    <cellStyle name="Notas 3 5 7 4" xfId="7422" xr:uid="{521C4573-AF27-41D9-BA18-DB1C104E8A4A}"/>
    <cellStyle name="Notas 3 5 7 4 2" xfId="22530" xr:uid="{27468AA0-4234-48F9-AFC6-FBA0920B4F4C}"/>
    <cellStyle name="Notas 3 5 7 5" xfId="19474" xr:uid="{294F1EAD-67DE-4574-A38B-71968025A330}"/>
    <cellStyle name="Notas 3 5 8" xfId="4649" xr:uid="{DE35B7EE-1704-47ED-968D-809B1298F664}"/>
    <cellStyle name="Notas 3 5 8 2" xfId="11031" xr:uid="{18470205-66F1-4DBB-AE8E-8340FB8394F5}"/>
    <cellStyle name="Notas 3 5 8 2 2" xfId="26139" xr:uid="{D664ADA7-9202-49FD-9F3D-81E27B7DADD9}"/>
    <cellStyle name="Notas 3 5 8 3" xfId="15115" xr:uid="{45EDA22B-9D60-4B7F-941D-2CE1D2152676}"/>
    <cellStyle name="Notas 3 5 8 3 2" xfId="30223" xr:uid="{179B00E1-6B0F-4817-ADA9-1473C9CBB002}"/>
    <cellStyle name="Notas 3 5 8 4" xfId="19757" xr:uid="{D0CC9DDB-8161-4DAA-B2D5-F7E4F2CD131D}"/>
    <cellStyle name="Notas 3 5 9" xfId="8510" xr:uid="{BB7DEA30-80B8-42B0-A736-39130408295A}"/>
    <cellStyle name="Notas 3 5 9 2" xfId="23618" xr:uid="{D9B93A98-90B7-40C7-99EF-23073A4A1F0C}"/>
    <cellStyle name="Notas 4" xfId="1466" xr:uid="{00000000-0005-0000-0000-0000BE050000}"/>
    <cellStyle name="Notas 4 2" xfId="1921" xr:uid="{DCF65771-84EE-4083-B88F-93D92385E17E}"/>
    <cellStyle name="Notas 4 2 10" xfId="15965" xr:uid="{FB524819-2D3D-4E53-9D00-02460AC045FA}"/>
    <cellStyle name="Notas 4 2 10 2" xfId="31073" xr:uid="{AF54CAC6-D31B-4029-8078-074459122B2C}"/>
    <cellStyle name="Notas 4 2 11" xfId="8098" xr:uid="{825E94C9-D443-47AF-AD6A-692DCEE750E5}"/>
    <cellStyle name="Notas 4 2 11 2" xfId="23206" xr:uid="{C7D71CBB-73E4-4D68-A452-2FF999317A16}"/>
    <cellStyle name="Notas 4 2 12" xfId="17146" xr:uid="{C16CA5F7-9A86-49B0-A84B-777DC963A1F0}"/>
    <cellStyle name="Notas 4 2 2" xfId="2481" xr:uid="{0FFEC737-9AE6-498F-848F-BE4A4E7CE440}"/>
    <cellStyle name="Notas 4 2 2 2" xfId="5118" xr:uid="{DE494542-5912-4613-8C59-F5E8D56C22B6}"/>
    <cellStyle name="Notas 4 2 2 2 2" xfId="11482" xr:uid="{8EE2CF53-49C7-4AC4-AFC5-0732C3698DEF}"/>
    <cellStyle name="Notas 4 2 2 2 2 2" xfId="26590" xr:uid="{02FDDC3F-A1D7-4204-8DB4-A70B2C3BA9B0}"/>
    <cellStyle name="Notas 4 2 2 2 3" xfId="16567" xr:uid="{E75F7BF3-B0D8-4088-80CE-30B3250D4292}"/>
    <cellStyle name="Notas 4 2 2 2 3 2" xfId="31675" xr:uid="{A023A853-209A-4A22-9986-0DAEDA8CA49D}"/>
    <cellStyle name="Notas 4 2 2 2 4" xfId="20226" xr:uid="{1706C3B9-2D53-48D3-8FC0-7E1A3CAD300B}"/>
    <cellStyle name="Notas 4 2 2 3" xfId="8948" xr:uid="{C4869A95-0465-4D9F-9D6E-FF06DE575396}"/>
    <cellStyle name="Notas 4 2 2 3 2" xfId="24056" xr:uid="{5AB586F0-7A7E-461A-B891-5D5468A91B18}"/>
    <cellStyle name="Notas 4 2 3" xfId="2697" xr:uid="{F41FD2F4-81A3-4DA5-B75A-3FC572F92E85}"/>
    <cellStyle name="Notas 4 2 3 2" xfId="5334" xr:uid="{9BD9E2C8-2DAA-40AE-A83C-64F18F06D3B9}"/>
    <cellStyle name="Notas 4 2 3 2 2" xfId="7814" xr:uid="{3BCD00E5-AD37-4997-9802-CF645B541137}"/>
    <cellStyle name="Notas 4 2 3 2 2 2" xfId="22922" xr:uid="{E273A586-1E52-4754-94E8-3A8A66A4B416}"/>
    <cellStyle name="Notas 4 2 3 2 3" xfId="20442" xr:uid="{127B09A3-FE41-4915-826D-1B15D9D242F7}"/>
    <cellStyle name="Notas 4 2 3 3" xfId="13869" xr:uid="{D223329D-B24E-4168-9E1E-61EC04777F90}"/>
    <cellStyle name="Notas 4 2 3 3 2" xfId="28977" xr:uid="{DE3A2CF7-57BE-45B4-8E88-16E1175256F8}"/>
    <cellStyle name="Notas 4 2 3 4" xfId="17805" xr:uid="{3027E654-C67A-49B8-9F93-F4F9B9261F0A}"/>
    <cellStyle name="Notas 4 2 4" xfId="3000" xr:uid="{654407B6-1FD3-4243-A412-E4499ADFECBD}"/>
    <cellStyle name="Notas 4 2 4 2" xfId="5637" xr:uid="{DA6EEE20-4EA4-48E5-9E3F-A6698704556E}"/>
    <cellStyle name="Notas 4 2 4 2 2" xfId="11948" xr:uid="{560A161D-53DE-4D99-A419-DB2B3370AB0B}"/>
    <cellStyle name="Notas 4 2 4 2 2 2" xfId="27056" xr:uid="{5C644BC0-E980-4059-BB6A-BAD0A6256639}"/>
    <cellStyle name="Notas 4 2 4 2 3" xfId="8077" xr:uid="{3DFD51C2-AF8B-46BD-96CF-E3833EF6A1B8}"/>
    <cellStyle name="Notas 4 2 4 2 3 2" xfId="23185" xr:uid="{0A78954B-74C8-4F15-ADE4-691BFC436959}"/>
    <cellStyle name="Notas 4 2 4 2 4" xfId="20745" xr:uid="{49EDC212-5E91-4D9A-8F14-60EA761AD006}"/>
    <cellStyle name="Notas 4 2 4 3" xfId="9382" xr:uid="{C0444335-A4A6-49FB-9B11-5BC40803DD3A}"/>
    <cellStyle name="Notas 4 2 4 3 2" xfId="24490" xr:uid="{68509B72-6D0E-4562-ACE9-8143775B9BEA}"/>
    <cellStyle name="Notas 4 2 4 4" xfId="8718" xr:uid="{14709779-7099-4E5E-BCF1-641C6C607805}"/>
    <cellStyle name="Notas 4 2 4 4 2" xfId="23826" xr:uid="{AB934942-9B5E-43BC-9098-078C48544D2D}"/>
    <cellStyle name="Notas 4 2 4 5" xfId="18108" xr:uid="{6545421C-881F-450E-9AED-6D2DC4B20EC4}"/>
    <cellStyle name="Notas 4 2 5" xfId="3326" xr:uid="{02D4E08D-870A-40BD-B06B-55C239B9ABA5}"/>
    <cellStyle name="Notas 4 2 5 2" xfId="5963" xr:uid="{21B1F0D9-B8A7-4976-AF88-1CF21C0088BB}"/>
    <cellStyle name="Notas 4 2 5 2 2" xfId="12274" xr:uid="{5EA9A84F-76BC-4A08-B708-13479B82EACE}"/>
    <cellStyle name="Notas 4 2 5 2 2 2" xfId="27382" xr:uid="{C4FBEFF6-0A2A-47F3-B13D-780EC660250C}"/>
    <cellStyle name="Notas 4 2 5 2 3" xfId="13403" xr:uid="{A9CFD0F3-B104-45DD-B127-102F7ACD7B70}"/>
    <cellStyle name="Notas 4 2 5 2 3 2" xfId="28511" xr:uid="{042593DA-3BDE-4F68-9EEB-6C3EE018A1F9}"/>
    <cellStyle name="Notas 4 2 5 2 4" xfId="21071" xr:uid="{79174B66-B6C7-438B-9FF2-AE5A4ADBADA8}"/>
    <cellStyle name="Notas 4 2 5 3" xfId="9708" xr:uid="{DAB5804D-D74F-4CD0-91E9-028EB466E8C3}"/>
    <cellStyle name="Notas 4 2 5 3 2" xfId="24816" xr:uid="{2A280AF9-4C73-4F55-91BD-24B26A2EE650}"/>
    <cellStyle name="Notas 4 2 5 4" xfId="8701" xr:uid="{A1371625-7BA5-4301-8063-1435A32335B9}"/>
    <cellStyle name="Notas 4 2 5 4 2" xfId="23809" xr:uid="{8148396B-8607-41D7-BC91-167B7FD38985}"/>
    <cellStyle name="Notas 4 2 5 5" xfId="18434" xr:uid="{58E120D7-A1BA-486B-A2FB-42765B3F287A}"/>
    <cellStyle name="Notas 4 2 6" xfId="3632" xr:uid="{CE47A68C-30D4-4565-853B-20D82CE4341D}"/>
    <cellStyle name="Notas 4 2 6 2" xfId="6269" xr:uid="{FC95BC7B-121C-40E4-89DF-58FF0908314A}"/>
    <cellStyle name="Notas 4 2 6 2 2" xfId="12580" xr:uid="{FDA2441E-0556-40A2-8189-E5B7F2BFC714}"/>
    <cellStyle name="Notas 4 2 6 2 2 2" xfId="27688" xr:uid="{FA7DD360-A9AC-47BF-B760-CD19121C30B7}"/>
    <cellStyle name="Notas 4 2 6 2 3" xfId="15664" xr:uid="{0157C35A-7CE9-4E0B-8529-0020D3ED8F2D}"/>
    <cellStyle name="Notas 4 2 6 2 3 2" xfId="30772" xr:uid="{DC02A4D1-245E-4302-8B30-3F9684F3B629}"/>
    <cellStyle name="Notas 4 2 6 2 4" xfId="21377" xr:uid="{871296B2-314C-4E4A-84D3-3420E42F6689}"/>
    <cellStyle name="Notas 4 2 6 3" xfId="10014" xr:uid="{D65CDA06-A74D-4565-823C-091704943CBC}"/>
    <cellStyle name="Notas 4 2 6 3 2" xfId="25122" xr:uid="{432388E6-CA57-4FE4-B4E6-A5BE3BFC9464}"/>
    <cellStyle name="Notas 4 2 6 4" xfId="16239" xr:uid="{DFB034A9-8591-405D-AE98-F2FF0C4BFC0A}"/>
    <cellStyle name="Notas 4 2 6 4 2" xfId="31347" xr:uid="{52350BCC-CBFB-47B8-899B-B0F43E9D2186}"/>
    <cellStyle name="Notas 4 2 6 5" xfId="18740" xr:uid="{AFB1AE58-900A-40EF-9D46-2CB928699A56}"/>
    <cellStyle name="Notas 4 2 7" xfId="3993" xr:uid="{82B6F32F-6D45-4D83-B3FD-5A1CB3EA723D}"/>
    <cellStyle name="Notas 4 2 7 2" xfId="6630" xr:uid="{B2C7D7A7-9C1D-4103-9F86-BCE6ACBD4355}"/>
    <cellStyle name="Notas 4 2 7 2 2" xfId="12941" xr:uid="{1F271A9C-7361-4480-8780-1CD98AAA3D16}"/>
    <cellStyle name="Notas 4 2 7 2 2 2" xfId="28049" xr:uid="{DE790107-6755-4F0C-92DE-CCA17C403348}"/>
    <cellStyle name="Notas 4 2 7 2 3" xfId="16631" xr:uid="{1A0EF677-3B0D-4C62-9E6E-28A47AE93C0E}"/>
    <cellStyle name="Notas 4 2 7 2 3 2" xfId="31739" xr:uid="{DB1A392A-B1D2-4FFF-B27A-8133F00BFCA5}"/>
    <cellStyle name="Notas 4 2 7 2 4" xfId="21738" xr:uid="{FEA6896A-465D-4BCF-88E2-EC345C4CF9F4}"/>
    <cellStyle name="Notas 4 2 7 3" xfId="10375" xr:uid="{C2676C15-0D51-4C3B-B9EA-399ED6289F88}"/>
    <cellStyle name="Notas 4 2 7 3 2" xfId="25483" xr:uid="{A48CF09E-37D1-44D9-89CE-8586EEB85250}"/>
    <cellStyle name="Notas 4 2 7 4" xfId="14049" xr:uid="{7A8832C6-3078-42EA-AFA0-F4867CE59F71}"/>
    <cellStyle name="Notas 4 2 7 4 2" xfId="29157" xr:uid="{98BC337D-2934-4210-8076-19E08E8521E2}"/>
    <cellStyle name="Notas 4 2 7 5" xfId="19101" xr:uid="{6D5D29DF-101B-4DBB-A160-0BBEE061D219}"/>
    <cellStyle name="Notas 4 2 8" xfId="4558" xr:uid="{9EABA559-403C-4F79-ADDD-843EF6B0D770}"/>
    <cellStyle name="Notas 4 2 8 2" xfId="10940" xr:uid="{FB51195D-F88E-41BA-B79E-89647B8B1E8A}"/>
    <cellStyle name="Notas 4 2 8 2 2" xfId="26048" xr:uid="{EA9A1BC0-8F33-46E0-B619-B06BB0B84C9B}"/>
    <cellStyle name="Notas 4 2 8 3" xfId="14600" xr:uid="{335FFC92-930C-4C93-BF32-D7230A645183}"/>
    <cellStyle name="Notas 4 2 8 3 2" xfId="29708" xr:uid="{1A7F3378-6ECE-4D31-9AF9-5677A3B74FB7}"/>
    <cellStyle name="Notas 4 2 8 4" xfId="19666" xr:uid="{3ADC896C-E59C-48C5-BC8F-D0BDDDE16C4D}"/>
    <cellStyle name="Notas 4 2 9" xfId="8422" xr:uid="{EE66340A-2FB6-4BD8-A16B-C137A6B9E4BC}"/>
    <cellStyle name="Notas 4 2 9 2" xfId="23530" xr:uid="{1DBAB882-0568-4C8D-9015-D3F12B024D67}"/>
    <cellStyle name="Notas 4 3" xfId="1912" xr:uid="{684F623B-0987-4311-A41C-45D507403AD7}"/>
    <cellStyle name="Notas 4 3 10" xfId="8413" xr:uid="{50D6D1AB-7577-49AA-B180-3D8E98130214}"/>
    <cellStyle name="Notas 4 3 10 2" xfId="23521" xr:uid="{7A3EF84D-C221-45C3-BE19-C5FA7C55BF23}"/>
    <cellStyle name="Notas 4 3 11" xfId="15990" xr:uid="{475EF07D-CD41-40D4-9283-30021DAD0EE7}"/>
    <cellStyle name="Notas 4 3 11 2" xfId="31098" xr:uid="{970CEA52-28D4-473A-ADC9-4997D95FAB7D}"/>
    <cellStyle name="Notas 4 3 12" xfId="15481" xr:uid="{ECCD4A4D-8820-4653-9BBE-298B98790038}"/>
    <cellStyle name="Notas 4 3 12 2" xfId="30589" xr:uid="{E581CACB-BCEB-4976-A65F-73DC2C1B316E}"/>
    <cellStyle name="Notas 4 3 13" xfId="17137" xr:uid="{31B285C8-F9AB-4982-9E04-71BE2BFE7D46}"/>
    <cellStyle name="Notas 4 3 2" xfId="2472" xr:uid="{FA1C6123-6E12-4EBC-BC5E-F1124E6AB667}"/>
    <cellStyle name="Notas 4 3 2 2" xfId="5109" xr:uid="{6A4EF7C8-6E11-4BB1-8C3D-34C683AA638C}"/>
    <cellStyle name="Notas 4 3 2 2 2" xfId="11473" xr:uid="{74D9F151-DCF7-42FA-AC53-27C76D701A13}"/>
    <cellStyle name="Notas 4 3 2 2 2 2" xfId="26581" xr:uid="{8F47E7B4-CFCE-4685-B148-CCCF16C707DB}"/>
    <cellStyle name="Notas 4 3 2 2 3" xfId="7274" xr:uid="{29816B35-2AD0-4AC3-9F37-A4E80D1340EF}"/>
    <cellStyle name="Notas 4 3 2 2 3 2" xfId="22382" xr:uid="{96A2944B-299A-4171-9655-BF6A91F9E3C7}"/>
    <cellStyle name="Notas 4 3 2 2 4" xfId="20217" xr:uid="{37919616-28A7-4318-9738-14C6FAB18B83}"/>
    <cellStyle name="Notas 4 3 2 3" xfId="8939" xr:uid="{D0CE549F-40E4-452C-BE82-279A0BFB5D56}"/>
    <cellStyle name="Notas 4 3 2 3 2" xfId="24047" xr:uid="{B6AFEF02-F054-4F47-BB88-427A52F75D78}"/>
    <cellStyle name="Notas 4 3 2 4" xfId="16326" xr:uid="{155B5BA8-B18F-4ED0-A798-B2A438350C87}"/>
    <cellStyle name="Notas 4 3 2 4 2" xfId="31434" xr:uid="{1B925184-E786-462A-A3EB-FCE1305A74DE}"/>
    <cellStyle name="Notas 4 3 2 5" xfId="15513" xr:uid="{ED19C3BF-EC13-4F36-AAFB-9EEE822F701C}"/>
    <cellStyle name="Notas 4 3 2 5 2" xfId="30621" xr:uid="{60D21109-C42B-474D-8713-3E825508AD7F}"/>
    <cellStyle name="Notas 4 3 2 6" xfId="17637" xr:uid="{FB688260-8E09-4AA1-A328-DDFB0474FDF7}"/>
    <cellStyle name="Notas 4 3 3" xfId="2688" xr:uid="{A1D4E575-6152-4DEA-8841-E1D8DC8388D9}"/>
    <cellStyle name="Notas 4 3 3 2" xfId="5325" xr:uid="{BA0BEBE2-7704-413F-B8EB-2681AEA50AC3}"/>
    <cellStyle name="Notas 4 3 3 2 2" xfId="15255" xr:uid="{03DD1F13-350F-466B-AC49-BEDA2D1F379E}"/>
    <cellStyle name="Notas 4 3 3 2 2 2" xfId="30363" xr:uid="{6BD2A7EE-5BB8-4E9B-B3CE-F800BCDC2787}"/>
    <cellStyle name="Notas 4 3 3 2 3" xfId="20433" xr:uid="{2B8FF999-FD8C-4199-AF4D-2B3C9E2768F7}"/>
    <cellStyle name="Notas 4 3 3 3" xfId="7844" xr:uid="{887B6793-CAFF-4EA5-AD4C-16EDFA6DB1EE}"/>
    <cellStyle name="Notas 4 3 3 3 2" xfId="22952" xr:uid="{0BA891B9-193B-4D9A-B130-67C879B51BC4}"/>
    <cellStyle name="Notas 4 3 3 4" xfId="17796" xr:uid="{8F3D9866-0022-42D2-ACFA-2FF92931E44E}"/>
    <cellStyle name="Notas 4 3 4" xfId="2991" xr:uid="{D66A1E00-14AF-462D-B492-92E820C7223C}"/>
    <cellStyle name="Notas 4 3 4 2" xfId="5628" xr:uid="{A4788852-09F9-4D6E-B975-00395154CBBC}"/>
    <cellStyle name="Notas 4 3 4 2 2" xfId="11939" xr:uid="{545A2D0E-3256-409E-AAE0-2A6E35402DD5}"/>
    <cellStyle name="Notas 4 3 4 2 2 2" xfId="27047" xr:uid="{170F6393-A15F-4C66-8213-46FF6686B9C5}"/>
    <cellStyle name="Notas 4 3 4 2 3" xfId="7196" xr:uid="{55E5D8B4-0A2A-4840-A5A8-44D7F152370B}"/>
    <cellStyle name="Notas 4 3 4 2 3 2" xfId="22304" xr:uid="{7B1D17D3-7FEF-494D-87D7-27E6848ED4F1}"/>
    <cellStyle name="Notas 4 3 4 2 4" xfId="20736" xr:uid="{196E914E-88CF-4639-88F7-B3821DD17883}"/>
    <cellStyle name="Notas 4 3 4 3" xfId="9373" xr:uid="{04623E28-04DA-4E96-A02D-CB6753EC1CDF}"/>
    <cellStyle name="Notas 4 3 4 3 2" xfId="24481" xr:uid="{54E49A15-2D1A-40C3-B57D-C9A563FC03B7}"/>
    <cellStyle name="Notas 4 3 4 4" xfId="14285" xr:uid="{1330D133-5520-4FE6-A19B-A783AA2F2EF5}"/>
    <cellStyle name="Notas 4 3 4 4 2" xfId="29393" xr:uid="{27769BD0-C55A-4F10-9B03-146B2E120834}"/>
    <cellStyle name="Notas 4 3 4 5" xfId="18099" xr:uid="{419276F0-8B89-4A61-B747-6160BF9CCF0E}"/>
    <cellStyle name="Notas 4 3 5" xfId="3317" xr:uid="{04DBC5F6-9CA1-4B8D-A5C8-119A3F68DF21}"/>
    <cellStyle name="Notas 4 3 5 2" xfId="5954" xr:uid="{87F98B5D-3434-47A6-969D-FB34875FD1C8}"/>
    <cellStyle name="Notas 4 3 5 2 2" xfId="12265" xr:uid="{52274411-AC4A-4823-A187-225964C3EA81}"/>
    <cellStyle name="Notas 4 3 5 2 2 2" xfId="27373" xr:uid="{347D5A41-8241-412F-96F5-C521ECDFDE84}"/>
    <cellStyle name="Notas 4 3 5 2 3" xfId="14558" xr:uid="{307272D6-0941-40B2-83CC-C05A24AB84DE}"/>
    <cellStyle name="Notas 4 3 5 2 3 2" xfId="29666" xr:uid="{B662FBA6-B2DB-4E39-A001-420E019CE047}"/>
    <cellStyle name="Notas 4 3 5 2 4" xfId="21062" xr:uid="{DA21A2D9-1072-4BA8-BAE2-6634FAA4D6F6}"/>
    <cellStyle name="Notas 4 3 5 3" xfId="9699" xr:uid="{1B50A8DB-380A-469F-971A-BEDB3B9C7FF8}"/>
    <cellStyle name="Notas 4 3 5 3 2" xfId="24807" xr:uid="{2E4DC8FB-FC2C-40BA-99F9-BD2DE0BAA1BB}"/>
    <cellStyle name="Notas 4 3 5 4" xfId="14807" xr:uid="{6E511407-1F01-42FC-880B-23BC62293F74}"/>
    <cellStyle name="Notas 4 3 5 4 2" xfId="29915" xr:uid="{1F18C11D-26AF-467C-A9A1-E8D102598F55}"/>
    <cellStyle name="Notas 4 3 5 5" xfId="18425" xr:uid="{67D54C32-93E0-4E1C-B7BD-515206EE504B}"/>
    <cellStyle name="Notas 4 3 6" xfId="3623" xr:uid="{2B25F3AE-F5D7-4473-9913-BA40A5EA520C}"/>
    <cellStyle name="Notas 4 3 6 2" xfId="6260" xr:uid="{D12F0EF9-EEEE-46F2-B411-1E028F43318C}"/>
    <cellStyle name="Notas 4 3 6 2 2" xfId="12571" xr:uid="{840C95AC-7FC7-49AB-B2CC-FD1A6DBEB966}"/>
    <cellStyle name="Notas 4 3 6 2 2 2" xfId="27679" xr:uid="{D159B72C-AF96-4459-8123-83B13B5AFED7}"/>
    <cellStyle name="Notas 4 3 6 2 3" xfId="7217" xr:uid="{B5ED8743-258F-48CE-B62E-B5E01D2B1274}"/>
    <cellStyle name="Notas 4 3 6 2 3 2" xfId="22325" xr:uid="{EB8B2B4C-81C0-44EA-BCEB-E830892B3FA9}"/>
    <cellStyle name="Notas 4 3 6 2 4" xfId="21368" xr:uid="{8281E131-0CCB-443C-9865-548F37169982}"/>
    <cellStyle name="Notas 4 3 6 3" xfId="10005" xr:uid="{16D3CAE1-47A6-4FED-A893-EE5CF4E673C3}"/>
    <cellStyle name="Notas 4 3 6 3 2" xfId="25113" xr:uid="{D4B141D2-B9B2-41A9-B35A-09942A68048E}"/>
    <cellStyle name="Notas 4 3 6 4" xfId="13757" xr:uid="{D25E10C1-AF0C-4C1F-8A0B-3BD78B4FB48F}"/>
    <cellStyle name="Notas 4 3 6 4 2" xfId="28865" xr:uid="{5990FF7C-556F-498D-8D6F-E7C5DC0C0127}"/>
    <cellStyle name="Notas 4 3 6 5" xfId="18731" xr:uid="{13329903-0646-4015-84F1-53614879AD9B}"/>
    <cellStyle name="Notas 4 3 7" xfId="3984" xr:uid="{D69853BB-9687-4593-9548-5B7B2A31090C}"/>
    <cellStyle name="Notas 4 3 7 2" xfId="6621" xr:uid="{BD9F85A4-B92E-406B-A1FF-BC987622918F}"/>
    <cellStyle name="Notas 4 3 7 2 2" xfId="12932" xr:uid="{71B24D41-B07C-4A1E-A41C-2BA360D60EB4}"/>
    <cellStyle name="Notas 4 3 7 2 2 2" xfId="28040" xr:uid="{DD542DD4-A10E-4D57-9C8B-D107B6A650A8}"/>
    <cellStyle name="Notas 4 3 7 2 3" xfId="16622" xr:uid="{21AA3526-5B9C-412D-9813-68EE60B71F30}"/>
    <cellStyle name="Notas 4 3 7 2 3 2" xfId="31730" xr:uid="{3786FABD-67B1-42A0-B4B3-608C888887FA}"/>
    <cellStyle name="Notas 4 3 7 2 4" xfId="21729" xr:uid="{4FA48231-A9E8-4A15-B19E-DA7CEC7C75F9}"/>
    <cellStyle name="Notas 4 3 7 3" xfId="10366" xr:uid="{5EC54BBB-B3E9-487D-996C-B0F272FE12F2}"/>
    <cellStyle name="Notas 4 3 7 3 2" xfId="25474" xr:uid="{3FC11C29-666B-43CF-B041-AA997BDA42DE}"/>
    <cellStyle name="Notas 4 3 7 4" xfId="15228" xr:uid="{4DA1814D-1A5A-4111-B227-187571334EF9}"/>
    <cellStyle name="Notas 4 3 7 4 2" xfId="30336" xr:uid="{B52D6488-13D8-4745-8FA2-59F3903433C7}"/>
    <cellStyle name="Notas 4 3 7 5" xfId="19092" xr:uid="{191A9456-E6EA-4661-BD95-E1C72EF6CFDE}"/>
    <cellStyle name="Notas 4 3 8" xfId="4307" xr:uid="{F99588ED-DE09-46B9-96B2-84C543325813}"/>
    <cellStyle name="Notas 4 3 8 2" xfId="6944" xr:uid="{9830BC7A-EF7F-407B-AFB1-C5D6FD839682}"/>
    <cellStyle name="Notas 4 3 8 2 2" xfId="13255" xr:uid="{EF63CE32-316D-441D-8D16-7E6380A979A4}"/>
    <cellStyle name="Notas 4 3 8 2 2 2" xfId="28363" xr:uid="{65C04EDF-707C-4E4D-9184-362AAE16E103}"/>
    <cellStyle name="Notas 4 3 8 2 3" xfId="16919" xr:uid="{1C410F92-C8A8-4509-997C-764C35E8D7AD}"/>
    <cellStyle name="Notas 4 3 8 2 3 2" xfId="32027" xr:uid="{01F59BDB-7E17-4BC0-9D80-73F4E3B5AFFD}"/>
    <cellStyle name="Notas 4 3 8 2 4" xfId="22052" xr:uid="{8FA2CD9F-FD18-4C2B-BAA5-4B34762D2AC8}"/>
    <cellStyle name="Notas 4 3 8 3" xfId="10689" xr:uid="{B65438D9-30E6-4BD9-8A3C-F6C1A3A3763B}"/>
    <cellStyle name="Notas 4 3 8 3 2" xfId="25797" xr:uid="{0E0A491C-D176-44A5-937E-528B4A27CFB4}"/>
    <cellStyle name="Notas 4 3 8 4" xfId="7883" xr:uid="{FFBBFE2B-E814-49C7-BEBF-CC0371E49FF5}"/>
    <cellStyle name="Notas 4 3 8 4 2" xfId="22991" xr:uid="{2D7DB617-D1AF-4BDD-8977-9615D4EA335A}"/>
    <cellStyle name="Notas 4 3 8 5" xfId="19415" xr:uid="{A95B7498-B9F8-46F5-A472-A890A1B6ADAE}"/>
    <cellStyle name="Notas 4 3 9" xfId="4549" xr:uid="{5186137B-C7D1-450F-995C-BA4B6EF5311D}"/>
    <cellStyle name="Notas 4 3 9 2" xfId="10931" xr:uid="{D8B6509C-32CE-4997-9DBD-6D4158E5D82F}"/>
    <cellStyle name="Notas 4 3 9 2 2" xfId="26039" xr:uid="{AC3D5946-6A9D-4195-97E3-2BC88EDB79FC}"/>
    <cellStyle name="Notas 4 3 9 3" xfId="8117" xr:uid="{B8A1458A-3DDC-4D6B-95C8-EDDC0885030D}"/>
    <cellStyle name="Notas 4 3 9 3 2" xfId="23225" xr:uid="{B07D7980-22FB-44BD-86C8-1B98E8603E80}"/>
    <cellStyle name="Notas 4 3 9 4" xfId="19657" xr:uid="{F6CED71E-C0F2-430C-9F49-7F1AF3B086A2}"/>
    <cellStyle name="Notas 4 4" xfId="2113" xr:uid="{953B8394-C453-49BF-8F89-087DC4998F90}"/>
    <cellStyle name="Notas 4 4 10" xfId="8611" xr:uid="{0D4E2B40-C8D0-41F5-8295-C7B43AF7D33D}"/>
    <cellStyle name="Notas 4 4 10 2" xfId="23719" xr:uid="{933A159A-D5BE-43B9-8BD9-A9211C0BAD58}"/>
    <cellStyle name="Notas 4 4 11" xfId="9235" xr:uid="{75F94E2A-A580-486D-9F1B-1CCEF0D46194}"/>
    <cellStyle name="Notas 4 4 11 2" xfId="24343" xr:uid="{970A022C-E521-458E-9ED2-4C6C9B733A93}"/>
    <cellStyle name="Notas 4 4 12" xfId="7643" xr:uid="{463C2B79-8F9E-4F4F-84DD-D3A1EE7F4EA0}"/>
    <cellStyle name="Notas 4 4 12 2" xfId="22751" xr:uid="{810DD5D0-A34F-474D-895D-68528F221D8A}"/>
    <cellStyle name="Notas 4 4 13" xfId="17338" xr:uid="{FB8F79D8-54CF-4C7B-B52A-DA6B135B0739}"/>
    <cellStyle name="Notas 4 4 2" xfId="2603" xr:uid="{681883AD-E00B-4F9A-AB8A-E39A18665A15}"/>
    <cellStyle name="Notas 4 4 2 2" xfId="5240" xr:uid="{DBD25A22-838E-433F-A339-18B87FA07C9F}"/>
    <cellStyle name="Notas 4 4 2 2 2" xfId="11604" xr:uid="{237690CF-B01C-4708-AB98-8814902B677E}"/>
    <cellStyle name="Notas 4 4 2 2 2 2" xfId="26712" xr:uid="{8008F3E6-2EA7-48EC-AA08-B51F6379FFDC}"/>
    <cellStyle name="Notas 4 4 2 2 3" xfId="8228" xr:uid="{5FE1D8AC-96B5-49E0-B26C-D903AB08D06F}"/>
    <cellStyle name="Notas 4 4 2 2 3 2" xfId="23336" xr:uid="{7FA365B8-C34B-4A13-94A3-7BFBA9D67144}"/>
    <cellStyle name="Notas 4 4 2 2 4" xfId="20348" xr:uid="{E08EF4CF-64D5-44F5-AEB8-B67A2E445972}"/>
    <cellStyle name="Notas 4 4 2 3" xfId="9070" xr:uid="{6DFCD331-9754-45F4-BD06-6EDC03FD0940}"/>
    <cellStyle name="Notas 4 4 2 3 2" xfId="24178" xr:uid="{062AAB28-F42E-4FEA-BC6E-08ACC828CFB0}"/>
    <cellStyle name="Notas 4 4 2 4" xfId="9222" xr:uid="{192D50BE-5DB3-4DD2-A1E5-F016F1AD4425}"/>
    <cellStyle name="Notas 4 4 2 4 2" xfId="24330" xr:uid="{5D0D5E40-498F-4CBF-AF34-D0800750C794}"/>
    <cellStyle name="Notas 4 4 2 5" xfId="14889" xr:uid="{2EE83E5A-77B2-4C37-80F4-977685FABDFF}"/>
    <cellStyle name="Notas 4 4 2 5 2" xfId="29997" xr:uid="{38C0C8DD-712F-43E8-99A6-9E7BB171217E}"/>
    <cellStyle name="Notas 4 4 2 6" xfId="17711" xr:uid="{C100C80A-68D8-4389-AF96-FB386A150CE5}"/>
    <cellStyle name="Notas 4 4 3" xfId="2868" xr:uid="{902120D2-3B1F-4657-B667-7F07D06D909D}"/>
    <cellStyle name="Notas 4 4 3 2" xfId="5505" xr:uid="{ED0058FA-CFFB-4712-9052-F074D3BC5328}"/>
    <cellStyle name="Notas 4 4 3 2 2" xfId="14487" xr:uid="{CCC2EAFC-8801-4001-9E53-2B2DF2CD59C9}"/>
    <cellStyle name="Notas 4 4 3 2 2 2" xfId="29595" xr:uid="{7B5F552D-546E-4A38-942E-779AB6796A7A}"/>
    <cellStyle name="Notas 4 4 3 2 3" xfId="20613" xr:uid="{065598EA-F01C-4231-B536-C027A3767718}"/>
    <cellStyle name="Notas 4 4 3 3" xfId="16553" xr:uid="{DC4D0A39-A955-4A6C-8C6D-C237CF8A4723}"/>
    <cellStyle name="Notas 4 4 3 3 2" xfId="31661" xr:uid="{105C6710-18E2-471A-BCA7-F0F4F79385FF}"/>
    <cellStyle name="Notas 4 4 3 4" xfId="17976" xr:uid="{2B07436D-DA60-421D-B251-E4C464BAF89A}"/>
    <cellStyle name="Notas 4 4 4" xfId="3171" xr:uid="{D8B1A31C-7DC5-4689-A170-E489BD1D2023}"/>
    <cellStyle name="Notas 4 4 4 2" xfId="5808" xr:uid="{F1C584C8-0F4A-46DB-9FFB-C3C11B5B020C}"/>
    <cellStyle name="Notas 4 4 4 2 2" xfId="12119" xr:uid="{7B0827F3-6946-4A24-940A-D3A2F0F8F21C}"/>
    <cellStyle name="Notas 4 4 4 2 2 2" xfId="27227" xr:uid="{126DA87D-C297-46B6-9FF1-A03AA14C6814}"/>
    <cellStyle name="Notas 4 4 4 2 3" xfId="7283" xr:uid="{F9400510-31C3-4B9C-9DB1-B14F58339E18}"/>
    <cellStyle name="Notas 4 4 4 2 3 2" xfId="22391" xr:uid="{B546607B-AB6D-47A4-AF06-E7A36085C9B1}"/>
    <cellStyle name="Notas 4 4 4 2 4" xfId="20916" xr:uid="{537511D1-0E8E-4851-BCD5-11833E787114}"/>
    <cellStyle name="Notas 4 4 4 3" xfId="9553" xr:uid="{18B335AB-73BD-4D43-AE34-A73F3B7C819F}"/>
    <cellStyle name="Notas 4 4 4 3 2" xfId="24661" xr:uid="{6245FCC7-95C9-4219-B504-EFD3A8C193EC}"/>
    <cellStyle name="Notas 4 4 4 4" xfId="15881" xr:uid="{49C3367D-3EE8-403E-882B-8790D6D2B103}"/>
    <cellStyle name="Notas 4 4 4 4 2" xfId="30989" xr:uid="{746167DB-FCB3-4D06-8274-2FABC349D282}"/>
    <cellStyle name="Notas 4 4 4 5" xfId="18279" xr:uid="{D5CE1E78-2AC0-4FD7-91A0-60028F078EA4}"/>
    <cellStyle name="Notas 4 4 5" xfId="3497" xr:uid="{0CA8B5FB-76EA-49AC-BF54-962219981600}"/>
    <cellStyle name="Notas 4 4 5 2" xfId="6134" xr:uid="{0091B1A2-DE65-4D74-918A-FC2B8646D10E}"/>
    <cellStyle name="Notas 4 4 5 2 2" xfId="12445" xr:uid="{B5366EE1-33DD-43B0-A46F-585191DEE6E2}"/>
    <cellStyle name="Notas 4 4 5 2 2 2" xfId="27553" xr:uid="{FD90A0F2-9C5E-4245-9E61-84886476F17F}"/>
    <cellStyle name="Notas 4 4 5 2 3" xfId="8040" xr:uid="{D8F3BD4B-D6CD-4F2B-8541-AB055955FF41}"/>
    <cellStyle name="Notas 4 4 5 2 3 2" xfId="23148" xr:uid="{7DA5A7F1-5B89-4BC0-89D2-DEEC0B785DBD}"/>
    <cellStyle name="Notas 4 4 5 2 4" xfId="21242" xr:uid="{DC8C578B-ECEF-40A1-B6C7-34901814CA52}"/>
    <cellStyle name="Notas 4 4 5 3" xfId="9879" xr:uid="{E5824FF1-61EB-4B90-9CD4-457926CC38C4}"/>
    <cellStyle name="Notas 4 4 5 3 2" xfId="24987" xr:uid="{FE7CDC08-790C-4F87-9213-B841A1EBFC3D}"/>
    <cellStyle name="Notas 4 4 5 4" xfId="16337" xr:uid="{E27CC4B3-4B05-4E9D-99A6-E71FA86FE75D}"/>
    <cellStyle name="Notas 4 4 5 4 2" xfId="31445" xr:uid="{E9535CE2-DF36-4E2B-9321-7D014C581E2B}"/>
    <cellStyle name="Notas 4 4 5 5" xfId="18605" xr:uid="{6999A5BE-F660-4E39-960E-1802CBC30186}"/>
    <cellStyle name="Notas 4 4 6" xfId="3803" xr:uid="{2E0E4888-E686-4D57-A633-99CE02567233}"/>
    <cellStyle name="Notas 4 4 6 2" xfId="6440" xr:uid="{EB651F76-1F7D-46A7-929B-0C4F05D80826}"/>
    <cellStyle name="Notas 4 4 6 2 2" xfId="12751" xr:uid="{3E7C45B3-F7CF-4708-997C-ECCF299C6436}"/>
    <cellStyle name="Notas 4 4 6 2 2 2" xfId="27859" xr:uid="{E2A2CB02-BA1F-422E-807F-86A396B9DC10}"/>
    <cellStyle name="Notas 4 4 6 2 3" xfId="14198" xr:uid="{EADA7362-1B41-46F5-80B8-BF863120B2AA}"/>
    <cellStyle name="Notas 4 4 6 2 3 2" xfId="29306" xr:uid="{02646CBC-E5F5-4B29-A041-95B004BD305D}"/>
    <cellStyle name="Notas 4 4 6 2 4" xfId="21548" xr:uid="{A5A8CBE2-D721-41A2-956C-BACBCC1F09B6}"/>
    <cellStyle name="Notas 4 4 6 3" xfId="10185" xr:uid="{88CE4097-3AB9-4DE5-919B-F1938650ED39}"/>
    <cellStyle name="Notas 4 4 6 3 2" xfId="25293" xr:uid="{CC7DDEE5-14BC-4F50-A069-700D740C41BE}"/>
    <cellStyle name="Notas 4 4 6 4" xfId="7999" xr:uid="{00B02770-DE87-4D8C-9C60-9F1F1315F08F}"/>
    <cellStyle name="Notas 4 4 6 4 2" xfId="23107" xr:uid="{7BD297EA-307A-4E52-AC89-73D0169A25AC}"/>
    <cellStyle name="Notas 4 4 6 5" xfId="18911" xr:uid="{6EE34906-36A6-4DA4-9CD9-9347858D7A34}"/>
    <cellStyle name="Notas 4 4 7" xfId="4185" xr:uid="{E0224BF4-5066-4229-ACDA-69958EBDCA3E}"/>
    <cellStyle name="Notas 4 4 7 2" xfId="6822" xr:uid="{F77B1DC8-8A8E-4EA4-8C64-3F8F9685DC34}"/>
    <cellStyle name="Notas 4 4 7 2 2" xfId="13133" xr:uid="{5AB89B02-6DDC-4622-837E-D0EA597B9989}"/>
    <cellStyle name="Notas 4 4 7 2 2 2" xfId="28241" xr:uid="{66CA66F8-90FB-4DE8-A164-8D5840915BC6}"/>
    <cellStyle name="Notas 4 4 7 2 3" xfId="16802" xr:uid="{3FE479D0-BBC6-45BD-A325-546A72ACE75E}"/>
    <cellStyle name="Notas 4 4 7 2 3 2" xfId="31910" xr:uid="{CB736CD3-24EF-4E90-978D-50BD33A425DC}"/>
    <cellStyle name="Notas 4 4 7 2 4" xfId="21930" xr:uid="{5B49B734-E466-4ACA-80DB-91B4EC49DFC6}"/>
    <cellStyle name="Notas 4 4 7 3" xfId="10567" xr:uid="{F21DD7B1-281B-4BFB-A7A8-2E4B38310626}"/>
    <cellStyle name="Notas 4 4 7 3 2" xfId="25675" xr:uid="{BEF41BDB-7DFE-4CD9-B534-C23895FB8768}"/>
    <cellStyle name="Notas 4 4 7 4" xfId="15471" xr:uid="{0DC6668E-1C94-4CEA-BF61-C9B3AD1C6CAE}"/>
    <cellStyle name="Notas 4 4 7 4 2" xfId="30579" xr:uid="{C9E76D4B-1D81-4B8A-9189-6E96627F8E4F}"/>
    <cellStyle name="Notas 4 4 7 5" xfId="19293" xr:uid="{E1253DAD-ABBE-4A4E-8B35-B9BC785A7116}"/>
    <cellStyle name="Notas 4 4 8" xfId="4392" xr:uid="{FF890E02-639A-4AD4-8C9E-177E9F677C0F}"/>
    <cellStyle name="Notas 4 4 8 2" xfId="7029" xr:uid="{1E751763-B113-4FA5-9201-54DDB3C41153}"/>
    <cellStyle name="Notas 4 4 8 2 2" xfId="13340" xr:uid="{BDDB7478-82C1-4D72-AF34-66CDEABDEA2A}"/>
    <cellStyle name="Notas 4 4 8 2 2 2" xfId="28448" xr:uid="{2F12EA9F-F192-4E01-981E-F8A2D06F0E58}"/>
    <cellStyle name="Notas 4 4 8 2 3" xfId="17004" xr:uid="{7E83D1FA-2D78-44C8-B16E-B2BB5A5ACA2B}"/>
    <cellStyle name="Notas 4 4 8 2 3 2" xfId="32112" xr:uid="{1C6E2FB8-F49B-4B62-A422-6DE5CA167A4E}"/>
    <cellStyle name="Notas 4 4 8 2 4" xfId="22137" xr:uid="{93456D25-A8CB-47E2-B473-14B709965A19}"/>
    <cellStyle name="Notas 4 4 8 3" xfId="10774" xr:uid="{1D0CCB7D-481D-42AD-A1C9-9DE494C06D4E}"/>
    <cellStyle name="Notas 4 4 8 3 2" xfId="25882" xr:uid="{442F0C32-DCFE-4988-B926-14B1F3DFE76D}"/>
    <cellStyle name="Notas 4 4 8 4" xfId="16401" xr:uid="{ED355C51-98CE-472A-AC7E-CE590388534F}"/>
    <cellStyle name="Notas 4 4 8 4 2" xfId="31509" xr:uid="{2B481038-AB8A-4046-9D5D-AE2741DAE679}"/>
    <cellStyle name="Notas 4 4 8 5" xfId="19500" xr:uid="{9BFFFF98-81F4-44A2-A95C-35618043CF1F}"/>
    <cellStyle name="Notas 4 4 9" xfId="4750" xr:uid="{4D57CE9A-4B57-43DB-BA35-70C598A70EE9}"/>
    <cellStyle name="Notas 4 4 9 2" xfId="11132" xr:uid="{C19AA88C-9EB8-403B-B7AD-E3D1294BBABD}"/>
    <cellStyle name="Notas 4 4 9 2 2" xfId="26240" xr:uid="{5BCA5A3F-AA95-4CC0-B446-254A7C3B192F}"/>
    <cellStyle name="Notas 4 4 9 3" xfId="15824" xr:uid="{1C715444-B703-45C5-9367-9D0E7E8ADC42}"/>
    <cellStyle name="Notas 4 4 9 3 2" xfId="30932" xr:uid="{56C31C79-9E08-4C52-820B-DC38DE5513B0}"/>
    <cellStyle name="Notas 4 4 9 4" xfId="19858" xr:uid="{B9D8D940-9126-4764-9A16-75E20FF4B9B6}"/>
    <cellStyle name="Notas 4 5" xfId="2011" xr:uid="{F5E4992A-5507-45D2-AE5E-0A3017B8C400}"/>
    <cellStyle name="Notas 4 5 10" xfId="15110" xr:uid="{7C37F845-3466-4544-A6F3-FC4135A9EC68}"/>
    <cellStyle name="Notas 4 5 10 2" xfId="30218" xr:uid="{693784CA-E0EB-409F-9968-E570FDCC23DB}"/>
    <cellStyle name="Notas 4 5 11" xfId="13668" xr:uid="{7D350305-14DA-4D02-B7F4-D7EAEB0DDE5E}"/>
    <cellStyle name="Notas 4 5 11 2" xfId="28776" xr:uid="{83BD7F36-C402-43D8-8B48-CE718E6C6413}"/>
    <cellStyle name="Notas 4 5 12" xfId="17236" xr:uid="{1653F51B-DC28-45C4-9280-C3501E7971E1}"/>
    <cellStyle name="Notas 4 5 2" xfId="2773" xr:uid="{5B6E9967-991D-46D0-9616-F4274AB88490}"/>
    <cellStyle name="Notas 4 5 2 2" xfId="5410" xr:uid="{4BEC39CE-D59A-449B-9219-AB400E50B199}"/>
    <cellStyle name="Notas 4 5 2 2 2" xfId="15135" xr:uid="{3AB7B917-7D38-4D20-B67F-D9F30AF398BE}"/>
    <cellStyle name="Notas 4 5 2 2 2 2" xfId="30243" xr:uid="{BC824040-0573-435D-8545-E2CB049A1231}"/>
    <cellStyle name="Notas 4 5 2 2 3" xfId="20518" xr:uid="{2653853F-2ADA-4D91-B366-278B4535DA36}"/>
    <cellStyle name="Notas 4 5 2 3" xfId="14081" xr:uid="{7F49262C-D5C3-4348-88E4-EB67F4AF7D6B}"/>
    <cellStyle name="Notas 4 5 2 3 2" xfId="29189" xr:uid="{4DAD8FF2-DA65-485A-A71D-ECF788FCCF17}"/>
    <cellStyle name="Notas 4 5 2 4" xfId="17881" xr:uid="{5565F7C6-AA7C-4E98-8F1B-7E6E7231F866}"/>
    <cellStyle name="Notas 4 5 3" xfId="3076" xr:uid="{CB7F485A-0DC5-4410-A215-76398E3D22B7}"/>
    <cellStyle name="Notas 4 5 3 2" xfId="5713" xr:uid="{75BF8930-4E01-4800-AD4E-EE79918B524D}"/>
    <cellStyle name="Notas 4 5 3 2 2" xfId="12024" xr:uid="{D8728731-7CD7-482B-99B4-CD19BC8C0702}"/>
    <cellStyle name="Notas 4 5 3 2 2 2" xfId="27132" xr:uid="{43B1F2DC-EEF9-45F5-9DAD-53A64AADD0DC}"/>
    <cellStyle name="Notas 4 5 3 2 3" xfId="7515" xr:uid="{8E805AAE-4247-4BEA-9F34-952C8877780F}"/>
    <cellStyle name="Notas 4 5 3 2 3 2" xfId="22623" xr:uid="{7E64E13F-2884-4A4E-9989-8F568EEFEC00}"/>
    <cellStyle name="Notas 4 5 3 2 4" xfId="20821" xr:uid="{A9AE77DD-1FE3-45C9-9B9B-5BD7FF9FDF44}"/>
    <cellStyle name="Notas 4 5 3 3" xfId="9458" xr:uid="{9C91B902-16B8-43D0-8476-648F3600FB91}"/>
    <cellStyle name="Notas 4 5 3 3 2" xfId="24566" xr:uid="{6F60A9F6-9332-4F7A-A162-CD7AA0B36870}"/>
    <cellStyle name="Notas 4 5 3 4" xfId="14197" xr:uid="{40F1D82E-622F-4559-8714-A0D2ADD32CD4}"/>
    <cellStyle name="Notas 4 5 3 4 2" xfId="29305" xr:uid="{26CF899E-11A3-4BA6-B2E6-E983FAD9EF19}"/>
    <cellStyle name="Notas 4 5 3 5" xfId="18184" xr:uid="{E3688532-A0B2-467B-87EE-E74206D82AF8}"/>
    <cellStyle name="Notas 4 5 4" xfId="3402" xr:uid="{2A802E60-95C1-418B-BB84-C82565848A93}"/>
    <cellStyle name="Notas 4 5 4 2" xfId="6039" xr:uid="{7BC7716A-29B8-40DC-A487-F3E320419010}"/>
    <cellStyle name="Notas 4 5 4 2 2" xfId="12350" xr:uid="{E2E6E603-E6A2-4768-8FAD-8C7FBBC05277}"/>
    <cellStyle name="Notas 4 5 4 2 2 2" xfId="27458" xr:uid="{2C264481-C30C-44E7-9605-A344755F446B}"/>
    <cellStyle name="Notas 4 5 4 2 3" xfId="16147" xr:uid="{53D27E88-5B93-45D3-AAB2-AC0644005788}"/>
    <cellStyle name="Notas 4 5 4 2 3 2" xfId="31255" xr:uid="{51885E72-D528-4146-A704-0D732FEC3CD9}"/>
    <cellStyle name="Notas 4 5 4 2 4" xfId="21147" xr:uid="{BFAABA79-73FE-4915-8163-59D8AFE70560}"/>
    <cellStyle name="Notas 4 5 4 3" xfId="9784" xr:uid="{F6AF9072-CD42-44B5-A6F0-A271CA073731}"/>
    <cellStyle name="Notas 4 5 4 3 2" xfId="24892" xr:uid="{64F52426-5A5B-4B85-9B9C-34C293185E58}"/>
    <cellStyle name="Notas 4 5 4 4" xfId="15082" xr:uid="{6BDF39BF-EE8E-4681-AC1D-4940900608D6}"/>
    <cellStyle name="Notas 4 5 4 4 2" xfId="30190" xr:uid="{44973293-5B1A-4D70-94C0-85568D3F3931}"/>
    <cellStyle name="Notas 4 5 4 5" xfId="18510" xr:uid="{ADE3A89C-B5F9-473E-AEEC-F2B25576AE29}"/>
    <cellStyle name="Notas 4 5 5" xfId="3708" xr:uid="{D4F976DA-D8D7-48F7-99B9-532C7ECD221B}"/>
    <cellStyle name="Notas 4 5 5 2" xfId="6345" xr:uid="{D7777AFA-B750-48DA-9519-C777E550F5BF}"/>
    <cellStyle name="Notas 4 5 5 2 2" xfId="12656" xr:uid="{42FC728E-E4F2-47F5-98D3-D68FDD5973DB}"/>
    <cellStyle name="Notas 4 5 5 2 2 2" xfId="27764" xr:uid="{DAA8EECD-833A-48A6-BB34-5321F5945374}"/>
    <cellStyle name="Notas 4 5 5 2 3" xfId="14969" xr:uid="{9A2CD284-13CE-49C1-A1C7-9D6782A6CF6C}"/>
    <cellStyle name="Notas 4 5 5 2 3 2" xfId="30077" xr:uid="{8DAAE759-96C1-4F53-A67E-F10E983E60C2}"/>
    <cellStyle name="Notas 4 5 5 2 4" xfId="21453" xr:uid="{89FF8F03-11FB-4DFB-8479-AF7081A18298}"/>
    <cellStyle name="Notas 4 5 5 3" xfId="10090" xr:uid="{43A232FA-8C3B-4FAB-8657-94E8B4AC5409}"/>
    <cellStyle name="Notas 4 5 5 3 2" xfId="25198" xr:uid="{59100AE5-D862-45F5-8644-0C603B41ADAB}"/>
    <cellStyle name="Notas 4 5 5 4" xfId="15367" xr:uid="{53FA8C85-9522-4BA5-A92F-9B9F987BD811}"/>
    <cellStyle name="Notas 4 5 5 4 2" xfId="30475" xr:uid="{7E2E5FD8-6F74-4447-A859-CCB99F5D8F1D}"/>
    <cellStyle name="Notas 4 5 5 5" xfId="18816" xr:uid="{9F467382-F565-4987-B9D4-FEB7FA7D3398}"/>
    <cellStyle name="Notas 4 5 6" xfId="4083" xr:uid="{E9117095-94A6-4DBE-9E3F-6602FB2CCA48}"/>
    <cellStyle name="Notas 4 5 6 2" xfId="6720" xr:uid="{14F3E187-DF1E-4390-838E-7490231C6E5E}"/>
    <cellStyle name="Notas 4 5 6 2 2" xfId="13031" xr:uid="{BA5ED5D0-5A17-40DE-BB46-C10AE28A9A45}"/>
    <cellStyle name="Notas 4 5 6 2 2 2" xfId="28139" xr:uid="{C606C131-6398-455D-BE81-43B6161B961F}"/>
    <cellStyle name="Notas 4 5 6 2 3" xfId="16707" xr:uid="{F0672E95-620F-4CC9-90A6-C0B7716F8219}"/>
    <cellStyle name="Notas 4 5 6 2 3 2" xfId="31815" xr:uid="{95BDBD52-1109-4F3D-847C-A06E51687912}"/>
    <cellStyle name="Notas 4 5 6 2 4" xfId="21828" xr:uid="{243013E2-CF3C-4174-A702-AD2BD46F9A5A}"/>
    <cellStyle name="Notas 4 5 6 3" xfId="10465" xr:uid="{BD446771-7BBA-4D0A-9E55-2518FA4F9AE7}"/>
    <cellStyle name="Notas 4 5 6 3 2" xfId="25573" xr:uid="{9463F803-A856-4584-BE8B-C55EFDCF0A34}"/>
    <cellStyle name="Notas 4 5 6 4" xfId="14012" xr:uid="{2DE92ADB-DC54-486D-B159-ED93F6C49AEE}"/>
    <cellStyle name="Notas 4 5 6 4 2" xfId="29120" xr:uid="{965C44F4-D509-4C87-B32C-66A1DF570852}"/>
    <cellStyle name="Notas 4 5 6 5" xfId="19191" xr:uid="{A8212F86-643B-4EDF-8F8D-71F229041A75}"/>
    <cellStyle name="Notas 4 5 7" xfId="4365" xr:uid="{56404E3E-79A6-407B-9C18-17C246D513A4}"/>
    <cellStyle name="Notas 4 5 7 2" xfId="7002" xr:uid="{10A4F248-889C-4536-BCB7-A2D3207F54F2}"/>
    <cellStyle name="Notas 4 5 7 2 2" xfId="13313" xr:uid="{7E75869E-28A7-4D89-9EC3-22F1FB0D87C6}"/>
    <cellStyle name="Notas 4 5 7 2 2 2" xfId="28421" xr:uid="{D2F593B4-CAB3-4B49-8708-89DFEA5DE52C}"/>
    <cellStyle name="Notas 4 5 7 2 3" xfId="16977" xr:uid="{16DDC1B4-11C5-4E8B-BBC2-0B3EC5BD3107}"/>
    <cellStyle name="Notas 4 5 7 2 3 2" xfId="32085" xr:uid="{78D216A0-AC18-4D23-B25B-F78FA93E2CE3}"/>
    <cellStyle name="Notas 4 5 7 2 4" xfId="22110" xr:uid="{C6CFFD40-1728-4A0D-90AF-9C3A67989D1D}"/>
    <cellStyle name="Notas 4 5 7 3" xfId="10747" xr:uid="{694A0699-EC25-4D11-9FF9-4A868B10DD1D}"/>
    <cellStyle name="Notas 4 5 7 3 2" xfId="25855" xr:uid="{FEC86F76-6566-4D56-AA7A-BA43317BC5A8}"/>
    <cellStyle name="Notas 4 5 7 4" xfId="11672" xr:uid="{7925CC87-16D8-43A1-ABB3-8C59DE6F6BEA}"/>
    <cellStyle name="Notas 4 5 7 4 2" xfId="26780" xr:uid="{3ADC16E1-0690-42DF-B745-34FE8E5E5A17}"/>
    <cellStyle name="Notas 4 5 7 5" xfId="19473" xr:uid="{5A9EAA2C-4841-4A6A-8377-8F54E16F3D9B}"/>
    <cellStyle name="Notas 4 5 8" xfId="4648" xr:uid="{8ABDAE54-4822-4FEE-81E9-FF66827BD94E}"/>
    <cellStyle name="Notas 4 5 8 2" xfId="11030" xr:uid="{827A71AF-8074-49B6-9403-CE915B164503}"/>
    <cellStyle name="Notas 4 5 8 2 2" xfId="26138" xr:uid="{DFDAA2AD-402C-4A87-8846-05880CB113F3}"/>
    <cellStyle name="Notas 4 5 8 3" xfId="13931" xr:uid="{9AAD4258-3DEF-4A6B-B07F-2792276E6834}"/>
    <cellStyle name="Notas 4 5 8 3 2" xfId="29039" xr:uid="{E305DC2D-4DE9-438C-980D-B89B4C0A1E8F}"/>
    <cellStyle name="Notas 4 5 8 4" xfId="19756" xr:uid="{BB34A933-30C0-44C8-9532-DF7AFD1929CE}"/>
    <cellStyle name="Notas 4 5 9" xfId="8509" xr:uid="{96089648-010A-4B43-930F-469E177B3D5D}"/>
    <cellStyle name="Notas 4 5 9 2" xfId="23617" xr:uid="{73605C27-3BBF-4C4D-B043-BE3A43E71BEF}"/>
    <cellStyle name="Notas 5" xfId="1467" xr:uid="{00000000-0005-0000-0000-0000BF050000}"/>
    <cellStyle name="Notas 5 2" xfId="1922" xr:uid="{2A43F75C-8FFC-454C-AFCC-61775774EB9E}"/>
    <cellStyle name="Notas 5 2 10" xfId="7894" xr:uid="{68727664-4749-412E-869D-BC5C29A9D80C}"/>
    <cellStyle name="Notas 5 2 10 2" xfId="23002" xr:uid="{4D5606A4-D969-41AF-8E59-55DB88C10C4D}"/>
    <cellStyle name="Notas 5 2 11" xfId="14209" xr:uid="{B9C1E986-BA09-40B6-AC9C-7811141786BD}"/>
    <cellStyle name="Notas 5 2 11 2" xfId="29317" xr:uid="{395F36BA-C83E-4EE3-94A5-7DCF6578E8AB}"/>
    <cellStyle name="Notas 5 2 12" xfId="17147" xr:uid="{C1312642-A2B7-40CF-A265-4D22C051CCA6}"/>
    <cellStyle name="Notas 5 2 2" xfId="2482" xr:uid="{EA923DF3-C078-4914-8A73-8DF24FDDD971}"/>
    <cellStyle name="Notas 5 2 2 2" xfId="5119" xr:uid="{A9C34F20-B30D-466B-B8F6-7052B343CEED}"/>
    <cellStyle name="Notas 5 2 2 2 2" xfId="11483" xr:uid="{52943B57-38CB-4E91-855F-259AFB692ABD}"/>
    <cellStyle name="Notas 5 2 2 2 2 2" xfId="26591" xr:uid="{D0280038-4BA9-44A4-A61E-B8102F3FBD83}"/>
    <cellStyle name="Notas 5 2 2 2 3" xfId="9232" xr:uid="{5E4B7E99-C2C8-4840-91ED-01E241B7179A}"/>
    <cellStyle name="Notas 5 2 2 2 3 2" xfId="24340" xr:uid="{2D265458-7B50-44EF-8572-0E7289E19586}"/>
    <cellStyle name="Notas 5 2 2 2 4" xfId="20227" xr:uid="{9DAB3464-A54F-499E-9677-73A3AC1CC63D}"/>
    <cellStyle name="Notas 5 2 2 3" xfId="8949" xr:uid="{519D99FE-8ED0-490F-AA6B-973AF2962004}"/>
    <cellStyle name="Notas 5 2 2 3 2" xfId="24057" xr:uid="{0AC97BEF-7199-4144-A700-8BFE6D7CCD07}"/>
    <cellStyle name="Notas 5 2 3" xfId="2698" xr:uid="{5D4E4B2E-CE81-4B94-8A1D-30922339F0FC}"/>
    <cellStyle name="Notas 5 2 3 2" xfId="5335" xr:uid="{C625D7CA-D478-4ABC-BD2D-EBABF5BB89A4}"/>
    <cellStyle name="Notas 5 2 3 2 2" xfId="16414" xr:uid="{C7EA9543-F566-4EE4-976C-A801A2493454}"/>
    <cellStyle name="Notas 5 2 3 2 2 2" xfId="31522" xr:uid="{8A6307CC-1C0D-4964-BCC4-C1742B19464E}"/>
    <cellStyle name="Notas 5 2 3 2 3" xfId="20443" xr:uid="{29BBCBB2-C715-43EA-9935-593226A84512}"/>
    <cellStyle name="Notas 5 2 3 3" xfId="16500" xr:uid="{8013B922-8AD3-412E-820B-55A4343816B4}"/>
    <cellStyle name="Notas 5 2 3 3 2" xfId="31608" xr:uid="{AD462A57-A684-49CA-8BF3-08C74A9A7ACF}"/>
    <cellStyle name="Notas 5 2 3 4" xfId="17806" xr:uid="{CA323CCD-1F59-4EFA-AB1F-97F3BFC5DDF2}"/>
    <cellStyle name="Notas 5 2 4" xfId="3001" xr:uid="{BA378CDF-3BC5-4C47-A4A1-2F691E04550F}"/>
    <cellStyle name="Notas 5 2 4 2" xfId="5638" xr:uid="{0BC6C42A-2C5D-458A-92E3-AD807A0BA41A}"/>
    <cellStyle name="Notas 5 2 4 2 2" xfId="11949" xr:uid="{9FD9C433-3A80-4CCF-8CCD-74A5D2A8066F}"/>
    <cellStyle name="Notas 5 2 4 2 2 2" xfId="27057" xr:uid="{E6781A8A-84F2-4C02-941D-9F9A55BFC9F6}"/>
    <cellStyle name="Notas 5 2 4 2 3" xfId="13982" xr:uid="{2E26546B-053A-44EE-A788-4A250D4DA2FB}"/>
    <cellStyle name="Notas 5 2 4 2 3 2" xfId="29090" xr:uid="{89224D31-C163-40CC-B8B6-14162D0F4FC9}"/>
    <cellStyle name="Notas 5 2 4 2 4" xfId="20746" xr:uid="{2C97195E-77D3-40AE-892F-8FCFA119B955}"/>
    <cellStyle name="Notas 5 2 4 3" xfId="9383" xr:uid="{365F0950-1A73-4FBB-B0A9-962EC86A714F}"/>
    <cellStyle name="Notas 5 2 4 3 2" xfId="24491" xr:uid="{51FBEE61-049F-4791-BA22-A02AFF61663D}"/>
    <cellStyle name="Notas 5 2 4 4" xfId="13742" xr:uid="{71425631-54FC-476F-8610-ED5A1EAE7923}"/>
    <cellStyle name="Notas 5 2 4 4 2" xfId="28850" xr:uid="{7CF36B52-51D7-4DB5-AB74-02BA6D4F37B7}"/>
    <cellStyle name="Notas 5 2 4 5" xfId="18109" xr:uid="{7DB55F6A-6429-48F9-9DE0-BBCE61C36C7D}"/>
    <cellStyle name="Notas 5 2 5" xfId="3327" xr:uid="{75013DE7-B28A-44D7-92E8-A01CCEE97A2E}"/>
    <cellStyle name="Notas 5 2 5 2" xfId="5964" xr:uid="{12E07EAC-AA6A-49A3-8E99-CC5A44391C5F}"/>
    <cellStyle name="Notas 5 2 5 2 2" xfId="12275" xr:uid="{C5F6CA43-FA23-47ED-BB83-D518251FC6F7}"/>
    <cellStyle name="Notas 5 2 5 2 2 2" xfId="27383" xr:uid="{DA6A6C0F-87B6-4293-9274-ECE864F0E833}"/>
    <cellStyle name="Notas 5 2 5 2 3" xfId="14639" xr:uid="{F8138460-3A31-4E43-9DF2-A9331B2310B3}"/>
    <cellStyle name="Notas 5 2 5 2 3 2" xfId="29747" xr:uid="{A60C15C9-14E1-4AD7-9055-597B32C6EB56}"/>
    <cellStyle name="Notas 5 2 5 2 4" xfId="21072" xr:uid="{3E6EF3A2-7A80-4D71-9FF1-FCF8D65D9778}"/>
    <cellStyle name="Notas 5 2 5 3" xfId="9709" xr:uid="{015FECD5-F7E2-4D24-B8E8-98E82AB1DEFD}"/>
    <cellStyle name="Notas 5 2 5 3 2" xfId="24817" xr:uid="{6E6B48BC-A7A0-477B-AAB5-F9A004F5EBDB}"/>
    <cellStyle name="Notas 5 2 5 4" xfId="13584" xr:uid="{0096967E-AA7E-4F96-984F-8AD93239C0D1}"/>
    <cellStyle name="Notas 5 2 5 4 2" xfId="28692" xr:uid="{683F20FE-D565-4EBC-8451-424E06B93CA8}"/>
    <cellStyle name="Notas 5 2 5 5" xfId="18435" xr:uid="{4E74F242-2838-4617-B7F5-D0649786835E}"/>
    <cellStyle name="Notas 5 2 6" xfId="3633" xr:uid="{3F0B8607-541B-4869-831C-85FF76D5CA23}"/>
    <cellStyle name="Notas 5 2 6 2" xfId="6270" xr:uid="{E4845ED6-2148-4BE0-A12C-78285BCEE80E}"/>
    <cellStyle name="Notas 5 2 6 2 2" xfId="12581" xr:uid="{A8DA0506-2A68-4BDF-9CA8-E5CD317D5AB3}"/>
    <cellStyle name="Notas 5 2 6 2 2 2" xfId="27689" xr:uid="{1A8ADE65-7828-4BED-9DF1-DCD9B5D0465D}"/>
    <cellStyle name="Notas 5 2 6 2 3" xfId="13759" xr:uid="{876F48F7-FCF9-4C1B-BADB-62FBC95A9101}"/>
    <cellStyle name="Notas 5 2 6 2 3 2" xfId="28867" xr:uid="{4AA15EF5-CC87-4A96-87CF-409FD05D6D54}"/>
    <cellStyle name="Notas 5 2 6 2 4" xfId="21378" xr:uid="{4315F7AB-A2A2-447F-ADB0-25C780FF7A92}"/>
    <cellStyle name="Notas 5 2 6 3" xfId="10015" xr:uid="{816626A7-C8C3-4F57-9EB7-85117E405A71}"/>
    <cellStyle name="Notas 5 2 6 3 2" xfId="25123" xr:uid="{42A869E0-4E56-4119-BBCA-4262742E21D2}"/>
    <cellStyle name="Notas 5 2 6 4" xfId="15311" xr:uid="{E80886A6-F665-47C6-9257-F14C38A60CA1}"/>
    <cellStyle name="Notas 5 2 6 4 2" xfId="30419" xr:uid="{824023CF-137F-401E-A5D0-710F907B9493}"/>
    <cellStyle name="Notas 5 2 6 5" xfId="18741" xr:uid="{435BB69F-AD4A-48E3-AB2D-07B925B45860}"/>
    <cellStyle name="Notas 5 2 7" xfId="3994" xr:uid="{82965621-35D9-4C33-9EDE-DB3BA687068A}"/>
    <cellStyle name="Notas 5 2 7 2" xfId="6631" xr:uid="{86FEA071-BE9C-4614-84DE-8BF41ABE59EC}"/>
    <cellStyle name="Notas 5 2 7 2 2" xfId="12942" xr:uid="{DA89045E-4C87-408D-9CBB-DE3BC863F7E3}"/>
    <cellStyle name="Notas 5 2 7 2 2 2" xfId="28050" xr:uid="{CF0B47DB-A20D-4549-9D5B-7C1A06F3E3C9}"/>
    <cellStyle name="Notas 5 2 7 2 3" xfId="16632" xr:uid="{11C2CBF9-71E7-422C-A357-F5603722BBE2}"/>
    <cellStyle name="Notas 5 2 7 2 3 2" xfId="31740" xr:uid="{3B5C3D34-D794-42AD-A0E4-1897A9787E4B}"/>
    <cellStyle name="Notas 5 2 7 2 4" xfId="21739" xr:uid="{0BA9E1E1-9736-445F-BEBE-08A07AE3EB1F}"/>
    <cellStyle name="Notas 5 2 7 3" xfId="10376" xr:uid="{AEC15D2D-C883-4CC8-88E8-DFBE2DD797D4}"/>
    <cellStyle name="Notas 5 2 7 3 2" xfId="25484" xr:uid="{CBB50A0B-9BCD-409A-825F-191F3DF48776}"/>
    <cellStyle name="Notas 5 2 7 4" xfId="16367" xr:uid="{3995BE1A-12C7-440E-9CF7-1E84666C1893}"/>
    <cellStyle name="Notas 5 2 7 4 2" xfId="31475" xr:uid="{948963FB-D858-48EA-8954-6676348CE5CC}"/>
    <cellStyle name="Notas 5 2 7 5" xfId="19102" xr:uid="{B995788D-5C80-45E6-B28B-E1BC86C6CC58}"/>
    <cellStyle name="Notas 5 2 8" xfId="4559" xr:uid="{A8656E3C-292F-4B22-88FB-8DA283EA16FA}"/>
    <cellStyle name="Notas 5 2 8 2" xfId="10941" xr:uid="{E6BA208F-12AC-4543-8E3D-59B5A66A4D84}"/>
    <cellStyle name="Notas 5 2 8 2 2" xfId="26049" xr:uid="{9A86B661-77EF-4D08-92AD-4C8EDDC1803D}"/>
    <cellStyle name="Notas 5 2 8 3" xfId="14073" xr:uid="{93CC0119-E52A-4771-BF11-8415393DE3EC}"/>
    <cellStyle name="Notas 5 2 8 3 2" xfId="29181" xr:uid="{7435DD1E-B6AC-4C45-B376-514E87E93D0D}"/>
    <cellStyle name="Notas 5 2 8 4" xfId="19667" xr:uid="{B4A54713-F949-4CDC-95A0-4AD8186041A0}"/>
    <cellStyle name="Notas 5 2 9" xfId="8423" xr:uid="{926048FE-174B-4D83-A988-814F0817CE8B}"/>
    <cellStyle name="Notas 5 2 9 2" xfId="23531" xr:uid="{2975C747-1491-4EDB-8130-E1EF9146B4D4}"/>
    <cellStyle name="Notas 5 3" xfId="1913" xr:uid="{35BA0EF6-0E0B-486E-BD8F-FE6A1E9C3895}"/>
    <cellStyle name="Notas 5 3 10" xfId="8414" xr:uid="{69787174-1415-41C8-B744-1F0233ABBA20}"/>
    <cellStyle name="Notas 5 3 10 2" xfId="23522" xr:uid="{BFA62198-4360-4838-9D55-CBAF92D021C3}"/>
    <cellStyle name="Notas 5 3 11" xfId="15979" xr:uid="{0B5EAEDA-70D0-44C0-B1FE-D076577EBA81}"/>
    <cellStyle name="Notas 5 3 11 2" xfId="31087" xr:uid="{FF962D7E-01B8-4DBA-A960-5A9F54B93A3D}"/>
    <cellStyle name="Notas 5 3 12" xfId="13948" xr:uid="{97C9C732-9A14-40D5-A541-8FE19D5518F4}"/>
    <cellStyle name="Notas 5 3 12 2" xfId="29056" xr:uid="{5A293961-561C-42D8-B1AB-029A29774BD7}"/>
    <cellStyle name="Notas 5 3 13" xfId="17138" xr:uid="{B2C83FE4-A4F2-4B41-8DA9-A0ACF0515CF6}"/>
    <cellStyle name="Notas 5 3 2" xfId="2473" xr:uid="{980A1685-917D-4D74-84B2-E647E8D3A76E}"/>
    <cellStyle name="Notas 5 3 2 2" xfId="5110" xr:uid="{5E447D3B-EE57-4F59-96DF-588E1675A127}"/>
    <cellStyle name="Notas 5 3 2 2 2" xfId="11474" xr:uid="{2E1547A0-5F2B-4A39-A7C4-02E7CCB86D8A}"/>
    <cellStyle name="Notas 5 3 2 2 2 2" xfId="26582" xr:uid="{8DC5C4FC-6E6B-42F7-895E-E54233A9E96D}"/>
    <cellStyle name="Notas 5 3 2 2 3" xfId="15939" xr:uid="{7C2EC09B-6283-4331-A8E0-7EAB864655DC}"/>
    <cellStyle name="Notas 5 3 2 2 3 2" xfId="31047" xr:uid="{1394A4AF-5E9C-485B-9EFC-F47A579F7BB8}"/>
    <cellStyle name="Notas 5 3 2 2 4" xfId="20218" xr:uid="{A684ED52-B87D-4FEB-9C6E-A2AEF192FAE4}"/>
    <cellStyle name="Notas 5 3 2 3" xfId="8940" xr:uid="{CA62DA27-7D2A-41D3-9B6C-C065AFCA74A9}"/>
    <cellStyle name="Notas 5 3 2 3 2" xfId="24048" xr:uid="{E40C2685-DCED-47B6-8D2F-602AAD8D1780}"/>
    <cellStyle name="Notas 5 3 2 4" xfId="14345" xr:uid="{0F6A8D96-B9F9-425B-93C9-3FE5798DDBC5}"/>
    <cellStyle name="Notas 5 3 2 4 2" xfId="29453" xr:uid="{B7E5495D-FD3B-4F46-9C53-5CD1312B6054}"/>
    <cellStyle name="Notas 5 3 2 5" xfId="13681" xr:uid="{C8455529-DBB0-423F-A176-09EEC277895B}"/>
    <cellStyle name="Notas 5 3 2 5 2" xfId="28789" xr:uid="{24BDE164-A343-483D-B689-2EA0D666DDDF}"/>
    <cellStyle name="Notas 5 3 2 6" xfId="17638" xr:uid="{9DA5879C-542D-4998-BB9A-76EEB0236E21}"/>
    <cellStyle name="Notas 5 3 3" xfId="2689" xr:uid="{65F0E6B0-46B1-45FA-8242-293FE4A7AF5B}"/>
    <cellStyle name="Notas 5 3 3 2" xfId="5326" xr:uid="{001F613D-28E6-49C4-8937-03D723F860D2}"/>
    <cellStyle name="Notas 5 3 3 2 2" xfId="7506" xr:uid="{7780F20A-ED51-4D1B-87AD-8CA90BA355A8}"/>
    <cellStyle name="Notas 5 3 3 2 2 2" xfId="22614" xr:uid="{504A461A-4BFE-4EF2-B0D9-117E2F76A76A}"/>
    <cellStyle name="Notas 5 3 3 2 3" xfId="20434" xr:uid="{481FECFE-BA56-4911-A8D1-B31B7929687D}"/>
    <cellStyle name="Notas 5 3 3 3" xfId="14555" xr:uid="{8A714F61-E5C0-4D3E-A927-404C41FF052A}"/>
    <cellStyle name="Notas 5 3 3 3 2" xfId="29663" xr:uid="{42A6B908-1945-40F2-93F0-7A596EB5B80B}"/>
    <cellStyle name="Notas 5 3 3 4" xfId="17797" xr:uid="{6C62A408-92BC-4A2D-8CD3-E030F3B3C3D0}"/>
    <cellStyle name="Notas 5 3 4" xfId="2992" xr:uid="{9B3DC2DF-AEC7-4718-AA0B-D7DF6F4D4E17}"/>
    <cellStyle name="Notas 5 3 4 2" xfId="5629" xr:uid="{86D1219C-09CD-48C3-9E5E-89979495BFCE}"/>
    <cellStyle name="Notas 5 3 4 2 2" xfId="11940" xr:uid="{5DB629CC-6A0F-4124-BA3B-482F2C0231DB}"/>
    <cellStyle name="Notas 5 3 4 2 2 2" xfId="27048" xr:uid="{BF5F898E-D01E-471B-88B1-6DD52B8F6E8E}"/>
    <cellStyle name="Notas 5 3 4 2 3" xfId="16108" xr:uid="{E39DBD05-85EA-49ED-94B9-E0C47783F87B}"/>
    <cellStyle name="Notas 5 3 4 2 3 2" xfId="31216" xr:uid="{D0B57B89-77A1-4B58-B400-86DE2CB0E5A6}"/>
    <cellStyle name="Notas 5 3 4 2 4" xfId="20737" xr:uid="{DAE6EC79-2764-4176-A68C-498B70358F37}"/>
    <cellStyle name="Notas 5 3 4 3" xfId="9374" xr:uid="{85C6709A-52E2-43B1-945A-E47427132FFA}"/>
    <cellStyle name="Notas 5 3 4 3 2" xfId="24482" xr:uid="{803FFA2D-5715-4322-87D6-2D875AD024B1}"/>
    <cellStyle name="Notas 5 3 4 4" xfId="14093" xr:uid="{4642D338-A655-496B-85E3-5D1022DABE50}"/>
    <cellStyle name="Notas 5 3 4 4 2" xfId="29201" xr:uid="{B2AC3C73-8E2C-4C23-B71E-DD24DBC32425}"/>
    <cellStyle name="Notas 5 3 4 5" xfId="18100" xr:uid="{5F473303-D14B-4AEA-8F0F-496A58AEADBA}"/>
    <cellStyle name="Notas 5 3 5" xfId="3318" xr:uid="{25C42700-3963-4F82-869A-74AE95FB6A64}"/>
    <cellStyle name="Notas 5 3 5 2" xfId="5955" xr:uid="{10B69E69-F9D1-49A7-84CF-E68125B41700}"/>
    <cellStyle name="Notas 5 3 5 2 2" xfId="12266" xr:uid="{D6CD7852-174D-459F-81A5-52252827F062}"/>
    <cellStyle name="Notas 5 3 5 2 2 2" xfId="27374" xr:uid="{AFCF5CBE-2754-4046-85F1-C664C41EC7B8}"/>
    <cellStyle name="Notas 5 3 5 2 3" xfId="8150" xr:uid="{4AB2977B-C02F-466A-85C2-9DD54812594D}"/>
    <cellStyle name="Notas 5 3 5 2 3 2" xfId="23258" xr:uid="{D980FDB9-862B-411C-B8D4-0A72F4858073}"/>
    <cellStyle name="Notas 5 3 5 2 4" xfId="21063" xr:uid="{56A56858-9BA7-46B9-AAEE-AC5568E220C1}"/>
    <cellStyle name="Notas 5 3 5 3" xfId="9700" xr:uid="{E0C22498-4C70-4B7E-9FBC-BC5F73EB12DE}"/>
    <cellStyle name="Notas 5 3 5 3 2" xfId="24808" xr:uid="{B16CAA63-01DF-4118-B5AD-B34CC1B5C209}"/>
    <cellStyle name="Notas 5 3 5 4" xfId="7574" xr:uid="{1874A107-F1FF-46DC-B5FA-6FC91FE538AF}"/>
    <cellStyle name="Notas 5 3 5 4 2" xfId="22682" xr:uid="{2A5F70A1-D3EB-47A0-9A41-F086A752E477}"/>
    <cellStyle name="Notas 5 3 5 5" xfId="18426" xr:uid="{E5714A30-27D7-406E-8022-12042A1031AF}"/>
    <cellStyle name="Notas 5 3 6" xfId="3624" xr:uid="{81FD3434-F10A-445D-B7A7-2B0EE1A0AD0F}"/>
    <cellStyle name="Notas 5 3 6 2" xfId="6261" xr:uid="{A9BCF70B-801F-4F87-AF55-9878AB8D481E}"/>
    <cellStyle name="Notas 5 3 6 2 2" xfId="12572" xr:uid="{42CE9870-6A53-4C4D-B619-DC7F6D318CA8}"/>
    <cellStyle name="Notas 5 3 6 2 2 2" xfId="27680" xr:uid="{F4F3C60B-60F1-4E48-A219-24B31F03FD12}"/>
    <cellStyle name="Notas 5 3 6 2 3" xfId="16279" xr:uid="{D7C1A0E5-76DD-40A0-949A-EE79F04ACD74}"/>
    <cellStyle name="Notas 5 3 6 2 3 2" xfId="31387" xr:uid="{60E103B5-1B90-4FFF-8159-36C73D851CAE}"/>
    <cellStyle name="Notas 5 3 6 2 4" xfId="21369" xr:uid="{C4AF9EB7-2BD0-4A48-8F9F-EE52F2D85637}"/>
    <cellStyle name="Notas 5 3 6 3" xfId="10006" xr:uid="{6C6B91A0-FA0E-44A6-9A38-EAA02295E4CA}"/>
    <cellStyle name="Notas 5 3 6 3 2" xfId="25114" xr:uid="{048E0031-3AA5-480C-98F3-058FA4D8C949}"/>
    <cellStyle name="Notas 5 3 6 4" xfId="15896" xr:uid="{C31F1342-F525-4548-92DD-D7E9901E9BFC}"/>
    <cellStyle name="Notas 5 3 6 4 2" xfId="31004" xr:uid="{5204B163-8DA2-423A-9546-AE9CD6DDC54B}"/>
    <cellStyle name="Notas 5 3 6 5" xfId="18732" xr:uid="{75CA0E1F-EDF0-42F3-BA55-F67E8079F12F}"/>
    <cellStyle name="Notas 5 3 7" xfId="3985" xr:uid="{02046306-3ABB-4B65-B130-AB7DA613C700}"/>
    <cellStyle name="Notas 5 3 7 2" xfId="6622" xr:uid="{09E9D83A-C440-4D3E-AFD7-36847FC6F0A1}"/>
    <cellStyle name="Notas 5 3 7 2 2" xfId="12933" xr:uid="{2DAC8BA4-5393-4D8E-A755-791BDB82D460}"/>
    <cellStyle name="Notas 5 3 7 2 2 2" xfId="28041" xr:uid="{E2C52CFB-9517-4DBC-BE67-925F4F33634D}"/>
    <cellStyle name="Notas 5 3 7 2 3" xfId="16623" xr:uid="{C73E6B84-5381-4A22-B963-DD978586FB76}"/>
    <cellStyle name="Notas 5 3 7 2 3 2" xfId="31731" xr:uid="{F623F5A3-3C74-4F99-9CE0-5CD97F80060D}"/>
    <cellStyle name="Notas 5 3 7 2 4" xfId="21730" xr:uid="{36818F48-BD91-4174-971F-78A5CC641CEE}"/>
    <cellStyle name="Notas 5 3 7 3" xfId="10367" xr:uid="{5805AA32-431B-4CB3-87D4-6BB0C47E326F}"/>
    <cellStyle name="Notas 5 3 7 3 2" xfId="25475" xr:uid="{2548F8BC-2727-41B1-B9DD-C7044A95199F}"/>
    <cellStyle name="Notas 5 3 7 4" xfId="14074" xr:uid="{19F201DC-FD6D-4A0A-B64C-2EAA8C197EC5}"/>
    <cellStyle name="Notas 5 3 7 4 2" xfId="29182" xr:uid="{A9BE237A-E651-4616-B15A-149FC44A9513}"/>
    <cellStyle name="Notas 5 3 7 5" xfId="19093" xr:uid="{EE7584AD-8C58-477D-8459-A298E9A3988D}"/>
    <cellStyle name="Notas 5 3 8" xfId="4308" xr:uid="{043448B2-6D21-4885-B3A8-60B9BC4A6565}"/>
    <cellStyle name="Notas 5 3 8 2" xfId="6945" xr:uid="{5CFC3A90-0886-4A36-87FD-A4E46FC4C150}"/>
    <cellStyle name="Notas 5 3 8 2 2" xfId="13256" xr:uid="{C359139B-3F09-4C2C-A4D2-E52D1FD22FB8}"/>
    <cellStyle name="Notas 5 3 8 2 2 2" xfId="28364" xr:uid="{3C7E0A96-3439-455E-B1DD-34BF33311413}"/>
    <cellStyle name="Notas 5 3 8 2 3" xfId="16920" xr:uid="{B775D7C5-4133-42D4-9C69-6B6D20C8FC5E}"/>
    <cellStyle name="Notas 5 3 8 2 3 2" xfId="32028" xr:uid="{2D7F41B3-63EC-4D30-8478-44DF14694C75}"/>
    <cellStyle name="Notas 5 3 8 2 4" xfId="22053" xr:uid="{0DA1058B-60F2-4B4C-AB78-02BE4663C7D5}"/>
    <cellStyle name="Notas 5 3 8 3" xfId="10690" xr:uid="{8C304426-B7DD-4F71-ABF2-7D6549CA5C44}"/>
    <cellStyle name="Notas 5 3 8 3 2" xfId="25798" xr:uid="{DB201BA9-044B-4E88-97BF-CC417C891465}"/>
    <cellStyle name="Notas 5 3 8 4" xfId="16275" xr:uid="{F0BBCA8D-248E-4AA5-A0E3-1313485A4D81}"/>
    <cellStyle name="Notas 5 3 8 4 2" xfId="31383" xr:uid="{7EFE1E19-33A9-48C9-830C-8E986EA68CC3}"/>
    <cellStyle name="Notas 5 3 8 5" xfId="19416" xr:uid="{C4BA2A39-A4EC-4D9A-B03C-0DCA47BC066E}"/>
    <cellStyle name="Notas 5 3 9" xfId="4550" xr:uid="{8A38C9A8-C4D0-4D96-9359-8558F0967BE1}"/>
    <cellStyle name="Notas 5 3 9 2" xfId="10932" xr:uid="{583DC516-FC1D-42F5-BADD-C7DE8E7B931C}"/>
    <cellStyle name="Notas 5 3 9 2 2" xfId="26040" xr:uid="{A6DEFF98-7197-4D56-B9C0-E76339489810}"/>
    <cellStyle name="Notas 5 3 9 3" xfId="13922" xr:uid="{08DB4F71-F4FA-490A-AFAC-8E75CC91CF1F}"/>
    <cellStyle name="Notas 5 3 9 3 2" xfId="29030" xr:uid="{38B43FEA-951D-4C78-A947-6720DF93B124}"/>
    <cellStyle name="Notas 5 3 9 4" xfId="19658" xr:uid="{9F09CA51-453E-42C3-A6B3-13D9ADEA81D9}"/>
    <cellStyle name="Notas 5 4" xfId="2114" xr:uid="{4BFAC480-0DE2-43D9-B971-E0531263CDA5}"/>
    <cellStyle name="Notas 5 4 10" xfId="8612" xr:uid="{8FB4FE87-FB13-4D34-871B-B79F27EC6678}"/>
    <cellStyle name="Notas 5 4 10 2" xfId="23720" xr:uid="{1940AA79-AFED-4D85-A7EB-CF73FCE5D3F1}"/>
    <cellStyle name="Notas 5 4 11" xfId="11780" xr:uid="{F301C632-3AA0-4B6A-ABA7-36F017A066FC}"/>
    <cellStyle name="Notas 5 4 11 2" xfId="26888" xr:uid="{0F81E09D-AD6E-46BA-AA36-E84F57BB02FF}"/>
    <cellStyle name="Notas 5 4 12" xfId="13938" xr:uid="{C38B62A4-538C-4A9A-888E-0E6E7F969770}"/>
    <cellStyle name="Notas 5 4 12 2" xfId="29046" xr:uid="{F0243AB9-FE1E-4BEE-942E-81CC9B8560E0}"/>
    <cellStyle name="Notas 5 4 13" xfId="17339" xr:uid="{E3AC79DD-94AC-4489-AA2F-908356B7BCBA}"/>
    <cellStyle name="Notas 5 4 2" xfId="2604" xr:uid="{BA19D77E-150B-4B53-B590-722D2031FB38}"/>
    <cellStyle name="Notas 5 4 2 2" xfId="5241" xr:uid="{A7C0C1BF-F199-4B4F-BA4E-7BA0902F515D}"/>
    <cellStyle name="Notas 5 4 2 2 2" xfId="11605" xr:uid="{07F02A1F-A81C-4FA5-B57D-1A8A0A697B62}"/>
    <cellStyle name="Notas 5 4 2 2 2 2" xfId="26713" xr:uid="{8ECC1225-2DAF-42CB-944D-3E4DB861AC40}"/>
    <cellStyle name="Notas 5 4 2 2 3" xfId="14248" xr:uid="{1234CA09-C6CD-4041-829B-1B3D69D94B76}"/>
    <cellStyle name="Notas 5 4 2 2 3 2" xfId="29356" xr:uid="{D38CE6AB-AAC2-48A8-A730-625D138EAFFB}"/>
    <cellStyle name="Notas 5 4 2 2 4" xfId="20349" xr:uid="{39B3A18A-7910-4F89-AE5F-82B79EB8FAB6}"/>
    <cellStyle name="Notas 5 4 2 3" xfId="9071" xr:uid="{B8BC06D5-77C0-411D-9C9B-9612AD0DFDB5}"/>
    <cellStyle name="Notas 5 4 2 3 2" xfId="24179" xr:uid="{C0578D06-8DD6-4C28-BEBB-4A7AF2E8D63D}"/>
    <cellStyle name="Notas 5 4 2 4" xfId="8095" xr:uid="{06BAC822-1239-47B2-84C1-04C3AFF53A96}"/>
    <cellStyle name="Notas 5 4 2 4 2" xfId="23203" xr:uid="{BBA773AE-3DDF-43E6-980C-B48BF6493B8C}"/>
    <cellStyle name="Notas 5 4 2 5" xfId="14137" xr:uid="{00D29175-8C19-4E59-B02B-9180A299D5D4}"/>
    <cellStyle name="Notas 5 4 2 5 2" xfId="29245" xr:uid="{7CAC0784-991A-482A-A54D-CCB5CC9FEB43}"/>
    <cellStyle name="Notas 5 4 2 6" xfId="17712" xr:uid="{CFA0D3C5-7377-4B4A-9693-9F3383831A96}"/>
    <cellStyle name="Notas 5 4 3" xfId="2869" xr:uid="{C9ACDCE2-3FF0-47C0-AF28-6424DF5E41BB}"/>
    <cellStyle name="Notas 5 4 3 2" xfId="5506" xr:uid="{2F3819F1-917F-43C1-B7A0-6346E3A52064}"/>
    <cellStyle name="Notas 5 4 3 2 2" xfId="7043" xr:uid="{CFFBAEBA-F53A-4324-AD02-AD479BC37834}"/>
    <cellStyle name="Notas 5 4 3 2 2 2" xfId="22151" xr:uid="{D9142EF3-0802-487D-B107-82F818DF328F}"/>
    <cellStyle name="Notas 5 4 3 2 3" xfId="20614" xr:uid="{089579E3-0341-4771-9A29-95EA5326700D}"/>
    <cellStyle name="Notas 5 4 3 3" xfId="7191" xr:uid="{FF619C4D-BDC4-43AD-8B2C-23876941350C}"/>
    <cellStyle name="Notas 5 4 3 3 2" xfId="22299" xr:uid="{CA41E2D6-2843-4563-B36A-881DD3A5CA73}"/>
    <cellStyle name="Notas 5 4 3 4" xfId="17977" xr:uid="{A261C3E5-D38E-47A3-A68B-5A86D1B36D57}"/>
    <cellStyle name="Notas 5 4 4" xfId="3172" xr:uid="{3F8CCBFF-E6EA-449A-BB53-29BC1F103A68}"/>
    <cellStyle name="Notas 5 4 4 2" xfId="5809" xr:uid="{60B6B48E-E5B4-4A2D-B3F1-5ED1990A4D9D}"/>
    <cellStyle name="Notas 5 4 4 2 2" xfId="12120" xr:uid="{BAC16FFF-D94D-45F9-8602-409B8F8627EF}"/>
    <cellStyle name="Notas 5 4 4 2 2 2" xfId="27228" xr:uid="{8492D035-4AA5-42A3-A9EB-5548246FE954}"/>
    <cellStyle name="Notas 5 4 4 2 3" xfId="15624" xr:uid="{447A4515-FC9B-48C9-8F73-19EEFE192AFF}"/>
    <cellStyle name="Notas 5 4 4 2 3 2" xfId="30732" xr:uid="{636ECAEF-CBDD-482C-BFAC-274E8738F0EA}"/>
    <cellStyle name="Notas 5 4 4 2 4" xfId="20917" xr:uid="{4AAF620C-2BEE-453B-9C32-09C52BF332CA}"/>
    <cellStyle name="Notas 5 4 4 3" xfId="9554" xr:uid="{00924D9E-05C8-4835-B1F1-FB178C050A2A}"/>
    <cellStyle name="Notas 5 4 4 3 2" xfId="24662" xr:uid="{6C34936A-66A8-4702-8FCB-B7A305867E15}"/>
    <cellStyle name="Notas 5 4 4 4" xfId="16133" xr:uid="{5B8D2771-EF83-4943-97F3-3D510E4F1BE0}"/>
    <cellStyle name="Notas 5 4 4 4 2" xfId="31241" xr:uid="{918613F0-8956-48C3-9D26-16E8A4936732}"/>
    <cellStyle name="Notas 5 4 4 5" xfId="18280" xr:uid="{2A9F4E9B-8333-4837-A884-91D6E680F270}"/>
    <cellStyle name="Notas 5 4 5" xfId="3498" xr:uid="{F1794C60-7866-413A-B4B2-092B48D46C2E}"/>
    <cellStyle name="Notas 5 4 5 2" xfId="6135" xr:uid="{08A9A3E2-A4CD-4D40-A698-AE96126E16F2}"/>
    <cellStyle name="Notas 5 4 5 2 2" xfId="12446" xr:uid="{EF9652EA-C122-49C5-BA76-145F19330D72}"/>
    <cellStyle name="Notas 5 4 5 2 2 2" xfId="27554" xr:uid="{06ACAC1A-8979-4B1C-B902-73B96ADFA2B6}"/>
    <cellStyle name="Notas 5 4 5 2 3" xfId="16522" xr:uid="{F759EA71-9DFD-4831-A8AA-1602AB94420D}"/>
    <cellStyle name="Notas 5 4 5 2 3 2" xfId="31630" xr:uid="{CA2019A5-72ED-4B5F-BB2C-4626706026C4}"/>
    <cellStyle name="Notas 5 4 5 2 4" xfId="21243" xr:uid="{63A40B1E-2DC4-47CD-A827-F3204D9652D2}"/>
    <cellStyle name="Notas 5 4 5 3" xfId="9880" xr:uid="{1C1954B7-FE20-4218-92EC-5E72F8C4B821}"/>
    <cellStyle name="Notas 5 4 5 3 2" xfId="24988" xr:uid="{D21A550C-8B09-4D79-9499-285FA38B09CC}"/>
    <cellStyle name="Notas 5 4 5 4" xfId="15912" xr:uid="{D9BA8A9A-376C-43E5-AA2C-4F48FCB499BD}"/>
    <cellStyle name="Notas 5 4 5 4 2" xfId="31020" xr:uid="{15FD5E11-39AF-4D40-A1C0-19A17464E450}"/>
    <cellStyle name="Notas 5 4 5 5" xfId="18606" xr:uid="{7001DACA-30B8-4517-8F16-DBE7F297F273}"/>
    <cellStyle name="Notas 5 4 6" xfId="3804" xr:uid="{A0BB1CE4-ED5B-4133-879E-1039F3DC1427}"/>
    <cellStyle name="Notas 5 4 6 2" xfId="6441" xr:uid="{49367DB3-FBD6-445F-AD59-463A0B242C9E}"/>
    <cellStyle name="Notas 5 4 6 2 2" xfId="12752" xr:uid="{0E752F7A-F32A-4411-9003-FFCD945A136E}"/>
    <cellStyle name="Notas 5 4 6 2 2 2" xfId="27860" xr:uid="{BFFEF7BB-6938-4424-BA01-931C9D59A352}"/>
    <cellStyle name="Notas 5 4 6 2 3" xfId="8198" xr:uid="{6A398D4C-8F9F-40C1-A2A3-030E5ACDF57F}"/>
    <cellStyle name="Notas 5 4 6 2 3 2" xfId="23306" xr:uid="{7796A603-1ED8-41B0-87F2-59580BA94B72}"/>
    <cellStyle name="Notas 5 4 6 2 4" xfId="21549" xr:uid="{DB7FFD37-F9D4-4B59-AE7D-4D2C89BADED2}"/>
    <cellStyle name="Notas 5 4 6 3" xfId="10186" xr:uid="{F129B3BE-7F3D-48DB-88D1-342873E553EA}"/>
    <cellStyle name="Notas 5 4 6 3 2" xfId="25294" xr:uid="{2C4C5632-EAC7-4209-9CD9-BE7CF7CA4981}"/>
    <cellStyle name="Notas 5 4 6 4" xfId="14352" xr:uid="{C7A1D401-D69B-4E52-AA03-E98E91A8B7B5}"/>
    <cellStyle name="Notas 5 4 6 4 2" xfId="29460" xr:uid="{8C2A4492-2858-4582-A1B1-603BAFA5C04F}"/>
    <cellStyle name="Notas 5 4 6 5" xfId="18912" xr:uid="{F0B2B17A-98F9-4FF2-881F-9006EC0F4D24}"/>
    <cellStyle name="Notas 5 4 7" xfId="4186" xr:uid="{BAA84B57-5274-4E87-9687-BF8790393DA7}"/>
    <cellStyle name="Notas 5 4 7 2" xfId="6823" xr:uid="{FB78E95B-4401-41CB-B28C-17C6EFCF850F}"/>
    <cellStyle name="Notas 5 4 7 2 2" xfId="13134" xr:uid="{C735CC3F-61DC-4545-8830-7F881C067556}"/>
    <cellStyle name="Notas 5 4 7 2 2 2" xfId="28242" xr:uid="{6470DE0A-FA8D-4CA5-8F2C-2F2BE29BE399}"/>
    <cellStyle name="Notas 5 4 7 2 3" xfId="16803" xr:uid="{CA75C0F2-8C27-4E81-830D-658B1ECF94BB}"/>
    <cellStyle name="Notas 5 4 7 2 3 2" xfId="31911" xr:uid="{62E54D4F-842F-4069-BA28-D7033FBAE822}"/>
    <cellStyle name="Notas 5 4 7 2 4" xfId="21931" xr:uid="{631788AB-206B-4A31-9766-0785B5AA3ABF}"/>
    <cellStyle name="Notas 5 4 7 3" xfId="10568" xr:uid="{66CA2F1F-DDE4-4728-9F5D-DBE4516A7D0F}"/>
    <cellStyle name="Notas 5 4 7 3 2" xfId="25676" xr:uid="{3383CD02-878F-423D-A717-7D20AF84326B}"/>
    <cellStyle name="Notas 5 4 7 4" xfId="8019" xr:uid="{BB622D6B-4637-4540-94B3-0C750D510389}"/>
    <cellStyle name="Notas 5 4 7 4 2" xfId="23127" xr:uid="{994AEA0F-6368-4E5C-B5B4-CACD6278797A}"/>
    <cellStyle name="Notas 5 4 7 5" xfId="19294" xr:uid="{171E6EB4-15AE-4B6F-9695-8A5D427680C4}"/>
    <cellStyle name="Notas 5 4 8" xfId="4393" xr:uid="{86AE6307-5AF7-4554-B8FC-8882F68F4FF0}"/>
    <cellStyle name="Notas 5 4 8 2" xfId="7030" xr:uid="{7EC18C42-E144-4E91-BD96-444467C7FFA3}"/>
    <cellStyle name="Notas 5 4 8 2 2" xfId="13341" xr:uid="{EC182A0C-9570-4CB8-A5D0-22D85774C61F}"/>
    <cellStyle name="Notas 5 4 8 2 2 2" xfId="28449" xr:uid="{16250186-3851-43DF-942D-5B7740CFC29D}"/>
    <cellStyle name="Notas 5 4 8 2 3" xfId="17005" xr:uid="{6CDE7756-3C76-44E6-9FF5-21F7A3AA3E8A}"/>
    <cellStyle name="Notas 5 4 8 2 3 2" xfId="32113" xr:uid="{3D3C14F3-A649-48C0-B1CB-C38246BD736C}"/>
    <cellStyle name="Notas 5 4 8 2 4" xfId="22138" xr:uid="{AAEE6FAF-9674-46AE-AA8C-5E89B8E31E8A}"/>
    <cellStyle name="Notas 5 4 8 3" xfId="10775" xr:uid="{10058316-D4AE-4195-8353-B090F21B5758}"/>
    <cellStyle name="Notas 5 4 8 3 2" xfId="25883" xr:uid="{958B081B-6869-492D-886D-A4AF089DDFC1}"/>
    <cellStyle name="Notas 5 4 8 4" xfId="7314" xr:uid="{FBB00320-04CE-4594-945D-C1F23D1C0CEC}"/>
    <cellStyle name="Notas 5 4 8 4 2" xfId="22422" xr:uid="{CCC399A6-D127-4607-9320-B8538298B911}"/>
    <cellStyle name="Notas 5 4 8 5" xfId="19501" xr:uid="{89E738F2-3F8E-4E92-B62E-7CCD6263E8C9}"/>
    <cellStyle name="Notas 5 4 9" xfId="4751" xr:uid="{EE160948-5D69-4E69-BC2C-950E249E90E4}"/>
    <cellStyle name="Notas 5 4 9 2" xfId="11133" xr:uid="{012015FE-803F-49B6-B634-E6DCD2222298}"/>
    <cellStyle name="Notas 5 4 9 2 2" xfId="26241" xr:uid="{C677A469-A732-419B-9AF0-2B7B0B8C52A0}"/>
    <cellStyle name="Notas 5 4 9 3" xfId="7567" xr:uid="{7EF38382-792C-4D05-9D40-45FD3EF54FB6}"/>
    <cellStyle name="Notas 5 4 9 3 2" xfId="22675" xr:uid="{CFD041FB-7585-4CFC-8AFA-5DDA08E11710}"/>
    <cellStyle name="Notas 5 4 9 4" xfId="19859" xr:uid="{F0BD77B8-5987-40CA-A2E1-3A1038D17876}"/>
    <cellStyle name="Notas 5 5" xfId="2010" xr:uid="{3B9BDA0A-CD6E-4C0B-93D3-B90C33807674}"/>
    <cellStyle name="Notas 5 5 10" xfId="9249" xr:uid="{08672760-4592-445F-85FB-1BD4E52B09E8}"/>
    <cellStyle name="Notas 5 5 10 2" xfId="24357" xr:uid="{B60550D0-4D8F-4C26-A870-97A26403F53A}"/>
    <cellStyle name="Notas 5 5 11" xfId="7338" xr:uid="{6D0223BD-02EB-40E2-8669-3DBE00737F65}"/>
    <cellStyle name="Notas 5 5 11 2" xfId="22446" xr:uid="{706BC769-B94D-4AA1-8064-E082EEE97043}"/>
    <cellStyle name="Notas 5 5 12" xfId="17235" xr:uid="{1558A386-1E10-4DFB-9AEA-90BBAB130B37}"/>
    <cellStyle name="Notas 5 5 2" xfId="2772" xr:uid="{5BF00040-6D54-43C2-BC40-FABFCB543F8A}"/>
    <cellStyle name="Notas 5 5 2 2" xfId="5409" xr:uid="{EBF50832-CB7E-48CB-8DEB-740BE254317D}"/>
    <cellStyle name="Notas 5 5 2 2 2" xfId="14318" xr:uid="{4ADADDF8-0561-42FE-9E35-5921106E430E}"/>
    <cellStyle name="Notas 5 5 2 2 2 2" xfId="29426" xr:uid="{CA194516-CDFF-40C2-A1A2-9D347BD96322}"/>
    <cellStyle name="Notas 5 5 2 2 3" xfId="20517" xr:uid="{C2D2B15C-EC4E-4711-A4C1-057F1F267830}"/>
    <cellStyle name="Notas 5 5 2 3" xfId="16481" xr:uid="{312D92D2-9293-412D-B079-EADC9AD19348}"/>
    <cellStyle name="Notas 5 5 2 3 2" xfId="31589" xr:uid="{7FC674E6-8714-4628-81DA-68F7DC4792C7}"/>
    <cellStyle name="Notas 5 5 2 4" xfId="17880" xr:uid="{B90C0EFE-1288-47B6-ADDD-7386719EDC12}"/>
    <cellStyle name="Notas 5 5 3" xfId="3075" xr:uid="{01C03D25-A0EA-4BD9-AC78-9CC318271FCD}"/>
    <cellStyle name="Notas 5 5 3 2" xfId="5712" xr:uid="{E6E91F0E-1B56-45A6-8A24-F999A92EE846}"/>
    <cellStyle name="Notas 5 5 3 2 2" xfId="12023" xr:uid="{D1BF7F0B-F76C-42D4-BFD9-360380A0C4CF}"/>
    <cellStyle name="Notas 5 5 3 2 2 2" xfId="27131" xr:uid="{3A1A2523-83A8-4649-80FB-93AF12FA37CD}"/>
    <cellStyle name="Notas 5 5 3 2 3" xfId="13698" xr:uid="{0AEB3CA4-C97B-4C64-B5D1-14FDB46B8118}"/>
    <cellStyle name="Notas 5 5 3 2 3 2" xfId="28806" xr:uid="{BEA10272-40F4-487D-AFBD-9ECFFD165B61}"/>
    <cellStyle name="Notas 5 5 3 2 4" xfId="20820" xr:uid="{C6E6E2E6-58BE-4202-932B-6E5833378802}"/>
    <cellStyle name="Notas 5 5 3 3" xfId="9457" xr:uid="{61E6B152-EBE1-4A5F-B513-02D5FA19D137}"/>
    <cellStyle name="Notas 5 5 3 3 2" xfId="24565" xr:uid="{F3C36FD8-1D92-42CD-8888-70CD15DC7283}"/>
    <cellStyle name="Notas 5 5 3 4" xfId="13958" xr:uid="{DA3CAF81-BC68-477D-B257-1CA20EF61159}"/>
    <cellStyle name="Notas 5 5 3 4 2" xfId="29066" xr:uid="{BA794056-F07A-45AB-B60C-8CABDC0951DC}"/>
    <cellStyle name="Notas 5 5 3 5" xfId="18183" xr:uid="{50DD1458-5980-4866-A354-B507F8B22070}"/>
    <cellStyle name="Notas 5 5 4" xfId="3401" xr:uid="{D859519A-2BD0-4C64-AD9A-A5F1421FC528}"/>
    <cellStyle name="Notas 5 5 4 2" xfId="6038" xr:uid="{8A98E53C-7B32-4BF2-B98C-511013000AEF}"/>
    <cellStyle name="Notas 5 5 4 2 2" xfId="12349" xr:uid="{BA7D6864-A246-480A-81A3-71BD9A7FD8AB}"/>
    <cellStyle name="Notas 5 5 4 2 2 2" xfId="27457" xr:uid="{A939BF14-F2FE-42D7-B18D-3DA69A0BDBB8}"/>
    <cellStyle name="Notas 5 5 4 2 3" xfId="15966" xr:uid="{5ABCDCFC-D1EF-479C-A322-3395E4971105}"/>
    <cellStyle name="Notas 5 5 4 2 3 2" xfId="31074" xr:uid="{4B55A245-BE92-4AB2-B05A-C015D3BA120C}"/>
    <cellStyle name="Notas 5 5 4 2 4" xfId="21146" xr:uid="{9C9788BA-F58C-428A-94D5-F2B1CF488005}"/>
    <cellStyle name="Notas 5 5 4 3" xfId="9783" xr:uid="{287A3A80-65EC-47C7-BD83-AB53DD586C92}"/>
    <cellStyle name="Notas 5 5 4 3 2" xfId="24891" xr:uid="{B15E0F67-C611-4FD4-99FA-534A3B448C7C}"/>
    <cellStyle name="Notas 5 5 4 4" xfId="13365" xr:uid="{2A767081-8565-490A-B9B1-26D603614900}"/>
    <cellStyle name="Notas 5 5 4 4 2" xfId="28473" xr:uid="{394CD1B5-0601-4EB9-A31D-940EFAD52C2D}"/>
    <cellStyle name="Notas 5 5 4 5" xfId="18509" xr:uid="{21CFAF44-F0F1-4514-8B6B-73D1A0A94F21}"/>
    <cellStyle name="Notas 5 5 5" xfId="3707" xr:uid="{646D2902-896C-4C53-B4C8-CEDC9334733C}"/>
    <cellStyle name="Notas 5 5 5 2" xfId="6344" xr:uid="{D7FBCC3D-FD0F-462A-9778-ED86E71C204E}"/>
    <cellStyle name="Notas 5 5 5 2 2" xfId="12655" xr:uid="{B4D8278A-1F98-444D-9513-689F006247C7}"/>
    <cellStyle name="Notas 5 5 5 2 2 2" xfId="27763" xr:uid="{85B03E1E-6A75-4F4B-8C66-4B6911889EA0}"/>
    <cellStyle name="Notas 5 5 5 2 3" xfId="13375" xr:uid="{DD07252B-66E9-4CE5-9785-7A065973B351}"/>
    <cellStyle name="Notas 5 5 5 2 3 2" xfId="28483" xr:uid="{6B567D54-8E9C-4ED9-B61E-1ABEB26420A3}"/>
    <cellStyle name="Notas 5 5 5 2 4" xfId="21452" xr:uid="{79D63A95-DB26-415C-BB36-934821FFC005}"/>
    <cellStyle name="Notas 5 5 5 3" xfId="10089" xr:uid="{E818BD9E-D915-4136-AAF5-1D4D9B00D213}"/>
    <cellStyle name="Notas 5 5 5 3 2" xfId="25197" xr:uid="{92AA53EC-1349-43D1-8F7A-CFCA07337276}"/>
    <cellStyle name="Notas 5 5 5 4" xfId="11677" xr:uid="{09CCFCB2-EA86-4CE8-AF99-3655233777E9}"/>
    <cellStyle name="Notas 5 5 5 4 2" xfId="26785" xr:uid="{726D250C-127F-4A9B-B928-BA5D0027D8C2}"/>
    <cellStyle name="Notas 5 5 5 5" xfId="18815" xr:uid="{CA219DE3-BB68-41AC-8D23-82E9B189EC24}"/>
    <cellStyle name="Notas 5 5 6" xfId="4082" xr:uid="{3ECAAAC2-A850-4C27-8E55-8F79F20B4AA2}"/>
    <cellStyle name="Notas 5 5 6 2" xfId="6719" xr:uid="{72B3C98A-4DAE-4AB7-BCAF-BADC04422106}"/>
    <cellStyle name="Notas 5 5 6 2 2" xfId="13030" xr:uid="{6A77BBAF-4D8E-44E5-AD4E-6212E4DD49C0}"/>
    <cellStyle name="Notas 5 5 6 2 2 2" xfId="28138" xr:uid="{4F106294-B694-471B-9511-5270CEAD5780}"/>
    <cellStyle name="Notas 5 5 6 2 3" xfId="16706" xr:uid="{E9C65D1E-29EC-46DF-A742-F5344C949276}"/>
    <cellStyle name="Notas 5 5 6 2 3 2" xfId="31814" xr:uid="{DE697B61-BF23-4F1F-9C03-17E7ACD686FB}"/>
    <cellStyle name="Notas 5 5 6 2 4" xfId="21827" xr:uid="{766770DE-EAFE-4FDB-A531-F36C6C33C314}"/>
    <cellStyle name="Notas 5 5 6 3" xfId="10464" xr:uid="{1A7AD64F-AA05-4C36-B4F1-1BDE5C6C85D4}"/>
    <cellStyle name="Notas 5 5 6 3 2" xfId="25572" xr:uid="{0AB6A990-CF19-44D5-888F-075FC3852E49}"/>
    <cellStyle name="Notas 5 5 6 4" xfId="14375" xr:uid="{0BCB78E3-ABEF-4B30-B9FF-74025E8E5F56}"/>
    <cellStyle name="Notas 5 5 6 4 2" xfId="29483" xr:uid="{52910489-7613-442A-8556-E1F70106CBB0}"/>
    <cellStyle name="Notas 5 5 6 5" xfId="19190" xr:uid="{39230667-8FEC-40A4-9558-C58DE354F21D}"/>
    <cellStyle name="Notas 5 5 7" xfId="4364" xr:uid="{D91DA11A-9CE2-414E-B1C6-481CEF263BBF}"/>
    <cellStyle name="Notas 5 5 7 2" xfId="7001" xr:uid="{82DD50DD-0AD1-41A4-A30F-14E0491768AC}"/>
    <cellStyle name="Notas 5 5 7 2 2" xfId="13312" xr:uid="{2C74B668-7A65-4BF3-A6C9-2162B01E6CBF}"/>
    <cellStyle name="Notas 5 5 7 2 2 2" xfId="28420" xr:uid="{F76EAA27-298F-41E3-8D5C-9372A472CF6E}"/>
    <cellStyle name="Notas 5 5 7 2 3" xfId="16976" xr:uid="{1AEFB89E-3BD0-4709-AE18-17D9BE9790AB}"/>
    <cellStyle name="Notas 5 5 7 2 3 2" xfId="32084" xr:uid="{A880597C-C4DA-4EEC-9FC9-EE165EFC47AB}"/>
    <cellStyle name="Notas 5 5 7 2 4" xfId="22109" xr:uid="{B37383D7-3627-4FDE-B7CB-07593627A700}"/>
    <cellStyle name="Notas 5 5 7 3" xfId="10746" xr:uid="{12D8098A-BCE9-414F-83CC-C2DE2F85D794}"/>
    <cellStyle name="Notas 5 5 7 3 2" xfId="25854" xr:uid="{D6F54922-000D-40F4-9004-AFBE6E6D00C8}"/>
    <cellStyle name="Notas 5 5 7 4" xfId="8717" xr:uid="{988217D6-C7CB-490E-B80A-B807088E1743}"/>
    <cellStyle name="Notas 5 5 7 4 2" xfId="23825" xr:uid="{4F06A4FE-EC2F-44E8-8B78-809478464023}"/>
    <cellStyle name="Notas 5 5 7 5" xfId="19472" xr:uid="{CE11073E-C75D-4CEA-80F5-FE8DF9BD306D}"/>
    <cellStyle name="Notas 5 5 8" xfId="4647" xr:uid="{D4DC93EB-8AAD-4928-9446-AB544292C92D}"/>
    <cellStyle name="Notas 5 5 8 2" xfId="11029" xr:uid="{0B90D3C2-D9D2-4F5D-81D8-9AD64C42BBEA}"/>
    <cellStyle name="Notas 5 5 8 2 2" xfId="26137" xr:uid="{D4F2094C-D5E2-4D46-857C-5C1611962D5C}"/>
    <cellStyle name="Notas 5 5 8 3" xfId="7819" xr:uid="{CEA07F85-0A06-447C-8081-3F6DDA7E0B39}"/>
    <cellStyle name="Notas 5 5 8 3 2" xfId="22927" xr:uid="{F2B6E1A2-566D-4C34-B363-EDCA53DC59F8}"/>
    <cellStyle name="Notas 5 5 8 4" xfId="19755" xr:uid="{77979126-9AF7-4046-9C3F-CE12A0F3C0F5}"/>
    <cellStyle name="Notas 5 5 9" xfId="8508" xr:uid="{4436F434-5CDF-4E1C-BFDA-79B439CBA2C2}"/>
    <cellStyle name="Notas 5 5 9 2" xfId="23616" xr:uid="{A5C2B2FB-96BA-431E-8C47-910FC096763C}"/>
    <cellStyle name="Notas 6" xfId="1468" xr:uid="{00000000-0005-0000-0000-0000C0050000}"/>
    <cellStyle name="Notas 6 2" xfId="1923" xr:uid="{4015D4C8-1B38-4E19-8264-C6611FC65042}"/>
    <cellStyle name="Notas 6 2 10" xfId="14480" xr:uid="{57508B02-A9BE-4E04-9B21-D9574F87AFB8}"/>
    <cellStyle name="Notas 6 2 10 2" xfId="29588" xr:uid="{74223559-4758-4970-B20F-B74607FC2B77}"/>
    <cellStyle name="Notas 6 2 11" xfId="16152" xr:uid="{12B0A7B1-D649-480E-82C7-C846B4FD6AD2}"/>
    <cellStyle name="Notas 6 2 11 2" xfId="31260" xr:uid="{50966128-DE95-4ED0-BCC4-1CC1965D667B}"/>
    <cellStyle name="Notas 6 2 12" xfId="17148" xr:uid="{6D3C7809-A5FB-4939-B2E5-3A7A19604377}"/>
    <cellStyle name="Notas 6 2 2" xfId="2483" xr:uid="{4732FF22-4159-403E-AA5A-D1ED8E9B018A}"/>
    <cellStyle name="Notas 6 2 2 2" xfId="5120" xr:uid="{C43601EF-8FE6-4D17-ADBD-6473F0EE5EDF}"/>
    <cellStyle name="Notas 6 2 2 2 2" xfId="11484" xr:uid="{A02F7119-1B3F-4DB6-9466-CBBD1AD65378}"/>
    <cellStyle name="Notas 6 2 2 2 2 2" xfId="26592" xr:uid="{6039F7C0-1C0C-4964-BB20-EE6811F9ED99}"/>
    <cellStyle name="Notas 6 2 2 2 3" xfId="8099" xr:uid="{61735469-C769-4CB4-B493-5FF6052801E0}"/>
    <cellStyle name="Notas 6 2 2 2 3 2" xfId="23207" xr:uid="{DD7E52EE-FE5E-4C4E-BA18-B7383345F32B}"/>
    <cellStyle name="Notas 6 2 2 2 4" xfId="20228" xr:uid="{662548F3-82B0-4452-8990-9AE131641676}"/>
    <cellStyle name="Notas 6 2 2 3" xfId="8950" xr:uid="{AF1E3BD0-B4E7-4CA8-A12E-AE4F87E060A4}"/>
    <cellStyle name="Notas 6 2 2 3 2" xfId="24058" xr:uid="{D9ACC8B1-221F-433D-B4C5-06F06ADCA827}"/>
    <cellStyle name="Notas 6 2 3" xfId="2699" xr:uid="{AD39B354-F986-44BE-847A-0EA2FA9D997D}"/>
    <cellStyle name="Notas 6 2 3 2" xfId="5336" xr:uid="{EBF8CFBE-25DC-4347-AE56-A392C1DF48F4}"/>
    <cellStyle name="Notas 6 2 3 2 2" xfId="14164" xr:uid="{2D103957-7E98-4BA0-BDE3-497BE0F2FD50}"/>
    <cellStyle name="Notas 6 2 3 2 2 2" xfId="29272" xr:uid="{11054F4F-5567-4D0F-BC40-6FC397E0443D}"/>
    <cellStyle name="Notas 6 2 3 2 3" xfId="20444" xr:uid="{8CF8BB3A-E151-4991-9C3E-B8FF82B6699B}"/>
    <cellStyle name="Notas 6 2 3 3" xfId="7677" xr:uid="{4E9B0E41-9B67-412D-BE29-254760F92BF0}"/>
    <cellStyle name="Notas 6 2 3 3 2" xfId="22785" xr:uid="{8F0A5D6F-9879-47E3-AEC6-459FA27E2AA8}"/>
    <cellStyle name="Notas 6 2 3 4" xfId="17807" xr:uid="{3116A12A-FAD6-4411-A818-C07FAB3F38A8}"/>
    <cellStyle name="Notas 6 2 4" xfId="3002" xr:uid="{2F8CBBA5-6692-4B08-9042-52FE0AAD5315}"/>
    <cellStyle name="Notas 6 2 4 2" xfId="5639" xr:uid="{7312D632-ECEB-4B75-8DAD-DDAFC3F7F2A8}"/>
    <cellStyle name="Notas 6 2 4 2 2" xfId="11950" xr:uid="{66CDCEEF-8CC6-4504-AE21-A8357424FE04}"/>
    <cellStyle name="Notas 6 2 4 2 2 2" xfId="27058" xr:uid="{48C11CF9-A6AB-4103-A97D-63B631507C4A}"/>
    <cellStyle name="Notas 6 2 4 2 3" xfId="7851" xr:uid="{3B7A4DC7-D732-4048-A8A2-2DA8DEA903B1}"/>
    <cellStyle name="Notas 6 2 4 2 3 2" xfId="22959" xr:uid="{34DD88A0-A966-425C-8678-4B8F4F0A14BD}"/>
    <cellStyle name="Notas 6 2 4 2 4" xfId="20747" xr:uid="{B3B07E9D-9B28-44BE-8C2B-114ECF46F9F4}"/>
    <cellStyle name="Notas 6 2 4 3" xfId="9384" xr:uid="{4A300AFA-DD5D-42E7-AC14-8D90438D509F}"/>
    <cellStyle name="Notas 6 2 4 3 2" xfId="24492" xr:uid="{B9C6F0EF-05C8-4856-8BB6-2323CDD239D4}"/>
    <cellStyle name="Notas 6 2 4 4" xfId="7289" xr:uid="{0B8B292B-4F04-432F-ABE1-5A0BDB86E980}"/>
    <cellStyle name="Notas 6 2 4 4 2" xfId="22397" xr:uid="{862049D5-C398-43F6-B75A-BFD5906DE10F}"/>
    <cellStyle name="Notas 6 2 4 5" xfId="18110" xr:uid="{0DF18CFF-E7BC-481F-82E9-38297B3D8061}"/>
    <cellStyle name="Notas 6 2 5" xfId="3328" xr:uid="{DAB5DB53-BF1B-44A2-9EE0-F6B9E9C5C174}"/>
    <cellStyle name="Notas 6 2 5 2" xfId="5965" xr:uid="{B19B2761-9246-4F29-B94E-FC79AFD8584A}"/>
    <cellStyle name="Notas 6 2 5 2 2" xfId="12276" xr:uid="{6F1CBFF7-FEE5-40B0-B05C-4276C8C004FC}"/>
    <cellStyle name="Notas 6 2 5 2 2 2" xfId="27384" xr:uid="{E51B2DBD-112C-4845-A79C-17300073AF9A}"/>
    <cellStyle name="Notas 6 2 5 2 3" xfId="14975" xr:uid="{DB5209B3-850D-43DD-8CD8-CA5C66555A38}"/>
    <cellStyle name="Notas 6 2 5 2 3 2" xfId="30083" xr:uid="{B1C88A85-594B-431C-92BF-57E9C9177D60}"/>
    <cellStyle name="Notas 6 2 5 2 4" xfId="21073" xr:uid="{BC560297-7C99-4829-8877-264699C6978D}"/>
    <cellStyle name="Notas 6 2 5 3" xfId="9710" xr:uid="{2735DE77-049F-4E3C-B7B1-B1BAF55A6E42}"/>
    <cellStyle name="Notas 6 2 5 3 2" xfId="24818" xr:uid="{B3A22925-19EB-42FC-8603-F68A6307220B}"/>
    <cellStyle name="Notas 6 2 5 4" xfId="14704" xr:uid="{A1DD2F77-FA3E-47B1-8CE9-A194C2F0977D}"/>
    <cellStyle name="Notas 6 2 5 4 2" xfId="29812" xr:uid="{366EA192-A794-4CF6-A761-6EE0AD49881A}"/>
    <cellStyle name="Notas 6 2 5 5" xfId="18436" xr:uid="{9D7FAF39-41F4-4278-8F49-FB104DED2744}"/>
    <cellStyle name="Notas 6 2 6" xfId="3634" xr:uid="{8CB3205F-92AF-4CDB-BBB1-A96E7BC0D040}"/>
    <cellStyle name="Notas 6 2 6 2" xfId="6271" xr:uid="{32CE294D-0DC2-49F6-969F-C54BFC3ECAA0}"/>
    <cellStyle name="Notas 6 2 6 2 2" xfId="12582" xr:uid="{D348DF4B-9EBE-460C-AD00-56B2E91156B8}"/>
    <cellStyle name="Notas 6 2 6 2 2 2" xfId="27690" xr:uid="{889C4258-A148-492F-B5F9-CF024EE2890A}"/>
    <cellStyle name="Notas 6 2 6 2 3" xfId="15067" xr:uid="{0FA759BD-A6D5-4691-B83D-0449360D2D09}"/>
    <cellStyle name="Notas 6 2 6 2 3 2" xfId="30175" xr:uid="{91E09C5B-B092-4826-A892-3E0F80630B50}"/>
    <cellStyle name="Notas 6 2 6 2 4" xfId="21379" xr:uid="{82D8C3DA-6EB2-40E6-BDE4-691CBFAB5AB8}"/>
    <cellStyle name="Notas 6 2 6 3" xfId="10016" xr:uid="{4263E6AB-29CB-489B-B706-638685201D2D}"/>
    <cellStyle name="Notas 6 2 6 3 2" xfId="25124" xr:uid="{C03C6A49-C008-4ABF-BDEA-4E6B1AF7002C}"/>
    <cellStyle name="Notas 6 2 6 4" xfId="14086" xr:uid="{C3373D62-1364-4AF0-9D5E-172A78092985}"/>
    <cellStyle name="Notas 6 2 6 4 2" xfId="29194" xr:uid="{F955B693-CA33-4B7A-B6FC-41E98437D276}"/>
    <cellStyle name="Notas 6 2 6 5" xfId="18742" xr:uid="{2650D468-2550-496A-8766-BA861C25B8F0}"/>
    <cellStyle name="Notas 6 2 7" xfId="3995" xr:uid="{BFEEE78D-01AC-4445-A589-E9E37C4A34FF}"/>
    <cellStyle name="Notas 6 2 7 2" xfId="6632" xr:uid="{5D9D3F9C-AC01-4114-A6B0-B1F58390FFC6}"/>
    <cellStyle name="Notas 6 2 7 2 2" xfId="12943" xr:uid="{73FC9166-48C3-4D75-87E5-FD0C9C4B8C31}"/>
    <cellStyle name="Notas 6 2 7 2 2 2" xfId="28051" xr:uid="{DB03973E-A8BC-4E2D-80A5-571E5A429741}"/>
    <cellStyle name="Notas 6 2 7 2 3" xfId="16633" xr:uid="{7C19A0C4-0017-43E1-8EC0-9BA36A1B272B}"/>
    <cellStyle name="Notas 6 2 7 2 3 2" xfId="31741" xr:uid="{5D99BA9A-0AC5-4FFF-B3F7-4F1358C168A0}"/>
    <cellStyle name="Notas 6 2 7 2 4" xfId="21740" xr:uid="{6CC5D8F8-AAB7-42AD-B962-12F7555097D8}"/>
    <cellStyle name="Notas 6 2 7 3" xfId="10377" xr:uid="{F5B11D5C-AD10-4E15-9D96-52BF36BE6B86}"/>
    <cellStyle name="Notas 6 2 7 3 2" xfId="25485" xr:uid="{4087BF8E-BD2D-4DA7-83F8-C97F07CF38D5}"/>
    <cellStyle name="Notas 6 2 7 4" xfId="16533" xr:uid="{6536CC1A-D41E-46A3-B741-25440926BE48}"/>
    <cellStyle name="Notas 6 2 7 4 2" xfId="31641" xr:uid="{3904554A-856C-4207-8C28-55E0ED66E70A}"/>
    <cellStyle name="Notas 6 2 7 5" xfId="19103" xr:uid="{E4FD0C1F-4C82-4FBE-8AD9-97A3D1BAF465}"/>
    <cellStyle name="Notas 6 2 8" xfId="4560" xr:uid="{C5B54146-9FE5-4DA5-BBA4-2835B2612BA7}"/>
    <cellStyle name="Notas 6 2 8 2" xfId="10942" xr:uid="{13C059A6-D251-414F-87D2-8C993C0FD7AD}"/>
    <cellStyle name="Notas 6 2 8 2 2" xfId="26050" xr:uid="{BA945AEB-D526-4CEE-A804-E6183489C450}"/>
    <cellStyle name="Notas 6 2 8 3" xfId="15000" xr:uid="{B0C787B4-8A8A-4C56-9B13-800C5189367D}"/>
    <cellStyle name="Notas 6 2 8 3 2" xfId="30108" xr:uid="{F8915FFE-C499-4820-85DB-DE609D217C6C}"/>
    <cellStyle name="Notas 6 2 8 4" xfId="19668" xr:uid="{1E5961CF-0405-4C85-BAA3-14F775427BC4}"/>
    <cellStyle name="Notas 6 2 9" xfId="8424" xr:uid="{9948996B-983E-4155-AAA5-5BE9F38A9796}"/>
    <cellStyle name="Notas 6 2 9 2" xfId="23532" xr:uid="{C6112445-C8C2-4A5A-AF10-D0B1A13E0E43}"/>
    <cellStyle name="Notas 6 3" xfId="1917" xr:uid="{7EF4B82D-E6B9-459E-9C68-58A923AFA962}"/>
    <cellStyle name="Notas 6 3 10" xfId="8418" xr:uid="{D7FC5285-34AF-4FEE-8C25-48B112263014}"/>
    <cellStyle name="Notas 6 3 10 2" xfId="23526" xr:uid="{C7B644A9-8E75-497C-AACC-BF90634EB67B}"/>
    <cellStyle name="Notas 6 3 11" xfId="8217" xr:uid="{68783C9C-A423-490F-B72F-24CA0145055C}"/>
    <cellStyle name="Notas 6 3 11 2" xfId="23325" xr:uid="{7A11FC1D-3D4D-4B82-B694-55058362D7B8}"/>
    <cellStyle name="Notas 6 3 12" xfId="16196" xr:uid="{DFA15DAD-71F1-4E03-AACF-E17F0C20630D}"/>
    <cellStyle name="Notas 6 3 12 2" xfId="31304" xr:uid="{32FEE0E0-C19F-4886-A8E5-A8CBC78FCCA5}"/>
    <cellStyle name="Notas 6 3 13" xfId="17142" xr:uid="{EBFAC2B9-4095-4AB0-B6D9-20B7C6FCC6E5}"/>
    <cellStyle name="Notas 6 3 2" xfId="2477" xr:uid="{66323E5E-F456-4BCC-AD1E-C17654359B70}"/>
    <cellStyle name="Notas 6 3 2 2" xfId="5114" xr:uid="{7E6DC646-18BA-49B7-81AF-FD915CC71F7A}"/>
    <cellStyle name="Notas 6 3 2 2 2" xfId="11478" xr:uid="{00B68CCA-9C3E-43B9-A01D-021BE71ABF26}"/>
    <cellStyle name="Notas 6 3 2 2 2 2" xfId="26586" xr:uid="{D0E20D51-5EC9-42BD-917C-945E0155EB64}"/>
    <cellStyle name="Notas 6 3 2 2 3" xfId="15647" xr:uid="{23AA9ACE-274A-4770-9B7D-4361EC1BCF89}"/>
    <cellStyle name="Notas 6 3 2 2 3 2" xfId="30755" xr:uid="{9583D18B-A27A-4747-9E3D-05EFB1EE38CE}"/>
    <cellStyle name="Notas 6 3 2 2 4" xfId="20222" xr:uid="{03AE4587-E174-4BC9-8516-47F87A4730D2}"/>
    <cellStyle name="Notas 6 3 2 3" xfId="8944" xr:uid="{7FA73867-4447-4DEE-87EC-B5284231AB90}"/>
    <cellStyle name="Notas 6 3 2 3 2" xfId="24052" xr:uid="{7A9772C9-993A-4E99-8094-44CFE2FA7B11}"/>
    <cellStyle name="Notas 6 3 2 4" xfId="15404" xr:uid="{0784764B-E7E6-4632-A4E5-FBE3BA5F663F}"/>
    <cellStyle name="Notas 6 3 2 4 2" xfId="30512" xr:uid="{6C634F4A-5EC3-4C8A-B7C2-A3757B9B171A}"/>
    <cellStyle name="Notas 6 3 2 5" xfId="15105" xr:uid="{F7E4AC65-0F83-4D22-AC19-A2CCC54E8CFA}"/>
    <cellStyle name="Notas 6 3 2 5 2" xfId="30213" xr:uid="{CF5C173D-241C-45D5-B8DF-9E0773B08127}"/>
    <cellStyle name="Notas 6 3 2 6" xfId="17639" xr:uid="{D6E093A2-D154-4266-AD08-5D4EB6B61A4E}"/>
    <cellStyle name="Notas 6 3 3" xfId="2693" xr:uid="{6A8B81B0-1655-413E-A85F-647DAFC7792D}"/>
    <cellStyle name="Notas 6 3 3 2" xfId="5330" xr:uid="{F9BAC1DD-C5B0-482A-8CE8-B4F3F61B3224}"/>
    <cellStyle name="Notas 6 3 3 2 2" xfId="7827" xr:uid="{34EFA633-656B-4211-9811-86334A43574B}"/>
    <cellStyle name="Notas 6 3 3 2 2 2" xfId="22935" xr:uid="{DE733B8C-232F-4FF5-807F-A1324AAED424}"/>
    <cellStyle name="Notas 6 3 3 2 3" xfId="20438" xr:uid="{68F4CE07-02CE-4CC3-94E5-3B728514B476}"/>
    <cellStyle name="Notas 6 3 3 3" xfId="14001" xr:uid="{999C0467-B75A-4F63-A626-3893099A425E}"/>
    <cellStyle name="Notas 6 3 3 3 2" xfId="29109" xr:uid="{0B053B80-F35A-4DF2-97E7-E0863847C058}"/>
    <cellStyle name="Notas 6 3 3 4" xfId="17801" xr:uid="{9070C39B-DB09-4D05-967D-97882A6E5CB9}"/>
    <cellStyle name="Notas 6 3 4" xfId="2996" xr:uid="{4B3AA95F-44C5-4F14-B030-4E0AE5784C6B}"/>
    <cellStyle name="Notas 6 3 4 2" xfId="5633" xr:uid="{201ABC33-0AE2-47D5-AF00-627284D4E8EC}"/>
    <cellStyle name="Notas 6 3 4 2 2" xfId="11944" xr:uid="{3091EC18-EA7C-42ED-832C-CDA42A7ED6D5}"/>
    <cellStyle name="Notas 6 3 4 2 2 2" xfId="27052" xr:uid="{A0BD1E35-0C9D-4C4F-82CF-A1C613C78A0A}"/>
    <cellStyle name="Notas 6 3 4 2 3" xfId="7208" xr:uid="{4E48ED5C-DC8A-44A7-8346-02B320EB631B}"/>
    <cellStyle name="Notas 6 3 4 2 3 2" xfId="22316" xr:uid="{ACE43183-2D05-4B49-87B1-CBF939BD37BD}"/>
    <cellStyle name="Notas 6 3 4 2 4" xfId="20741" xr:uid="{8AE31935-AAB2-4C54-845E-52BB57E9DBDD}"/>
    <cellStyle name="Notas 6 3 4 3" xfId="9378" xr:uid="{35B1EE62-1883-413A-B339-AE00D7C18F87}"/>
    <cellStyle name="Notas 6 3 4 3 2" xfId="24486" xr:uid="{04A11F8E-A5DF-4753-88E9-7205BEB4EE2D}"/>
    <cellStyle name="Notas 6 3 4 4" xfId="14094" xr:uid="{5A374C52-9453-452A-B8C2-19D774ED3677}"/>
    <cellStyle name="Notas 6 3 4 4 2" xfId="29202" xr:uid="{5D89FBED-5302-4CEF-8D0B-C05A16E190FF}"/>
    <cellStyle name="Notas 6 3 4 5" xfId="18104" xr:uid="{F2B4FCB7-A81B-4C36-8B95-E7623704B385}"/>
    <cellStyle name="Notas 6 3 5" xfId="3322" xr:uid="{72B6375B-C346-4797-A8BD-854650EF4BD3}"/>
    <cellStyle name="Notas 6 3 5 2" xfId="5959" xr:uid="{33BD6591-4FF3-483F-9B32-B769CA3C319B}"/>
    <cellStyle name="Notas 6 3 5 2 2" xfId="12270" xr:uid="{22F278A4-7FC1-4397-BA92-92603484BC1B}"/>
    <cellStyle name="Notas 6 3 5 2 2 2" xfId="27378" xr:uid="{6F672D0D-1210-4F07-ACA8-201C54521564}"/>
    <cellStyle name="Notas 6 3 5 2 3" xfId="15512" xr:uid="{72F897CD-F8C3-4DCD-8743-FC72D74189B1}"/>
    <cellStyle name="Notas 6 3 5 2 3 2" xfId="30620" xr:uid="{3A826087-7238-4643-BD00-3E14B47BC6EE}"/>
    <cellStyle name="Notas 6 3 5 2 4" xfId="21067" xr:uid="{A9EC8129-DBF7-4946-840A-67509CFBF51C}"/>
    <cellStyle name="Notas 6 3 5 3" xfId="9704" xr:uid="{70CEBE80-1095-44C1-8F37-E4B7F993D376}"/>
    <cellStyle name="Notas 6 3 5 3 2" xfId="24812" xr:uid="{E0890393-DF4A-4585-8B7B-C8CFC4CE323F}"/>
    <cellStyle name="Notas 6 3 5 4" xfId="16261" xr:uid="{AEBC457A-7B55-4FB5-B2F6-C65B5C1EC14E}"/>
    <cellStyle name="Notas 6 3 5 4 2" xfId="31369" xr:uid="{006A4358-74A2-4C1A-8992-03B531583F8B}"/>
    <cellStyle name="Notas 6 3 5 5" xfId="18430" xr:uid="{A090ECE3-52CB-48C1-9F84-8BA13B05A114}"/>
    <cellStyle name="Notas 6 3 6" xfId="3628" xr:uid="{1CF7A6CC-3362-419E-8686-EACA54782481}"/>
    <cellStyle name="Notas 6 3 6 2" xfId="6265" xr:uid="{442DF6BA-86FF-4053-ACF6-F9FE7061DF1D}"/>
    <cellStyle name="Notas 6 3 6 2 2" xfId="12576" xr:uid="{5215EFA2-E224-48BB-9BAA-6B28FF3BDB1C}"/>
    <cellStyle name="Notas 6 3 6 2 2 2" xfId="27684" xr:uid="{D6058865-044C-4B50-9942-D8A7C96B25B9}"/>
    <cellStyle name="Notas 6 3 6 2 3" xfId="14900" xr:uid="{D2F6AA44-1A49-4DA9-8085-F042ED89B11E}"/>
    <cellStyle name="Notas 6 3 6 2 3 2" xfId="30008" xr:uid="{4BD907C5-8E36-4A1C-A9E3-B84569546D5C}"/>
    <cellStyle name="Notas 6 3 6 2 4" xfId="21373" xr:uid="{B36C4272-4745-42D5-926B-D477EE143BC1}"/>
    <cellStyle name="Notas 6 3 6 3" xfId="10010" xr:uid="{D6C815B1-B701-48E3-91F4-C1948933BE49}"/>
    <cellStyle name="Notas 6 3 6 3 2" xfId="25118" xr:uid="{AEE8BD40-EFC2-4543-B4C3-AA8F3C811D8A}"/>
    <cellStyle name="Notas 6 3 6 4" xfId="7068" xr:uid="{5E460F20-ADD7-4C1A-9313-915EAA7C8724}"/>
    <cellStyle name="Notas 6 3 6 4 2" xfId="22176" xr:uid="{8ED0B5B5-4725-44CA-A43C-59C45A26A31A}"/>
    <cellStyle name="Notas 6 3 6 5" xfId="18736" xr:uid="{31E6EDB0-C747-4FF0-8EFA-3AC6AAAED69F}"/>
    <cellStyle name="Notas 6 3 7" xfId="3989" xr:uid="{83815BE2-6B5D-4417-B17B-FDC16C4B0B88}"/>
    <cellStyle name="Notas 6 3 7 2" xfId="6626" xr:uid="{368703B0-9E73-4E28-B0C5-D83DE3781756}"/>
    <cellStyle name="Notas 6 3 7 2 2" xfId="12937" xr:uid="{1050EC67-BD25-48D6-B335-392C79008C06}"/>
    <cellStyle name="Notas 6 3 7 2 2 2" xfId="28045" xr:uid="{8E1D49C6-260A-47FE-B9EE-6D2F78D0D03E}"/>
    <cellStyle name="Notas 6 3 7 2 3" xfId="16627" xr:uid="{F85A28C5-B347-4671-A382-F81DFDF9534A}"/>
    <cellStyle name="Notas 6 3 7 2 3 2" xfId="31735" xr:uid="{B6D1D951-D64C-42E6-A669-DE03C4B6C970}"/>
    <cellStyle name="Notas 6 3 7 2 4" xfId="21734" xr:uid="{C8C4EE20-5685-46E1-9DF6-08797AD1C6F1}"/>
    <cellStyle name="Notas 6 3 7 3" xfId="10371" xr:uid="{841B589F-65E6-4E86-B54D-3A2E57649BCC}"/>
    <cellStyle name="Notas 6 3 7 3 2" xfId="25479" xr:uid="{BEAEC148-2595-4A35-9655-2061975CE464}"/>
    <cellStyle name="Notas 6 3 7 4" xfId="13447" xr:uid="{EC9647E1-3F84-4767-9008-F72C4FF10CE4}"/>
    <cellStyle name="Notas 6 3 7 4 2" xfId="28555" xr:uid="{1755064F-8995-4CF2-8FEB-600B2B5240E6}"/>
    <cellStyle name="Notas 6 3 7 5" xfId="19097" xr:uid="{9803A082-B02E-4362-BC60-74B994AD4FBE}"/>
    <cellStyle name="Notas 6 3 8" xfId="4309" xr:uid="{A4DBA619-FBBB-4987-B320-28D83032AD9E}"/>
    <cellStyle name="Notas 6 3 8 2" xfId="6946" xr:uid="{2184BC01-8000-4C44-AA51-7C85E001DE82}"/>
    <cellStyle name="Notas 6 3 8 2 2" xfId="13257" xr:uid="{5A8A77D5-A3EC-487C-83E3-AF9012BE1B47}"/>
    <cellStyle name="Notas 6 3 8 2 2 2" xfId="28365" xr:uid="{A2052C47-8893-4A43-AC44-ED74161EA76C}"/>
    <cellStyle name="Notas 6 3 8 2 3" xfId="16921" xr:uid="{5BA7B45F-7C58-4F18-BA4D-B11CB909DEB4}"/>
    <cellStyle name="Notas 6 3 8 2 3 2" xfId="32029" xr:uid="{885532F3-883F-4D74-8D00-032815911900}"/>
    <cellStyle name="Notas 6 3 8 2 4" xfId="22054" xr:uid="{94FB1456-4CF9-4407-8C2E-31411EA330AF}"/>
    <cellStyle name="Notas 6 3 8 3" xfId="10691" xr:uid="{3F84C0CE-4FB4-400F-9868-0EEDB61A878D}"/>
    <cellStyle name="Notas 6 3 8 3 2" xfId="25799" xr:uid="{9DDD38F1-1CCB-424F-928D-79AEBA18B414}"/>
    <cellStyle name="Notas 6 3 8 4" xfId="7147" xr:uid="{9C005A15-7741-43AA-A796-120E2E4D4780}"/>
    <cellStyle name="Notas 6 3 8 4 2" xfId="22255" xr:uid="{4DA31E07-EC66-4C78-AB20-787409E285ED}"/>
    <cellStyle name="Notas 6 3 8 5" xfId="19417" xr:uid="{F11D6BB8-7FC0-417B-B496-85E6DD52304E}"/>
    <cellStyle name="Notas 6 3 9" xfId="4554" xr:uid="{CC5A9A3E-2CBC-4B81-BA89-1AB446DBE587}"/>
    <cellStyle name="Notas 6 3 9 2" xfId="10936" xr:uid="{BA0D30E8-1F49-47E7-B334-345C7DC91FD9}"/>
    <cellStyle name="Notas 6 3 9 2 2" xfId="26044" xr:uid="{27F56B09-F9CC-448E-9B3D-CD078CCF5912}"/>
    <cellStyle name="Notas 6 3 9 3" xfId="13779" xr:uid="{46641026-781D-441A-8F2A-E42619B0EC7C}"/>
    <cellStyle name="Notas 6 3 9 3 2" xfId="28887" xr:uid="{EB3E7FF8-203A-4A91-B3C7-CCBCC1751A5A}"/>
    <cellStyle name="Notas 6 3 9 4" xfId="19662" xr:uid="{D705B54B-23C5-4776-A12B-027C9A1E53B9}"/>
    <cellStyle name="Notas 6 4" xfId="2115" xr:uid="{2722899D-9D10-4732-BC57-A6C5BC193A4E}"/>
    <cellStyle name="Notas 6 4 10" xfId="8613" xr:uid="{229A33DB-33BF-462C-A70B-3A2A7E2ECA67}"/>
    <cellStyle name="Notas 6 4 10 2" xfId="23721" xr:uid="{C62BE061-8FBB-47D5-80F9-825E54B99AE5}"/>
    <cellStyle name="Notas 6 4 11" xfId="7898" xr:uid="{419AD2FE-A17C-4EA2-B629-E1504A5D52D7}"/>
    <cellStyle name="Notas 6 4 11 2" xfId="23006" xr:uid="{D734E8E8-1750-42A7-9A32-037E363247AD}"/>
    <cellStyle name="Notas 6 4 12" xfId="14583" xr:uid="{6C863179-D44C-46B5-91FD-EC962787B923}"/>
    <cellStyle name="Notas 6 4 12 2" xfId="29691" xr:uid="{FC123015-ADD7-4FE7-B351-BC8F34DDB5F0}"/>
    <cellStyle name="Notas 6 4 13" xfId="17340" xr:uid="{140F00EB-93A8-4095-9B07-F6DC1745B1A0}"/>
    <cellStyle name="Notas 6 4 2" xfId="2605" xr:uid="{DC72F35C-AD06-4B33-B4EA-5915A0A8EF9F}"/>
    <cellStyle name="Notas 6 4 2 2" xfId="5242" xr:uid="{764B4955-821D-4A4A-B961-81E7AFD93865}"/>
    <cellStyle name="Notas 6 4 2 2 2" xfId="11606" xr:uid="{20E41B34-57A0-49BC-87D2-F50ACFE12BB0}"/>
    <cellStyle name="Notas 6 4 2 2 2 2" xfId="26714" xr:uid="{21B60F7B-C33E-4C2A-93AB-2A73E7065E01}"/>
    <cellStyle name="Notas 6 4 2 2 3" xfId="15785" xr:uid="{1260321C-7921-441D-8586-1D835A1396F7}"/>
    <cellStyle name="Notas 6 4 2 2 3 2" xfId="30893" xr:uid="{77C16F9C-2D75-4E93-996F-2F8673E850F1}"/>
    <cellStyle name="Notas 6 4 2 2 4" xfId="20350" xr:uid="{9ADEAA4F-F09D-4C51-B264-3EBEE8520B45}"/>
    <cellStyle name="Notas 6 4 2 3" xfId="9072" xr:uid="{9FAEBF49-3B5F-49F1-AD4D-20766B840969}"/>
    <cellStyle name="Notas 6 4 2 3 2" xfId="24180" xr:uid="{CC5D927B-61AC-4D39-85EB-43BBB1F0626A}"/>
    <cellStyle name="Notas 6 4 2 4" xfId="15044" xr:uid="{6C3960EA-5988-4AD1-B44D-8E9A3DA75E31}"/>
    <cellStyle name="Notas 6 4 2 4 2" xfId="30152" xr:uid="{058DE624-1E9D-4F8B-AB8A-7CD6E590E531}"/>
    <cellStyle name="Notas 6 4 2 5" xfId="16403" xr:uid="{07C4AE27-32B9-45FF-BDFE-7166691CEA19}"/>
    <cellStyle name="Notas 6 4 2 5 2" xfId="31511" xr:uid="{670ED44E-D196-4AD4-9932-4DD6EC5C63F3}"/>
    <cellStyle name="Notas 6 4 2 6" xfId="17713" xr:uid="{B5D47F04-0AC0-4114-97A1-63AB609BF5E3}"/>
    <cellStyle name="Notas 6 4 3" xfId="2870" xr:uid="{5C34EA70-9C7C-4B86-BFBD-9BCCAFF08810}"/>
    <cellStyle name="Notas 6 4 3 2" xfId="5507" xr:uid="{B9DC0DCE-A17A-4CD6-B6B0-E02697184B54}"/>
    <cellStyle name="Notas 6 4 3 2 2" xfId="8131" xr:uid="{7BE8CA8D-15CE-4D6F-BBCA-EA9C39F81D17}"/>
    <cellStyle name="Notas 6 4 3 2 2 2" xfId="23239" xr:uid="{01659209-F1EB-4D2D-9B3B-45F4ED558CF2}"/>
    <cellStyle name="Notas 6 4 3 2 3" xfId="20615" xr:uid="{DF57498F-5A09-401A-B8C1-70C4389F7214}"/>
    <cellStyle name="Notas 6 4 3 3" xfId="15640" xr:uid="{976E3CFD-7494-4303-8409-5EDEC6C67BBA}"/>
    <cellStyle name="Notas 6 4 3 3 2" xfId="30748" xr:uid="{A04D8B25-8A05-4A8F-BE0E-C7FF77DBBDD1}"/>
    <cellStyle name="Notas 6 4 3 4" xfId="17978" xr:uid="{97E19D0F-F0A7-41B2-A3BF-42B505C2DDE4}"/>
    <cellStyle name="Notas 6 4 4" xfId="3173" xr:uid="{9A2572EE-9272-4DF2-9D31-E83EE287450A}"/>
    <cellStyle name="Notas 6 4 4 2" xfId="5810" xr:uid="{E5056961-E6F8-4E71-AEF2-E29C40774575}"/>
    <cellStyle name="Notas 6 4 4 2 2" xfId="12121" xr:uid="{B503B060-FBFE-4646-828E-2DC04D2B561E}"/>
    <cellStyle name="Notas 6 4 4 2 2 2" xfId="27229" xr:uid="{DFAB40B8-46BC-4636-8AB5-0ED5ACBEF39F}"/>
    <cellStyle name="Notas 6 4 4 2 3" xfId="14063" xr:uid="{01514D37-4189-4FA4-A489-0379B5A0DFBC}"/>
    <cellStyle name="Notas 6 4 4 2 3 2" xfId="29171" xr:uid="{E4817F97-A949-45CC-8733-17AB463BFA5A}"/>
    <cellStyle name="Notas 6 4 4 2 4" xfId="20918" xr:uid="{665C3394-D106-445B-AEBC-3EED496DF4B3}"/>
    <cellStyle name="Notas 6 4 4 3" xfId="9555" xr:uid="{BEA64D44-841E-4539-AE1B-EFFA6D71E4DA}"/>
    <cellStyle name="Notas 6 4 4 3 2" xfId="24663" xr:uid="{7071207D-F588-4A90-B15D-CF70D72C04E2}"/>
    <cellStyle name="Notas 6 4 4 4" xfId="15752" xr:uid="{D640B2AD-BE8E-4144-BFF4-60D563FD1ABD}"/>
    <cellStyle name="Notas 6 4 4 4 2" xfId="30860" xr:uid="{55356ABA-5CEB-43B0-8EFB-EA2C2270FC4E}"/>
    <cellStyle name="Notas 6 4 4 5" xfId="18281" xr:uid="{810772A2-F34D-4369-8907-2EC958C18D8A}"/>
    <cellStyle name="Notas 6 4 5" xfId="3499" xr:uid="{5837AC08-1538-4F06-BBF8-6D4B9D8B085E}"/>
    <cellStyle name="Notas 6 4 5 2" xfId="6136" xr:uid="{A3D14576-9C73-4420-BC89-0F2AC0299A8B}"/>
    <cellStyle name="Notas 6 4 5 2 2" xfId="12447" xr:uid="{115216A1-DB14-47B5-B17E-6E6F634235B0}"/>
    <cellStyle name="Notas 6 4 5 2 2 2" xfId="27555" xr:uid="{71DEF4CF-C738-4A1D-8930-E313767D9EF8}"/>
    <cellStyle name="Notas 6 4 5 2 3" xfId="14404" xr:uid="{7D3E017D-D74A-44ED-B46D-053573D8B08A}"/>
    <cellStyle name="Notas 6 4 5 2 3 2" xfId="29512" xr:uid="{F7705CA8-1ACD-4387-932E-513A82680D1E}"/>
    <cellStyle name="Notas 6 4 5 2 4" xfId="21244" xr:uid="{3275FF5F-7F89-4662-808B-9D7BDCD9502B}"/>
    <cellStyle name="Notas 6 4 5 3" xfId="9881" xr:uid="{FD1106E8-329F-4591-865D-20304FD015FA}"/>
    <cellStyle name="Notas 6 4 5 3 2" xfId="24989" xr:uid="{8DF1F5E7-7886-4939-8C24-318F98CDCEC7}"/>
    <cellStyle name="Notas 6 4 5 4" xfId="9289" xr:uid="{F3AC04C0-824F-4B27-8B9D-60C4F9027231}"/>
    <cellStyle name="Notas 6 4 5 4 2" xfId="24397" xr:uid="{B6C77334-071B-416B-B405-95ADD2A15755}"/>
    <cellStyle name="Notas 6 4 5 5" xfId="18607" xr:uid="{760D6FDD-F14E-48B9-8880-4A8ED441C460}"/>
    <cellStyle name="Notas 6 4 6" xfId="3805" xr:uid="{584514AA-C48D-43AA-B740-D2E0AD42A71A}"/>
    <cellStyle name="Notas 6 4 6 2" xfId="6442" xr:uid="{7511DDFB-7BCF-4DD1-B10A-2CC32D177B5D}"/>
    <cellStyle name="Notas 6 4 6 2 2" xfId="12753" xr:uid="{1BB84E6C-4082-4696-AB94-E0CDC9477CA7}"/>
    <cellStyle name="Notas 6 4 6 2 2 2" xfId="27861" xr:uid="{8562B79F-7DB5-4766-AE96-9DA303768720}"/>
    <cellStyle name="Notas 6 4 6 2 3" xfId="15344" xr:uid="{3E408C0B-88AA-44B1-9B6D-6840DF0C2F96}"/>
    <cellStyle name="Notas 6 4 6 2 3 2" xfId="30452" xr:uid="{AFC86A67-8897-446E-8482-B1F98967F81D}"/>
    <cellStyle name="Notas 6 4 6 2 4" xfId="21550" xr:uid="{4144177E-ACAD-4148-BEBA-697A76FDE24C}"/>
    <cellStyle name="Notas 6 4 6 3" xfId="10187" xr:uid="{CE7E8AB2-5ACA-4471-811D-567196D99589}"/>
    <cellStyle name="Notas 6 4 6 3 2" xfId="25295" xr:uid="{75546095-70EC-4F58-894B-3B8B935CB23C}"/>
    <cellStyle name="Notas 6 4 6 4" xfId="16077" xr:uid="{5F6D2F5A-0C6D-4E6D-B15B-D25405240044}"/>
    <cellStyle name="Notas 6 4 6 4 2" xfId="31185" xr:uid="{6CD5C580-C022-43CA-9D0F-54B3CBFC2881}"/>
    <cellStyle name="Notas 6 4 6 5" xfId="18913" xr:uid="{C629A911-515B-4045-BD57-EC95DD7648FD}"/>
    <cellStyle name="Notas 6 4 7" xfId="4187" xr:uid="{A748A3F0-F394-4D1F-98A3-CC2E060FCCAA}"/>
    <cellStyle name="Notas 6 4 7 2" xfId="6824" xr:uid="{6E3F0565-E4BE-4409-BBAC-19989C07FC06}"/>
    <cellStyle name="Notas 6 4 7 2 2" xfId="13135" xr:uid="{58614615-6A7A-4752-BBB9-F08A24EBA1EA}"/>
    <cellStyle name="Notas 6 4 7 2 2 2" xfId="28243" xr:uid="{3CDA14A2-A1CD-4F59-B4E5-176731A4C6E4}"/>
    <cellStyle name="Notas 6 4 7 2 3" xfId="16804" xr:uid="{B601E913-BD20-4F4B-9D97-9DF61D6E91A2}"/>
    <cellStyle name="Notas 6 4 7 2 3 2" xfId="31912" xr:uid="{411AABA3-D973-4869-99AF-4D2F9358DEEE}"/>
    <cellStyle name="Notas 6 4 7 2 4" xfId="21932" xr:uid="{1A837286-9CFD-42C0-8A81-C64BF730208D}"/>
    <cellStyle name="Notas 6 4 7 3" xfId="10569" xr:uid="{FD1D9AEB-0B61-4ED9-A607-4B3B7653DF36}"/>
    <cellStyle name="Notas 6 4 7 3 2" xfId="25677" xr:uid="{6494FFD3-3F62-4509-8F2A-5A42E9BE4620}"/>
    <cellStyle name="Notas 6 4 7 4" xfId="15075" xr:uid="{F1610293-FC51-4C43-872C-7E8FF3A91D9F}"/>
    <cellStyle name="Notas 6 4 7 4 2" xfId="30183" xr:uid="{F289FDDA-9413-4224-851B-4E1562A6A8F4}"/>
    <cellStyle name="Notas 6 4 7 5" xfId="19295" xr:uid="{A67C4860-C64B-44C6-94A7-DC6B0775578E}"/>
    <cellStyle name="Notas 6 4 8" xfId="4394" xr:uid="{260BFFEB-D75E-4471-AAF0-8B312BFDA8D1}"/>
    <cellStyle name="Notas 6 4 8 2" xfId="7031" xr:uid="{539FA4E5-A15F-4831-B3B4-508D9C4C8EB6}"/>
    <cellStyle name="Notas 6 4 8 2 2" xfId="13342" xr:uid="{2928A453-A690-4747-8C31-3281003A4005}"/>
    <cellStyle name="Notas 6 4 8 2 2 2" xfId="28450" xr:uid="{DDDF33DC-E885-4E31-87A0-CD335558306E}"/>
    <cellStyle name="Notas 6 4 8 2 3" xfId="17006" xr:uid="{4F313489-4CA3-499A-800A-FBC4789051C5}"/>
    <cellStyle name="Notas 6 4 8 2 3 2" xfId="32114" xr:uid="{6B52B5B3-E341-4276-B8CC-9EFCC3F01650}"/>
    <cellStyle name="Notas 6 4 8 2 4" xfId="22139" xr:uid="{849B713F-1BBD-4BB3-8FB4-0020E2833AE9}"/>
    <cellStyle name="Notas 6 4 8 3" xfId="10776" xr:uid="{5DD5D9D3-13E5-4A1E-B88F-002EF4B22C59}"/>
    <cellStyle name="Notas 6 4 8 3 2" xfId="25884" xr:uid="{E4800421-49D1-47CE-A903-20B141E7893D}"/>
    <cellStyle name="Notas 6 4 8 4" xfId="8137" xr:uid="{8BE5FBCB-67A3-44BB-B308-A101F201E159}"/>
    <cellStyle name="Notas 6 4 8 4 2" xfId="23245" xr:uid="{A2D59D6D-3884-4372-987C-063C26E1A26B}"/>
    <cellStyle name="Notas 6 4 8 5" xfId="19502" xr:uid="{E8F5C3DD-21DE-4B24-B4F5-9F30B6532602}"/>
    <cellStyle name="Notas 6 4 9" xfId="4752" xr:uid="{CC25A6AC-7724-4777-9396-C656AB069B6C}"/>
    <cellStyle name="Notas 6 4 9 2" xfId="11134" xr:uid="{E281575C-32E1-459F-A4FC-A80B934F25B9}"/>
    <cellStyle name="Notas 6 4 9 2 2" xfId="26242" xr:uid="{41B29EDA-6E46-4C07-809F-EB5DDF8A9B4A}"/>
    <cellStyle name="Notas 6 4 9 3" xfId="13662" xr:uid="{8B7415A4-9835-40ED-95A4-2690A0403826}"/>
    <cellStyle name="Notas 6 4 9 3 2" xfId="28770" xr:uid="{7C68440F-F56E-457E-8E4B-5351F37C7B55}"/>
    <cellStyle name="Notas 6 4 9 4" xfId="19860" xr:uid="{D7A7581E-CF6C-4232-90CE-0CA1D010A762}"/>
    <cellStyle name="Notas 6 5" xfId="2009" xr:uid="{497C6D12-57FB-47B0-8773-54EE6D5D59D7}"/>
    <cellStyle name="Notas 6 5 10" xfId="13434" xr:uid="{8CE06AE4-5DEB-48D5-9E86-EEEB613BFFD2}"/>
    <cellStyle name="Notas 6 5 10 2" xfId="28542" xr:uid="{1E4B45CA-036A-4E9D-9BBF-9E56E11F0190}"/>
    <cellStyle name="Notas 6 5 11" xfId="9286" xr:uid="{88A73234-F245-4162-832C-1F2139E1C8A4}"/>
    <cellStyle name="Notas 6 5 11 2" xfId="24394" xr:uid="{9CF3792A-1A71-46E9-B98A-BC7DA978E410}"/>
    <cellStyle name="Notas 6 5 12" xfId="17234" xr:uid="{825842D8-7F24-423B-A913-F28FC40A84F2}"/>
    <cellStyle name="Notas 6 5 2" xfId="2771" xr:uid="{05D73A58-7533-49D4-8CD0-CC8041979846}"/>
    <cellStyle name="Notas 6 5 2 2" xfId="5408" xr:uid="{191CDA39-5FE7-4348-9671-DBEB077560F4}"/>
    <cellStyle name="Notas 6 5 2 2 2" xfId="7668" xr:uid="{36B6FDD4-E07E-400F-95B3-65B0EB5A0850}"/>
    <cellStyle name="Notas 6 5 2 2 2 2" xfId="22776" xr:uid="{FE01B337-129F-42FD-86C0-CF1636BD54DF}"/>
    <cellStyle name="Notas 6 5 2 2 3" xfId="20516" xr:uid="{713948F2-ED1B-4D2F-BF18-FD94BA9ED6BA}"/>
    <cellStyle name="Notas 6 5 2 3" xfId="15742" xr:uid="{AC5D6328-AB93-4675-9D3F-C353FA439A5B}"/>
    <cellStyle name="Notas 6 5 2 3 2" xfId="30850" xr:uid="{1E3AE2D4-7CA7-418B-BD46-18F993BA9C78}"/>
    <cellStyle name="Notas 6 5 2 4" xfId="17879" xr:uid="{D15EDFFC-E072-46D9-A4B9-FEB9369D4248}"/>
    <cellStyle name="Notas 6 5 3" xfId="3074" xr:uid="{A2F02796-0450-4B75-AB47-2312480DA4C8}"/>
    <cellStyle name="Notas 6 5 3 2" xfId="5711" xr:uid="{B0FC83FE-CCEB-4E60-9307-6752C4BD9932}"/>
    <cellStyle name="Notas 6 5 3 2 2" xfId="12022" xr:uid="{41D2825C-709B-490A-A1F3-3C4EAEAFDB9A}"/>
    <cellStyle name="Notas 6 5 3 2 2 2" xfId="27130" xr:uid="{D8E3B89F-F8DF-4FEF-9962-197B8456C74D}"/>
    <cellStyle name="Notas 6 5 3 2 3" xfId="8124" xr:uid="{A5A814E3-5FE8-41FF-96BD-B4FA90C9B152}"/>
    <cellStyle name="Notas 6 5 3 2 3 2" xfId="23232" xr:uid="{030B4210-7299-4B70-A71D-2D1DA3F431B4}"/>
    <cellStyle name="Notas 6 5 3 2 4" xfId="20819" xr:uid="{70B58416-B74F-46B7-9A13-9C576378A24B}"/>
    <cellStyle name="Notas 6 5 3 3" xfId="9456" xr:uid="{91A59D35-1DE6-420F-A784-2D44EA681E83}"/>
    <cellStyle name="Notas 6 5 3 3 2" xfId="24564" xr:uid="{2C9BEA69-98DE-4ECD-B486-97A840676F30}"/>
    <cellStyle name="Notas 6 5 3 4" xfId="13399" xr:uid="{31ABF149-73F1-467F-BEE9-FB61E666FBE6}"/>
    <cellStyle name="Notas 6 5 3 4 2" xfId="28507" xr:uid="{AAB2F06D-B08F-4616-80AA-2A5B47116057}"/>
    <cellStyle name="Notas 6 5 3 5" xfId="18182" xr:uid="{7543AD85-2611-47D3-8389-25CC2BEDD3B4}"/>
    <cellStyle name="Notas 6 5 4" xfId="3400" xr:uid="{80933FA9-2C9C-4D3B-8677-53141CE7693F}"/>
    <cellStyle name="Notas 6 5 4 2" xfId="6037" xr:uid="{6F51645A-DB60-4496-8C96-1B29C816F092}"/>
    <cellStyle name="Notas 6 5 4 2 2" xfId="12348" xr:uid="{76042AE7-4976-4F63-B342-F7977E021592}"/>
    <cellStyle name="Notas 6 5 4 2 2 2" xfId="27456" xr:uid="{0A8A2206-4DCC-4FBB-B0BB-30823BD13480}"/>
    <cellStyle name="Notas 6 5 4 2 3" xfId="13501" xr:uid="{5A17A379-D8FD-4D18-BD76-966F4D683043}"/>
    <cellStyle name="Notas 6 5 4 2 3 2" xfId="28609" xr:uid="{DF29054B-6730-4661-974E-47F4827D43FA}"/>
    <cellStyle name="Notas 6 5 4 2 4" xfId="21145" xr:uid="{CCB25408-CDDB-486A-8280-591728B55074}"/>
    <cellStyle name="Notas 6 5 4 3" xfId="9782" xr:uid="{3D55A8AC-6A24-4A16-BEED-67889896EDE4}"/>
    <cellStyle name="Notas 6 5 4 3 2" xfId="24890" xr:uid="{F4E913D4-1B3B-4729-877A-74E672261888}"/>
    <cellStyle name="Notas 6 5 4 4" xfId="13781" xr:uid="{8BBED72E-FD01-4DC0-9769-C63F6E92B7BA}"/>
    <cellStyle name="Notas 6 5 4 4 2" xfId="28889" xr:uid="{5C9901EF-8D63-4893-B699-A537D461464B}"/>
    <cellStyle name="Notas 6 5 4 5" xfId="18508" xr:uid="{67509A5E-56EC-448C-87A3-D9F528F3B11F}"/>
    <cellStyle name="Notas 6 5 5" xfId="3706" xr:uid="{5F8C2419-9FE2-4378-A4BC-D6D330330554}"/>
    <cellStyle name="Notas 6 5 5 2" xfId="6343" xr:uid="{145D5EE7-12CF-4C59-9D5A-2E04EC01E5EF}"/>
    <cellStyle name="Notas 6 5 5 2 2" xfId="12654" xr:uid="{21AC503D-7ACA-4DBF-91E5-F799332874F2}"/>
    <cellStyle name="Notas 6 5 5 2 2 2" xfId="27762" xr:uid="{07AEA2CC-3D30-4A93-AEF0-4E936DF75ECA}"/>
    <cellStyle name="Notas 6 5 5 2 3" xfId="15762" xr:uid="{D4FC5F0D-4E90-435C-9F71-5659711F74D3}"/>
    <cellStyle name="Notas 6 5 5 2 3 2" xfId="30870" xr:uid="{8E43F8DA-1387-4D0E-9CF4-B7AF25B8C9A1}"/>
    <cellStyle name="Notas 6 5 5 2 4" xfId="21451" xr:uid="{D007C44F-9A1C-4F09-B588-8E48EEC7E627}"/>
    <cellStyle name="Notas 6 5 5 3" xfId="10088" xr:uid="{566391B2-8F87-43FE-A418-0107CEE9DF5B}"/>
    <cellStyle name="Notas 6 5 5 3 2" xfId="25196" xr:uid="{9C9637DB-2AF4-402E-9E38-11E1F1E7FDD1}"/>
    <cellStyle name="Notas 6 5 5 4" xfId="13897" xr:uid="{04486157-4B6C-42C1-884D-8EEDCEFBA701}"/>
    <cellStyle name="Notas 6 5 5 4 2" xfId="29005" xr:uid="{1F1C34F2-5E49-4B25-8C2D-81E37838CEA9}"/>
    <cellStyle name="Notas 6 5 5 5" xfId="18814" xr:uid="{B1C7B5B3-D2BE-4A5F-B3CF-D71F0C190AA1}"/>
    <cellStyle name="Notas 6 5 6" xfId="4081" xr:uid="{213F63D1-5DD9-4557-8389-015F94429417}"/>
    <cellStyle name="Notas 6 5 6 2" xfId="6718" xr:uid="{7EC680FD-5DEF-421E-80FB-5128E4C6371D}"/>
    <cellStyle name="Notas 6 5 6 2 2" xfId="13029" xr:uid="{5CDE3140-0338-444D-AB39-334D4E39F9A1}"/>
    <cellStyle name="Notas 6 5 6 2 2 2" xfId="28137" xr:uid="{36A3BE11-A2BE-43C9-801F-898DD6948FE5}"/>
    <cellStyle name="Notas 6 5 6 2 3" xfId="16705" xr:uid="{8204A975-E4D3-44A3-B1A1-249E62BE98E2}"/>
    <cellStyle name="Notas 6 5 6 2 3 2" xfId="31813" xr:uid="{15A989BC-A0B7-4324-B946-EB5324DE45EF}"/>
    <cellStyle name="Notas 6 5 6 2 4" xfId="21826" xr:uid="{7EAC994C-911F-4556-85FF-7B17B64C2B74}"/>
    <cellStyle name="Notas 6 5 6 3" xfId="10463" xr:uid="{9340B82F-4841-4D80-8648-0E978ADC2786}"/>
    <cellStyle name="Notas 6 5 6 3 2" xfId="25571" xr:uid="{AC61366F-759D-46A8-86D9-719D17AB7095}"/>
    <cellStyle name="Notas 6 5 6 4" xfId="15330" xr:uid="{78E638FB-8800-4A60-AB56-183BFCD0D6DB}"/>
    <cellStyle name="Notas 6 5 6 4 2" xfId="30438" xr:uid="{6412F014-5F0F-4094-A0B1-0F95FD3DFBF0}"/>
    <cellStyle name="Notas 6 5 6 5" xfId="19189" xr:uid="{C86BB4AB-8B05-427D-A17E-7E6D36558818}"/>
    <cellStyle name="Notas 6 5 7" xfId="4363" xr:uid="{78009EB6-F1A3-429E-8A02-58FA854445E8}"/>
    <cellStyle name="Notas 6 5 7 2" xfId="7000" xr:uid="{0FA02385-4B00-42A2-9A10-7EC945FA3159}"/>
    <cellStyle name="Notas 6 5 7 2 2" xfId="13311" xr:uid="{A5CDC837-E138-4CA0-97D1-BC66FA56B87A}"/>
    <cellStyle name="Notas 6 5 7 2 2 2" xfId="28419" xr:uid="{B1C88F33-847D-488F-BC28-28E6EF3D0772}"/>
    <cellStyle name="Notas 6 5 7 2 3" xfId="16975" xr:uid="{F976C614-5499-43A2-AB2C-67FF7F2589CE}"/>
    <cellStyle name="Notas 6 5 7 2 3 2" xfId="32083" xr:uid="{BD01148C-5729-48CB-9F36-B96B5C7E7A64}"/>
    <cellStyle name="Notas 6 5 7 2 4" xfId="22108" xr:uid="{48CC8333-C5CB-4F45-8EB6-CFE68CD8E65B}"/>
    <cellStyle name="Notas 6 5 7 3" xfId="10745" xr:uid="{926408A1-AC15-498E-AA26-EB7C14DB6823}"/>
    <cellStyle name="Notas 6 5 7 3 2" xfId="25853" xr:uid="{8A7AC0B9-98A7-4BAA-A5F2-DD2C8218CA2D}"/>
    <cellStyle name="Notas 6 5 7 4" xfId="8100" xr:uid="{142CB310-C1EF-4FEB-8458-8CBB7A82F5AC}"/>
    <cellStyle name="Notas 6 5 7 4 2" xfId="23208" xr:uid="{E8A6C8B0-9A35-470E-8C0D-C885ACFD12F6}"/>
    <cellStyle name="Notas 6 5 7 5" xfId="19471" xr:uid="{BB9947CA-4ED0-4044-AA85-B8AAAD9F5F41}"/>
    <cellStyle name="Notas 6 5 8" xfId="4646" xr:uid="{D576097D-AE21-440E-A07C-DBD359FD1671}"/>
    <cellStyle name="Notas 6 5 8 2" xfId="11028" xr:uid="{BDF658B7-27E5-4D28-9725-45AB804209BA}"/>
    <cellStyle name="Notas 6 5 8 2 2" xfId="26136" xr:uid="{43D34A8B-DEAF-4D24-B740-D4E22B29D1D2}"/>
    <cellStyle name="Notas 6 5 8 3" xfId="15611" xr:uid="{6B812DAE-3764-41E8-A81D-511AE0A059C9}"/>
    <cellStyle name="Notas 6 5 8 3 2" xfId="30719" xr:uid="{F9C5E9A4-F180-40F4-99FE-FE2A799A8D27}"/>
    <cellStyle name="Notas 6 5 8 4" xfId="19754" xr:uid="{38A4E358-098B-4869-9014-E4933BA1B2A5}"/>
    <cellStyle name="Notas 6 5 9" xfId="8507" xr:uid="{DE34986F-1DCA-4666-A2F5-C717EE1471D5}"/>
    <cellStyle name="Notas 6 5 9 2" xfId="23615" xr:uid="{A7C0C201-92FD-411C-91F2-664E27AC95E5}"/>
    <cellStyle name="Notas 7" xfId="1469" xr:uid="{00000000-0005-0000-0000-0000C1050000}"/>
    <cellStyle name="Notas 7 2" xfId="1924" xr:uid="{E733352E-89E0-407B-ADF8-88317D6E9680}"/>
    <cellStyle name="Notas 7 2 10" xfId="15298" xr:uid="{5B993BBD-195F-4BCA-B7E3-38C2587BE28D}"/>
    <cellStyle name="Notas 7 2 10 2" xfId="30406" xr:uid="{1BE110BA-74FA-431B-98B9-62E382F3E8DC}"/>
    <cellStyle name="Notas 7 2 11" xfId="13433" xr:uid="{FCC432AC-AD6D-473D-9838-84B0B26BAD4A}"/>
    <cellStyle name="Notas 7 2 11 2" xfId="28541" xr:uid="{D1EAF4F5-C347-4575-A3D2-E9E25E6533DC}"/>
    <cellStyle name="Notas 7 2 12" xfId="17149" xr:uid="{CB4F9AC9-7304-467A-9CC5-DEF5D5A38511}"/>
    <cellStyle name="Notas 7 2 2" xfId="2484" xr:uid="{449E9B57-2DB9-4377-995D-8618C0926432}"/>
    <cellStyle name="Notas 7 2 2 2" xfId="5121" xr:uid="{5C315BC2-A0A4-4FD6-A60A-40F13C702146}"/>
    <cellStyle name="Notas 7 2 2 2 2" xfId="11485" xr:uid="{300F05A1-882B-4C59-91BD-5DB241DB59FE}"/>
    <cellStyle name="Notas 7 2 2 2 2 2" xfId="26593" xr:uid="{554AEB95-F946-4FF9-8061-3F13EA3C09A6}"/>
    <cellStyle name="Notas 7 2 2 2 3" xfId="7313" xr:uid="{734BE537-B04E-4537-87C9-DC570F25A56E}"/>
    <cellStyle name="Notas 7 2 2 2 3 2" xfId="22421" xr:uid="{157B662D-3852-4B5E-B979-70DD0880B4FE}"/>
    <cellStyle name="Notas 7 2 2 2 4" xfId="20229" xr:uid="{707CCEBF-8F77-4626-97E9-9BE84AA885F8}"/>
    <cellStyle name="Notas 7 2 2 3" xfId="8951" xr:uid="{C9FA6FA4-B6BB-439B-A6AD-8D239F61BB78}"/>
    <cellStyle name="Notas 7 2 2 3 2" xfId="24059" xr:uid="{8ADB64B8-FCD7-4AE6-B5A6-D6D5CB71F1ED}"/>
    <cellStyle name="Notas 7 2 3" xfId="2700" xr:uid="{37359C20-EF3C-455C-8AB2-AE9D313B6F9B}"/>
    <cellStyle name="Notas 7 2 3 2" xfId="5337" xr:uid="{F36E7479-1A27-4930-A830-9C60E6E410B5}"/>
    <cellStyle name="Notas 7 2 3 2 2" xfId="14224" xr:uid="{756F8250-BE01-4C6F-B597-1406E47EF6EE}"/>
    <cellStyle name="Notas 7 2 3 2 2 2" xfId="29332" xr:uid="{81B82C5B-5F8F-4778-84CD-FC9D022BF5A1}"/>
    <cellStyle name="Notas 7 2 3 2 3" xfId="20445" xr:uid="{68C9649D-498E-4E5D-A4C0-D87ECC83E0A1}"/>
    <cellStyle name="Notas 7 2 3 3" xfId="15686" xr:uid="{E66E70B1-0413-42D2-AFF8-6AD64DD29521}"/>
    <cellStyle name="Notas 7 2 3 3 2" xfId="30794" xr:uid="{D56164B6-68B5-4FA0-8C97-476BF4CD9312}"/>
    <cellStyle name="Notas 7 2 3 4" xfId="17808" xr:uid="{D99E5826-AA1B-4CB8-A01C-D98B928E3C05}"/>
    <cellStyle name="Notas 7 2 4" xfId="3003" xr:uid="{2EA14D35-245B-4D46-BC70-86099A5E8FDF}"/>
    <cellStyle name="Notas 7 2 4 2" xfId="5640" xr:uid="{EAA26E34-8F2C-4E77-AB4E-2068AFB1520C}"/>
    <cellStyle name="Notas 7 2 4 2 2" xfId="11951" xr:uid="{E517986E-644A-493B-9FF4-6A119C728A70}"/>
    <cellStyle name="Notas 7 2 4 2 2 2" xfId="27059" xr:uid="{46ED2B8D-C7C0-4EF8-B04F-20FD4CCA46B9}"/>
    <cellStyle name="Notas 7 2 4 2 3" xfId="8731" xr:uid="{266F22DE-2510-4FFF-B31E-9FD476FB433C}"/>
    <cellStyle name="Notas 7 2 4 2 3 2" xfId="23839" xr:uid="{B698385C-7BB1-4E97-A5B7-1EC190B4533C}"/>
    <cellStyle name="Notas 7 2 4 2 4" xfId="20748" xr:uid="{AE8AE899-538C-4D6E-894D-7689054A7134}"/>
    <cellStyle name="Notas 7 2 4 3" xfId="9385" xr:uid="{773F7B7F-8B09-419E-A921-7546C1B28E1A}"/>
    <cellStyle name="Notas 7 2 4 3 2" xfId="24493" xr:uid="{92E3EAFD-DA57-4126-AEB8-47F1F4772BD8}"/>
    <cellStyle name="Notas 7 2 4 4" xfId="16562" xr:uid="{177FD95E-DF37-4D06-8836-B3ED161DB496}"/>
    <cellStyle name="Notas 7 2 4 4 2" xfId="31670" xr:uid="{366ADB83-5B6B-4365-B5FF-B6E8F092720F}"/>
    <cellStyle name="Notas 7 2 4 5" xfId="18111" xr:uid="{A97D593C-4B43-4783-88A9-E3197FCB1A00}"/>
    <cellStyle name="Notas 7 2 5" xfId="3329" xr:uid="{FB1F1242-E301-457A-A3E6-486E4DAEC353}"/>
    <cellStyle name="Notas 7 2 5 2" xfId="5966" xr:uid="{9C3AD655-E716-459A-B27E-A0AC0938DC32}"/>
    <cellStyle name="Notas 7 2 5 2 2" xfId="12277" xr:uid="{59341009-D9A6-42BF-A9ED-4F5A9EF6ADD7}"/>
    <cellStyle name="Notas 7 2 5 2 2 2" xfId="27385" xr:uid="{712460AA-52D7-4006-A2AA-F280B3BBC3D5}"/>
    <cellStyle name="Notas 7 2 5 2 3" xfId="15294" xr:uid="{9665C706-9292-417F-A1F2-91392286F288}"/>
    <cellStyle name="Notas 7 2 5 2 3 2" xfId="30402" xr:uid="{BF9A6C0F-4771-4981-B651-808A2B45F3FB}"/>
    <cellStyle name="Notas 7 2 5 2 4" xfId="21074" xr:uid="{E28BF77F-0272-4AA5-961D-2D3674F14492}"/>
    <cellStyle name="Notas 7 2 5 3" xfId="9711" xr:uid="{D908B482-46C5-48BC-A764-163B858AC039}"/>
    <cellStyle name="Notas 7 2 5 3 2" xfId="24819" xr:uid="{DFBD5D0F-6743-4832-A57A-5775F7863B1D}"/>
    <cellStyle name="Notas 7 2 5 4" xfId="7409" xr:uid="{72E9E6D0-71EA-44F4-B570-1CBC22F343C9}"/>
    <cellStyle name="Notas 7 2 5 4 2" xfId="22517" xr:uid="{5D933D51-5D3D-4B7A-9796-4AD3A371CC6D}"/>
    <cellStyle name="Notas 7 2 5 5" xfId="18437" xr:uid="{E85BC2E7-B858-4820-A190-3DE9C412FC29}"/>
    <cellStyle name="Notas 7 2 6" xfId="3635" xr:uid="{CA5B714E-25B3-4953-803B-16A6E100F28A}"/>
    <cellStyle name="Notas 7 2 6 2" xfId="6272" xr:uid="{12CEF783-0F31-40C9-A785-A97BDAC01701}"/>
    <cellStyle name="Notas 7 2 6 2 2" xfId="12583" xr:uid="{ADC00649-010F-4AD1-BCD5-EF37C7698AE0}"/>
    <cellStyle name="Notas 7 2 6 2 2 2" xfId="27691" xr:uid="{8F80834D-8BC6-453A-B5BD-231645107DE2}"/>
    <cellStyle name="Notas 7 2 6 2 3" xfId="7481" xr:uid="{3C8D5651-1D88-44C2-B322-D87B3F843636}"/>
    <cellStyle name="Notas 7 2 6 2 3 2" xfId="22589" xr:uid="{B561DEFE-259C-4C14-BF27-47C02B2103D7}"/>
    <cellStyle name="Notas 7 2 6 2 4" xfId="21380" xr:uid="{D12C6D59-8D91-4F80-AC9F-D0AC4C899FE6}"/>
    <cellStyle name="Notas 7 2 6 3" xfId="10017" xr:uid="{D8B43B24-D173-48B7-946E-1B0B366F13E7}"/>
    <cellStyle name="Notas 7 2 6 3 2" xfId="25125" xr:uid="{6A4F5F71-7F3C-4270-80AB-2A97E1543CAB}"/>
    <cellStyle name="Notas 7 2 6 4" xfId="14632" xr:uid="{35ACDFD8-C51C-4EF8-88D3-88A518DE9A03}"/>
    <cellStyle name="Notas 7 2 6 4 2" xfId="29740" xr:uid="{DC2265DB-9E4F-4820-8E1B-C476AD8D118D}"/>
    <cellStyle name="Notas 7 2 6 5" xfId="18743" xr:uid="{C74906F4-8F1E-49D6-BAF6-090C0E9B6494}"/>
    <cellStyle name="Notas 7 2 7" xfId="3996" xr:uid="{30AD9BAF-93FD-4BF7-B7A8-CDC5BFA69C69}"/>
    <cellStyle name="Notas 7 2 7 2" xfId="6633" xr:uid="{79C03C25-C5C8-4BF4-B0AA-4803C7490330}"/>
    <cellStyle name="Notas 7 2 7 2 2" xfId="12944" xr:uid="{BBABA8AB-4B47-4F2C-9BDA-078E21127119}"/>
    <cellStyle name="Notas 7 2 7 2 2 2" xfId="28052" xr:uid="{F97F8562-F114-439B-BDC9-CEA318EEAAB2}"/>
    <cellStyle name="Notas 7 2 7 2 3" xfId="16634" xr:uid="{7D3DC511-2B7B-4F00-9D30-29AD92307738}"/>
    <cellStyle name="Notas 7 2 7 2 3 2" xfId="31742" xr:uid="{ACFBB7F6-DC96-471B-A5EC-3850804FED44}"/>
    <cellStyle name="Notas 7 2 7 2 4" xfId="21741" xr:uid="{5518EF56-D624-4364-A39C-BD0207E58DB7}"/>
    <cellStyle name="Notas 7 2 7 3" xfId="10378" xr:uid="{D273645B-D788-41B9-BEF8-639C827E5836}"/>
    <cellStyle name="Notas 7 2 7 3 2" xfId="25486" xr:uid="{40F48D7F-B7EF-4695-96A3-3E1E23B806B9}"/>
    <cellStyle name="Notas 7 2 7 4" xfId="14069" xr:uid="{6EF1EE93-4438-467C-B56C-5EE9EB34BE08}"/>
    <cellStyle name="Notas 7 2 7 4 2" xfId="29177" xr:uid="{1C1F9FBF-F502-452B-B377-3C4C8454D179}"/>
    <cellStyle name="Notas 7 2 7 5" xfId="19104" xr:uid="{3D5C9EDC-5EB6-4E7F-8123-3D4ACEBFD06D}"/>
    <cellStyle name="Notas 7 2 8" xfId="4561" xr:uid="{A698C8B7-7F6E-4545-A63F-8A3CA8D63B86}"/>
    <cellStyle name="Notas 7 2 8 2" xfId="10943" xr:uid="{74EF9FDD-C538-4C2E-906C-BF8D51452E10}"/>
    <cellStyle name="Notas 7 2 8 2 2" xfId="26051" xr:uid="{17D56402-140D-4FF4-AC01-D403B7C2E539}"/>
    <cellStyle name="Notas 7 2 8 3" xfId="15907" xr:uid="{87486094-E103-4D79-A6EF-3CCADDF3C090}"/>
    <cellStyle name="Notas 7 2 8 3 2" xfId="31015" xr:uid="{9C769A6B-2C50-4208-9E31-47EEC524896F}"/>
    <cellStyle name="Notas 7 2 8 4" xfId="19669" xr:uid="{AD25F88C-D2DA-4A1E-94C3-5688594C9134}"/>
    <cellStyle name="Notas 7 2 9" xfId="8425" xr:uid="{88FAD035-FD73-4AC2-8595-3FE82C495593}"/>
    <cellStyle name="Notas 7 2 9 2" xfId="23533" xr:uid="{3BAFA1B0-2F23-4847-ACE8-C23F829C7C35}"/>
    <cellStyle name="Notas 7 3" xfId="1918" xr:uid="{472170EA-2E9E-4EFB-90D9-2168C7A67AE5}"/>
    <cellStyle name="Notas 7 3 10" xfId="8419" xr:uid="{7632BFC7-10A5-47EF-A62E-BB82B2D16CE7}"/>
    <cellStyle name="Notas 7 3 10 2" xfId="23527" xr:uid="{B788EC26-77A1-4628-B8DE-5FB31DBF2AA6}"/>
    <cellStyle name="Notas 7 3 11" xfId="7323" xr:uid="{650BEA92-B76E-41B9-8DDF-32634A9A8184}"/>
    <cellStyle name="Notas 7 3 11 2" xfId="22431" xr:uid="{020BBA5B-71FA-4025-8AEE-6F9B59C365C8}"/>
    <cellStyle name="Notas 7 3 12" xfId="13495" xr:uid="{71E7270D-6673-4B28-87D1-749F5BD9587D}"/>
    <cellStyle name="Notas 7 3 12 2" xfId="28603" xr:uid="{B55F97E4-488B-4A15-8B46-17403D98737E}"/>
    <cellStyle name="Notas 7 3 13" xfId="17143" xr:uid="{854DE1E1-DD74-4A45-93E0-1BBDB30A414D}"/>
    <cellStyle name="Notas 7 3 2" xfId="2478" xr:uid="{426BD253-E24D-4A41-99FF-95BA57081750}"/>
    <cellStyle name="Notas 7 3 2 2" xfId="5115" xr:uid="{F2FDC031-77AB-4A53-9CE7-4A7AB6209EA5}"/>
    <cellStyle name="Notas 7 3 2 2 2" xfId="11479" xr:uid="{7131E65F-A8A0-410D-AE01-9003749C63BC}"/>
    <cellStyle name="Notas 7 3 2 2 2 2" xfId="26587" xr:uid="{3219178C-B9A1-44C7-A0D1-82DA599C5773}"/>
    <cellStyle name="Notas 7 3 2 2 3" xfId="7767" xr:uid="{3B86619C-98E4-4449-81C2-4C378D2E2EAD}"/>
    <cellStyle name="Notas 7 3 2 2 3 2" xfId="22875" xr:uid="{3EEE8209-E495-4985-B8E5-3AA3B90B57CB}"/>
    <cellStyle name="Notas 7 3 2 2 4" xfId="20223" xr:uid="{555E18E8-8286-4F43-BB7A-512D3D6E74A7}"/>
    <cellStyle name="Notas 7 3 2 3" xfId="8945" xr:uid="{C1771503-BC0D-4BEE-8E32-C55E7FAE02F7}"/>
    <cellStyle name="Notas 7 3 2 3 2" xfId="24053" xr:uid="{D24668D3-2163-4018-9E6F-A1BBC24311FF}"/>
    <cellStyle name="Notas 7 3 2 4" xfId="7382" xr:uid="{77714D14-71BF-449E-9BFA-7E6E480DE491}"/>
    <cellStyle name="Notas 7 3 2 4 2" xfId="22490" xr:uid="{C57BA9CB-3FCD-4D39-8D9A-ABCF6AF262AD}"/>
    <cellStyle name="Notas 7 3 2 5" xfId="7960" xr:uid="{76B89019-A09A-484B-890E-C30BEED0F0F1}"/>
    <cellStyle name="Notas 7 3 2 5 2" xfId="23068" xr:uid="{83B002E5-5726-46FC-A8C0-44429F0D9283}"/>
    <cellStyle name="Notas 7 3 2 6" xfId="17640" xr:uid="{A913A25B-93A9-46B5-A65F-AC9C4D42918E}"/>
    <cellStyle name="Notas 7 3 3" xfId="2694" xr:uid="{A2E57CE5-4C17-4B03-BE75-F58BF8250827}"/>
    <cellStyle name="Notas 7 3 3 2" xfId="5331" xr:uid="{10DD8ECC-6BD0-441C-862C-81A743667288}"/>
    <cellStyle name="Notas 7 3 3 2 2" xfId="7919" xr:uid="{159BBC81-CD51-408F-86AB-F69067CBA118}"/>
    <cellStyle name="Notas 7 3 3 2 2 2" xfId="23027" xr:uid="{804FB509-A411-4322-A326-E197540D0858}"/>
    <cellStyle name="Notas 7 3 3 2 3" xfId="20439" xr:uid="{0A5F44A2-CBC5-491B-AFF0-C939ADA29916}"/>
    <cellStyle name="Notas 7 3 3 3" xfId="15439" xr:uid="{7487CCF0-002C-40AE-BD9E-2E4E46544568}"/>
    <cellStyle name="Notas 7 3 3 3 2" xfId="30547" xr:uid="{53070485-C688-42CE-B89C-5AFE19EA5CA5}"/>
    <cellStyle name="Notas 7 3 3 4" xfId="17802" xr:uid="{8CC7ADC3-9BC3-44A3-B65C-81B20BBCFC2D}"/>
    <cellStyle name="Notas 7 3 4" xfId="2997" xr:uid="{427FA474-8BA0-4EEC-B0E0-75F7F4C819A1}"/>
    <cellStyle name="Notas 7 3 4 2" xfId="5634" xr:uid="{E689A986-C904-40B5-A6C4-EA15C6524CBC}"/>
    <cellStyle name="Notas 7 3 4 2 2" xfId="11945" xr:uid="{2F340927-A67F-4A8F-817A-472D1698114B}"/>
    <cellStyle name="Notas 7 3 4 2 2 2" xfId="27053" xr:uid="{D4D2E021-251A-4125-BB0E-B6869F6B85FA}"/>
    <cellStyle name="Notas 7 3 4 2 3" xfId="7661" xr:uid="{2699E119-A222-497A-BD7C-6CB50BCEBFE4}"/>
    <cellStyle name="Notas 7 3 4 2 3 2" xfId="22769" xr:uid="{4C4F2F42-3DF4-4F2E-80D2-DA0E64971EB6}"/>
    <cellStyle name="Notas 7 3 4 2 4" xfId="20742" xr:uid="{DCE270B6-FB8E-44C1-8DD0-9F11D2417941}"/>
    <cellStyle name="Notas 7 3 4 3" xfId="9379" xr:uid="{BF7979EE-9B66-4505-BD1E-3A3193B58524}"/>
    <cellStyle name="Notas 7 3 4 3 2" xfId="24487" xr:uid="{AA0F118B-DC48-4C32-904B-5D3CF0D64FFA}"/>
    <cellStyle name="Notas 7 3 4 4" xfId="8048" xr:uid="{F7946592-9A8E-4CCB-A00F-05C460F29A8B}"/>
    <cellStyle name="Notas 7 3 4 4 2" xfId="23156" xr:uid="{286B70B6-3008-46D4-9B26-DDA7F96CA936}"/>
    <cellStyle name="Notas 7 3 4 5" xfId="18105" xr:uid="{B5B59F5B-C889-41C1-B399-D792F40C3417}"/>
    <cellStyle name="Notas 7 3 5" xfId="3323" xr:uid="{49C3CB07-74A1-4D52-88B8-5DAA7CC8F2F8}"/>
    <cellStyle name="Notas 7 3 5 2" xfId="5960" xr:uid="{005FC73D-D24F-4330-AD33-64EE1536FBBA}"/>
    <cellStyle name="Notas 7 3 5 2 2" xfId="12271" xr:uid="{30A9A24C-4969-42FA-994A-39839062BF86}"/>
    <cellStyle name="Notas 7 3 5 2 2 2" xfId="27379" xr:uid="{FCEF4F0B-35C8-40D2-83E8-FB4C9C503D18}"/>
    <cellStyle name="Notas 7 3 5 2 3" xfId="14176" xr:uid="{1982844B-A7B1-418C-8100-CD523839928C}"/>
    <cellStyle name="Notas 7 3 5 2 3 2" xfId="29284" xr:uid="{7BBC0F50-2B4E-4654-A11A-D238D9F6607F}"/>
    <cellStyle name="Notas 7 3 5 2 4" xfId="21068" xr:uid="{DB86A16E-0E91-4C72-B45E-7939E765F932}"/>
    <cellStyle name="Notas 7 3 5 3" xfId="9705" xr:uid="{7E3BF012-6B63-4EE1-9F7F-5DAFDA5C572C}"/>
    <cellStyle name="Notas 7 3 5 3 2" xfId="24813" xr:uid="{E76FF0A7-51EA-4012-BDC5-149EFF945129}"/>
    <cellStyle name="Notas 7 3 5 4" xfId="13750" xr:uid="{3F56A9A7-A09F-474F-81A8-5419225AD8C5}"/>
    <cellStyle name="Notas 7 3 5 4 2" xfId="28858" xr:uid="{D0B3B698-F389-4060-8E44-22C491E94BEF}"/>
    <cellStyle name="Notas 7 3 5 5" xfId="18431" xr:uid="{E2B7AC89-A185-4CBA-BE4F-F93D4D05E3F4}"/>
    <cellStyle name="Notas 7 3 6" xfId="3629" xr:uid="{F7AEFEE7-1DDA-4105-968F-63A083A918C5}"/>
    <cellStyle name="Notas 7 3 6 2" xfId="6266" xr:uid="{032E5F78-EE28-458F-A74E-4A8CD6A305B2}"/>
    <cellStyle name="Notas 7 3 6 2 2" xfId="12577" xr:uid="{FF53F100-3917-4D77-AD98-3D737348F9D5}"/>
    <cellStyle name="Notas 7 3 6 2 2 2" xfId="27685" xr:uid="{5F519E04-5990-40D8-870F-54AAA0DE9D39}"/>
    <cellStyle name="Notas 7 3 6 2 3" xfId="7734" xr:uid="{8119065D-EA1B-4143-8F0A-5400FDC0EBCB}"/>
    <cellStyle name="Notas 7 3 6 2 3 2" xfId="22842" xr:uid="{94F79A20-AF12-4C3C-91D0-C3B8E41A3D07}"/>
    <cellStyle name="Notas 7 3 6 2 4" xfId="21374" xr:uid="{52B8EEAE-9B34-4087-BABD-99E9E9857AF0}"/>
    <cellStyle name="Notas 7 3 6 3" xfId="10011" xr:uid="{1CF267A9-3AAE-47A0-8FEB-E5FE5D6A9FAC}"/>
    <cellStyle name="Notas 7 3 6 3 2" xfId="25119" xr:uid="{9D533806-0561-4B75-B38E-93AA502DFD93}"/>
    <cellStyle name="Notas 7 3 6 4" xfId="14530" xr:uid="{1B6047BE-9DF2-4B7E-A8D6-A918E62B3996}"/>
    <cellStyle name="Notas 7 3 6 4 2" xfId="29638" xr:uid="{D70FB9D2-E96F-4CAA-985F-AE5385D58855}"/>
    <cellStyle name="Notas 7 3 6 5" xfId="18737" xr:uid="{4AB0344A-9340-44C2-8B9E-04062C76698D}"/>
    <cellStyle name="Notas 7 3 7" xfId="3990" xr:uid="{F65A2870-3ED9-4274-A24E-8F05D9A79E40}"/>
    <cellStyle name="Notas 7 3 7 2" xfId="6627" xr:uid="{721826A7-C886-479C-BB4E-E288963042FA}"/>
    <cellStyle name="Notas 7 3 7 2 2" xfId="12938" xr:uid="{9B13B713-0CFD-4699-9CB5-82D2E1F8E960}"/>
    <cellStyle name="Notas 7 3 7 2 2 2" xfId="28046" xr:uid="{7F09950B-95AE-42DB-B8C7-D9C39F98CC20}"/>
    <cellStyle name="Notas 7 3 7 2 3" xfId="16628" xr:uid="{CAEC2906-F50D-42A5-82BD-5A8ADCEE0BE1}"/>
    <cellStyle name="Notas 7 3 7 2 3 2" xfId="31736" xr:uid="{D19B29B4-805B-47D8-8741-FA0F206206E3}"/>
    <cellStyle name="Notas 7 3 7 2 4" xfId="21735" xr:uid="{0105687D-0128-4073-8C6B-5873F0970B96}"/>
    <cellStyle name="Notas 7 3 7 3" xfId="10372" xr:uid="{14EB32DF-019C-43E3-991C-770A06A5195F}"/>
    <cellStyle name="Notas 7 3 7 3 2" xfId="25480" xr:uid="{7FE37BA4-F352-40F5-9F8D-B11DE3FF95AB}"/>
    <cellStyle name="Notas 7 3 7 4" xfId="7970" xr:uid="{53033B5F-22EE-4589-8E2D-E3913E4BB13A}"/>
    <cellStyle name="Notas 7 3 7 4 2" xfId="23078" xr:uid="{80BF4007-D3B9-4F10-990F-E96E622C8C12}"/>
    <cellStyle name="Notas 7 3 7 5" xfId="19098" xr:uid="{B8AB0C50-1437-47AA-BC4B-FDE68E614251}"/>
    <cellStyle name="Notas 7 3 8" xfId="4310" xr:uid="{77BD787C-BA32-404B-9702-1211F87B8276}"/>
    <cellStyle name="Notas 7 3 8 2" xfId="6947" xr:uid="{4CE17824-FC2A-477A-841A-1BE697346CDD}"/>
    <cellStyle name="Notas 7 3 8 2 2" xfId="13258" xr:uid="{D6A80D24-40D4-40F9-AC47-5025B35AC53B}"/>
    <cellStyle name="Notas 7 3 8 2 2 2" xfId="28366" xr:uid="{AE1034E7-90D7-44FC-9576-65F0DAA35040}"/>
    <cellStyle name="Notas 7 3 8 2 3" xfId="16922" xr:uid="{FE9D7F18-1CCC-43BD-8599-361FED528FF8}"/>
    <cellStyle name="Notas 7 3 8 2 3 2" xfId="32030" xr:uid="{EB6B4B87-4D00-461C-8869-2D61C88AE785}"/>
    <cellStyle name="Notas 7 3 8 2 4" xfId="22055" xr:uid="{2BBF18B7-6652-4911-A166-A452D39301F5}"/>
    <cellStyle name="Notas 7 3 8 3" xfId="10692" xr:uid="{67C04CE2-CB26-4244-B650-1C4676D8E4B9}"/>
    <cellStyle name="Notas 7 3 8 3 2" xfId="25800" xr:uid="{A1C8FF4C-DC6F-4503-BEFE-96C3F0475878}"/>
    <cellStyle name="Notas 7 3 8 4" xfId="13887" xr:uid="{DF75C589-6467-4917-B061-3837E3FF5F92}"/>
    <cellStyle name="Notas 7 3 8 4 2" xfId="28995" xr:uid="{47AAC812-1E90-45D0-BDA4-36DC02915F04}"/>
    <cellStyle name="Notas 7 3 8 5" xfId="19418" xr:uid="{1719F2B0-25C6-446C-9838-0BC02049FF31}"/>
    <cellStyle name="Notas 7 3 9" xfId="4555" xr:uid="{13811435-CEFD-49C3-8C5C-A0458BE064C7}"/>
    <cellStyle name="Notas 7 3 9 2" xfId="10937" xr:uid="{BA9A9345-4754-4D39-9F7E-C75C990F5071}"/>
    <cellStyle name="Notas 7 3 9 2 2" xfId="26045" xr:uid="{F64BA969-8A86-4EF1-9A16-817E34E37402}"/>
    <cellStyle name="Notas 7 3 9 3" xfId="16316" xr:uid="{EB6CE942-24A9-46C5-AF4A-407A71C494BE}"/>
    <cellStyle name="Notas 7 3 9 3 2" xfId="31424" xr:uid="{CAB4F3E9-A7F5-4E06-8C9F-3C88CDD121E5}"/>
    <cellStyle name="Notas 7 3 9 4" xfId="19663" xr:uid="{B9A4DAD2-DB2F-4CF5-80CD-9B0298BF475F}"/>
    <cellStyle name="Notas 7 4" xfId="2116" xr:uid="{2F4AF979-97ED-4216-BE85-7588C37A1FCC}"/>
    <cellStyle name="Notas 7 4 10" xfId="8614" xr:uid="{33B10413-6151-4226-BD5E-F11849F6F495}"/>
    <cellStyle name="Notas 7 4 10 2" xfId="23722" xr:uid="{47892A8B-3810-4B64-B0EE-4ECBEB6BEABA}"/>
    <cellStyle name="Notas 7 4 11" xfId="14733" xr:uid="{BBCBBC96-D09B-4991-AC3C-8D8E7E29FE44}"/>
    <cellStyle name="Notas 7 4 11 2" xfId="29841" xr:uid="{F51C3A4F-F7AB-48D8-B508-3FC564A78358}"/>
    <cellStyle name="Notas 7 4 12" xfId="7640" xr:uid="{FDFAE1B9-8063-4C82-9701-95EE6B376998}"/>
    <cellStyle name="Notas 7 4 12 2" xfId="22748" xr:uid="{A353F7EC-AAB0-4C1A-8566-1D47996B773C}"/>
    <cellStyle name="Notas 7 4 13" xfId="17341" xr:uid="{B70ED7B9-BE8F-41C4-8002-1438BA35D906}"/>
    <cellStyle name="Notas 7 4 2" xfId="2606" xr:uid="{F26DB324-F0BA-4E5B-9BFF-9DFECB1BC769}"/>
    <cellStyle name="Notas 7 4 2 2" xfId="5243" xr:uid="{62FF47F9-7F2F-411C-A626-EF53124068E4}"/>
    <cellStyle name="Notas 7 4 2 2 2" xfId="11607" xr:uid="{060F79C2-3FF1-48CE-A50C-657200B50943}"/>
    <cellStyle name="Notas 7 4 2 2 2 2" xfId="26715" xr:uid="{FE953923-8D32-4D2B-A7BD-F4C62D3D09E8}"/>
    <cellStyle name="Notas 7 4 2 2 3" xfId="14061" xr:uid="{D0C0880B-7386-459A-A4EB-837A388FC779}"/>
    <cellStyle name="Notas 7 4 2 2 3 2" xfId="29169" xr:uid="{8786AB69-ED18-4437-940C-B9B45545F48B}"/>
    <cellStyle name="Notas 7 4 2 2 4" xfId="20351" xr:uid="{800E970C-E412-4C21-8510-C49F9C654882}"/>
    <cellStyle name="Notas 7 4 2 3" xfId="9073" xr:uid="{EAF2B601-B25C-44B8-A2FC-B775E79F5663}"/>
    <cellStyle name="Notas 7 4 2 3 2" xfId="24181" xr:uid="{09E2D4B4-4E48-4468-AFDF-960466554B7A}"/>
    <cellStyle name="Notas 7 4 2 4" xfId="7988" xr:uid="{6F6FFA57-6484-427C-9DF0-181B00F2A7E2}"/>
    <cellStyle name="Notas 7 4 2 4 2" xfId="23096" xr:uid="{257F1413-8F5C-4813-B484-CC9C3EA4663D}"/>
    <cellStyle name="Notas 7 4 2 5" xfId="13727" xr:uid="{590A2781-659B-41F4-B1CD-EB4FD6ECE565}"/>
    <cellStyle name="Notas 7 4 2 5 2" xfId="28835" xr:uid="{7AC73486-42B3-4C86-B190-C745733BDB17}"/>
    <cellStyle name="Notas 7 4 2 6" xfId="17714" xr:uid="{D8639568-06D8-4BEB-B2A5-4523308EE4BB}"/>
    <cellStyle name="Notas 7 4 3" xfId="2871" xr:uid="{83150CFB-9139-4652-A4F5-03C8F73B9F39}"/>
    <cellStyle name="Notas 7 4 3 2" xfId="5508" xr:uid="{895398AE-749D-465B-8A2C-4DE093B8B33E}"/>
    <cellStyle name="Notas 7 4 3 2 2" xfId="14308" xr:uid="{1466174A-88BF-4EAC-BC6C-2F34D199E0C6}"/>
    <cellStyle name="Notas 7 4 3 2 2 2" xfId="29416" xr:uid="{DF2330D6-871C-4AC9-91F7-699642A2624F}"/>
    <cellStyle name="Notas 7 4 3 2 3" xfId="20616" xr:uid="{9995A95D-2CF5-4B99-A34B-C3C49DC05D10}"/>
    <cellStyle name="Notas 7 4 3 3" xfId="8245" xr:uid="{FF93E3B6-A618-42F2-8DEF-5F0734805EA7}"/>
    <cellStyle name="Notas 7 4 3 3 2" xfId="23353" xr:uid="{E604D199-8E04-4A55-9B7B-E5FF2CAC9A7B}"/>
    <cellStyle name="Notas 7 4 3 4" xfId="17979" xr:uid="{FED226CB-FDFD-4C56-87FF-41B39899DC8B}"/>
    <cellStyle name="Notas 7 4 4" xfId="3174" xr:uid="{74737FB7-DA8E-496A-A8B9-1775136C7151}"/>
    <cellStyle name="Notas 7 4 4 2" xfId="5811" xr:uid="{251F70A3-D4DC-4BC9-A259-90CA0F3C8095}"/>
    <cellStyle name="Notas 7 4 4 2 2" xfId="12122" xr:uid="{B0DF916F-5AE5-4001-AEF7-8E3723057CFB}"/>
    <cellStyle name="Notas 7 4 4 2 2 2" xfId="27230" xr:uid="{6FEB45ED-555C-443F-A74E-72AD3C782F5E}"/>
    <cellStyle name="Notas 7 4 4 2 3" xfId="13918" xr:uid="{01A935EE-8445-48A4-9F2C-3EE6FC276874}"/>
    <cellStyle name="Notas 7 4 4 2 3 2" xfId="29026" xr:uid="{30E910B7-693B-4155-9B59-14C836D5D76F}"/>
    <cellStyle name="Notas 7 4 4 2 4" xfId="20919" xr:uid="{C894F979-C791-434B-810D-F12706353ACE}"/>
    <cellStyle name="Notas 7 4 4 3" xfId="9556" xr:uid="{47ACA589-9746-4024-BF7B-87CA8E468CB5}"/>
    <cellStyle name="Notas 7 4 4 3 2" xfId="24664" xr:uid="{D60BAF7D-E8F0-4938-B03D-99115FC94ABA}"/>
    <cellStyle name="Notas 7 4 4 4" xfId="14857" xr:uid="{893ED010-5DFA-443E-9D03-19DAE82DFCA7}"/>
    <cellStyle name="Notas 7 4 4 4 2" xfId="29965" xr:uid="{152FF134-E861-43C2-971F-D169B05E746A}"/>
    <cellStyle name="Notas 7 4 4 5" xfId="18282" xr:uid="{718CC1FF-8C4A-469E-89D8-27035D113A64}"/>
    <cellStyle name="Notas 7 4 5" xfId="3500" xr:uid="{E1AD573B-E699-4171-B42D-AE4D4F5EB479}"/>
    <cellStyle name="Notas 7 4 5 2" xfId="6137" xr:uid="{FDCB6FCD-1AED-4021-A413-7C85B53DACFD}"/>
    <cellStyle name="Notas 7 4 5 2 2" xfId="12448" xr:uid="{DD3FDDA6-4BC6-42C7-8E57-9B98389F5CBF}"/>
    <cellStyle name="Notas 7 4 5 2 2 2" xfId="27556" xr:uid="{0C21C983-898B-41C8-BC0D-8A4648674809}"/>
    <cellStyle name="Notas 7 4 5 2 3" xfId="16182" xr:uid="{AB1EF3A9-482E-418E-9278-54C46F8065FB}"/>
    <cellStyle name="Notas 7 4 5 2 3 2" xfId="31290" xr:uid="{3409B84B-880F-416F-AB9F-1A6670A9EAD1}"/>
    <cellStyle name="Notas 7 4 5 2 4" xfId="21245" xr:uid="{013CEB0A-F28B-4E25-AC5D-9F5C1FF69383}"/>
    <cellStyle name="Notas 7 4 5 3" xfId="9882" xr:uid="{1EE1D449-AE33-4566-9281-EAAF94EE0EC6}"/>
    <cellStyle name="Notas 7 4 5 3 2" xfId="24990" xr:uid="{BE765B8B-8EF2-4848-9C29-09891AEA5266}"/>
    <cellStyle name="Notas 7 4 5 4" xfId="14313" xr:uid="{10AB2D5D-C977-4EC4-BC81-02771EE4DA1B}"/>
    <cellStyle name="Notas 7 4 5 4 2" xfId="29421" xr:uid="{E4BF3D3F-E512-48A8-ADAD-82A4D709E760}"/>
    <cellStyle name="Notas 7 4 5 5" xfId="18608" xr:uid="{3F339C10-5E40-4548-9EA3-4ED04E2C4748}"/>
    <cellStyle name="Notas 7 4 6" xfId="3806" xr:uid="{755E310B-6839-46E2-A83D-71BB82439F1B}"/>
    <cellStyle name="Notas 7 4 6 2" xfId="6443" xr:uid="{0CE30F07-5A2D-458D-9452-4CB1483214D3}"/>
    <cellStyle name="Notas 7 4 6 2 2" xfId="12754" xr:uid="{8245B76B-6D07-4CA0-B194-0F48CE3B6613}"/>
    <cellStyle name="Notas 7 4 6 2 2 2" xfId="27862" xr:uid="{FDFA6BF3-A0C6-4996-918F-D13DEA7CB521}"/>
    <cellStyle name="Notas 7 4 6 2 3" xfId="16210" xr:uid="{16E1351E-F74A-4FD5-9CD3-1E3C121B93F2}"/>
    <cellStyle name="Notas 7 4 6 2 3 2" xfId="31318" xr:uid="{16CEB566-71F9-4819-9A59-BD86FEFE6DD1}"/>
    <cellStyle name="Notas 7 4 6 2 4" xfId="21551" xr:uid="{A6B01825-04A8-4DF8-AC64-24FAE7549008}"/>
    <cellStyle name="Notas 7 4 6 3" xfId="10188" xr:uid="{3ABCE2E3-C736-4368-BEF0-675367CCDF82}"/>
    <cellStyle name="Notas 7 4 6 3 2" xfId="25296" xr:uid="{9C674F80-CE6A-4881-BF34-03CE0D535344}"/>
    <cellStyle name="Notas 7 4 6 4" xfId="16517" xr:uid="{951DA35E-3377-48F4-BC0B-0CDA9C2EBBEC}"/>
    <cellStyle name="Notas 7 4 6 4 2" xfId="31625" xr:uid="{CA4FAC38-312E-43F3-9FB0-6B6140AAF170}"/>
    <cellStyle name="Notas 7 4 6 5" xfId="18914" xr:uid="{5AD50A91-6491-444A-B564-5357DE723479}"/>
    <cellStyle name="Notas 7 4 7" xfId="4188" xr:uid="{F5587C31-3248-4F9E-8E55-2EEBAA078862}"/>
    <cellStyle name="Notas 7 4 7 2" xfId="6825" xr:uid="{711CC0A0-2902-42E3-A5D0-CB438EE3F790}"/>
    <cellStyle name="Notas 7 4 7 2 2" xfId="13136" xr:uid="{AF61102A-A8AD-423E-B110-E04B2D787F78}"/>
    <cellStyle name="Notas 7 4 7 2 2 2" xfId="28244" xr:uid="{43686CA0-AD33-4992-9941-1C4C30A1B5D4}"/>
    <cellStyle name="Notas 7 4 7 2 3" xfId="16805" xr:uid="{EC9BE42B-1003-47F9-808B-17AF169A7A61}"/>
    <cellStyle name="Notas 7 4 7 2 3 2" xfId="31913" xr:uid="{E2DDD30D-8E4C-4DAC-8D80-D6D799F2912F}"/>
    <cellStyle name="Notas 7 4 7 2 4" xfId="21933" xr:uid="{92E19F28-D750-4EFD-8019-BEFB8FA9B49A}"/>
    <cellStyle name="Notas 7 4 7 3" xfId="10570" xr:uid="{4D8A7F23-B706-4F5A-BCC0-77BBD9E508A3}"/>
    <cellStyle name="Notas 7 4 7 3 2" xfId="25678" xr:uid="{4C3F018C-944C-449A-90DE-E39CE0928B77}"/>
    <cellStyle name="Notas 7 4 7 4" xfId="7142" xr:uid="{38F0C30A-C3FE-48CF-8D7C-33DD1DC5AE83}"/>
    <cellStyle name="Notas 7 4 7 4 2" xfId="22250" xr:uid="{57BF2DD0-71CD-4814-92FD-9FDE1F408225}"/>
    <cellStyle name="Notas 7 4 7 5" xfId="19296" xr:uid="{7906501A-D613-435D-A57D-38AABF3480DE}"/>
    <cellStyle name="Notas 7 4 8" xfId="4395" xr:uid="{25C249DF-C10A-418C-907C-DCAE2442FFCC}"/>
    <cellStyle name="Notas 7 4 8 2" xfId="7032" xr:uid="{E52BDE46-83BF-415A-9676-A9A8542303E5}"/>
    <cellStyle name="Notas 7 4 8 2 2" xfId="13343" xr:uid="{38662719-C464-486B-B676-5CBE13588E6D}"/>
    <cellStyle name="Notas 7 4 8 2 2 2" xfId="28451" xr:uid="{163BE8C9-1022-4025-B0CC-41BF47365625}"/>
    <cellStyle name="Notas 7 4 8 2 3" xfId="17007" xr:uid="{EACF8FA1-AAA3-4C3F-935A-71285079BFA5}"/>
    <cellStyle name="Notas 7 4 8 2 3 2" xfId="32115" xr:uid="{AEE852CC-EB1B-4180-BCA9-449FF8CCD0C8}"/>
    <cellStyle name="Notas 7 4 8 2 4" xfId="22140" xr:uid="{26F6C507-10DA-41F3-9F54-4EA566F05FDE}"/>
    <cellStyle name="Notas 7 4 8 3" xfId="10777" xr:uid="{352092F9-0C24-4DC1-97DB-9DC5A8494125}"/>
    <cellStyle name="Notas 7 4 8 3 2" xfId="25885" xr:uid="{9E5C0355-D7CF-4A75-ABA5-E3A40F156D6F}"/>
    <cellStyle name="Notas 7 4 8 4" xfId="14128" xr:uid="{EEF4691D-EA32-48E7-961B-971E82E48CEA}"/>
    <cellStyle name="Notas 7 4 8 4 2" xfId="29236" xr:uid="{31F411BB-3156-4441-91F4-24AF74C3AF4D}"/>
    <cellStyle name="Notas 7 4 8 5" xfId="19503" xr:uid="{2791D364-FC0C-46E7-A455-C0C6E744D4F9}"/>
    <cellStyle name="Notas 7 4 9" xfId="4753" xr:uid="{80E1C5C9-213C-40AE-BC04-9863F393F475}"/>
    <cellStyle name="Notas 7 4 9 2" xfId="11135" xr:uid="{840F332E-78AF-49CF-B96E-3B82233EC641}"/>
    <cellStyle name="Notas 7 4 9 2 2" xfId="26243" xr:uid="{75796D44-1D69-40BD-8BB5-AD445393E213}"/>
    <cellStyle name="Notas 7 4 9 3" xfId="8208" xr:uid="{2B0138F0-B838-472E-BD89-1D157A080EB6}"/>
    <cellStyle name="Notas 7 4 9 3 2" xfId="23316" xr:uid="{4B43D233-8C1A-416F-9065-A2F894736449}"/>
    <cellStyle name="Notas 7 4 9 4" xfId="19861" xr:uid="{37001EFC-2BD8-478A-A734-E407611B8D15}"/>
    <cellStyle name="Notas 7 5" xfId="2008" xr:uid="{B30079D2-5847-420E-B599-D9E7F325FC20}"/>
    <cellStyle name="Notas 7 5 10" xfId="8220" xr:uid="{85378E4A-FA17-483B-AF16-EF03F94FDC2D}"/>
    <cellStyle name="Notas 7 5 10 2" xfId="23328" xr:uid="{24778F6D-166B-409A-A42B-B08664F905B5}"/>
    <cellStyle name="Notas 7 5 11" xfId="15012" xr:uid="{CA5178F6-440B-4CE3-AD11-FE415903498B}"/>
    <cellStyle name="Notas 7 5 11 2" xfId="30120" xr:uid="{0EECCB7A-60E3-485B-8FFD-914D70DE8DD3}"/>
    <cellStyle name="Notas 7 5 12" xfId="17233" xr:uid="{284253E3-C048-4483-9A4D-139BC9793F6A}"/>
    <cellStyle name="Notas 7 5 2" xfId="2770" xr:uid="{E3C0B0CF-5912-44BA-A8D0-FED7EA0276A2}"/>
    <cellStyle name="Notas 7 5 2 2" xfId="5407" xr:uid="{E209FC6B-E6C9-4036-BD5D-AFF2D9857059}"/>
    <cellStyle name="Notas 7 5 2 2 2" xfId="7671" xr:uid="{9D620E65-383E-40ED-9D34-8E5F01009348}"/>
    <cellStyle name="Notas 7 5 2 2 2 2" xfId="22779" xr:uid="{571F4061-90EB-4EF7-825A-72344B159E62}"/>
    <cellStyle name="Notas 7 5 2 2 3" xfId="20515" xr:uid="{94CDEBAB-ED12-4E3A-BC50-BBF6EE2863A2}"/>
    <cellStyle name="Notas 7 5 2 3" xfId="16377" xr:uid="{8AC37FE8-7EB1-46D2-B844-E84FD837BE01}"/>
    <cellStyle name="Notas 7 5 2 3 2" xfId="31485" xr:uid="{E3FC0CE3-77A6-4F32-9A4E-04D8C8684A0F}"/>
    <cellStyle name="Notas 7 5 2 4" xfId="17878" xr:uid="{222AD15D-262E-468E-BC66-182AEBFFA44D}"/>
    <cellStyle name="Notas 7 5 3" xfId="3073" xr:uid="{207F0C87-C211-4487-A36E-03B3B40DC10E}"/>
    <cellStyle name="Notas 7 5 3 2" xfId="5710" xr:uid="{B48F8018-DD6E-4B47-BACE-358A0D531104}"/>
    <cellStyle name="Notas 7 5 3 2 2" xfId="12021" xr:uid="{16B32F47-5812-4628-BD86-93E92BE28ED6}"/>
    <cellStyle name="Notas 7 5 3 2 2 2" xfId="27129" xr:uid="{74F8C3AE-8846-48D6-8267-417D8EE23E02}"/>
    <cellStyle name="Notas 7 5 3 2 3" xfId="13795" xr:uid="{713D6ED9-5CC6-461C-B66F-9E71AE6EC637}"/>
    <cellStyle name="Notas 7 5 3 2 3 2" xfId="28903" xr:uid="{9A586862-8683-4FCD-A2D4-40F9F095B8BA}"/>
    <cellStyle name="Notas 7 5 3 2 4" xfId="20818" xr:uid="{40BCB40E-8EDC-48F9-923B-F55FE425BD02}"/>
    <cellStyle name="Notas 7 5 3 3" xfId="9455" xr:uid="{0A7021A0-3334-4AA4-B541-62FA3860351F}"/>
    <cellStyle name="Notas 7 5 3 3 2" xfId="24563" xr:uid="{206CE230-F7B7-47B4-8963-256813AD0441}"/>
    <cellStyle name="Notas 7 5 3 4" xfId="7654" xr:uid="{1EEDB429-950B-4CE8-A224-E16B9ED19932}"/>
    <cellStyle name="Notas 7 5 3 4 2" xfId="22762" xr:uid="{DB4A0AF0-601E-4B77-A50B-1DA9E9EA937E}"/>
    <cellStyle name="Notas 7 5 3 5" xfId="18181" xr:uid="{4778388B-006F-4F1E-9CEA-25E8436F5EA9}"/>
    <cellStyle name="Notas 7 5 4" xfId="3399" xr:uid="{0FF00903-BD03-4700-86C7-64B9928F4FB4}"/>
    <cellStyle name="Notas 7 5 4 2" xfId="6036" xr:uid="{A8E7FDB8-3363-465E-8661-311C0282215A}"/>
    <cellStyle name="Notas 7 5 4 2 2" xfId="12347" xr:uid="{CD91B603-5D2F-44D8-8138-ED9FF1AF2114}"/>
    <cellStyle name="Notas 7 5 4 2 2 2" xfId="27455" xr:uid="{493D47DD-693D-46F4-83DF-3DBE7F08CD4A}"/>
    <cellStyle name="Notas 7 5 4 2 3" xfId="7485" xr:uid="{80C0C13F-FE60-4664-8DFC-87D2ADDC8E2C}"/>
    <cellStyle name="Notas 7 5 4 2 3 2" xfId="22593" xr:uid="{452BF30F-C6D4-48C7-BAA4-37A315A374F2}"/>
    <cellStyle name="Notas 7 5 4 2 4" xfId="21144" xr:uid="{133601F8-4260-40AA-ACEE-6541F27BE45A}"/>
    <cellStyle name="Notas 7 5 4 3" xfId="9781" xr:uid="{0FB677CA-BC55-4067-9E83-A36A296EDC54}"/>
    <cellStyle name="Notas 7 5 4 3 2" xfId="24889" xr:uid="{57BB212A-FC87-4ED1-8490-CE6CF5C10FA1}"/>
    <cellStyle name="Notas 7 5 4 4" xfId="13767" xr:uid="{0D066652-5C3A-4B90-B5F3-0BF01ECEC852}"/>
    <cellStyle name="Notas 7 5 4 4 2" xfId="28875" xr:uid="{FE600704-CC59-4DA3-82E1-77B0FDE45632}"/>
    <cellStyle name="Notas 7 5 4 5" xfId="18507" xr:uid="{A642DF11-C547-45BC-9A9A-8DAF3B3B30D2}"/>
    <cellStyle name="Notas 7 5 5" xfId="3705" xr:uid="{2321AAD6-FA9E-4D23-8C4E-995C04864009}"/>
    <cellStyle name="Notas 7 5 5 2" xfId="6342" xr:uid="{D6C3A5D1-2403-4963-92F8-AD44BC740633}"/>
    <cellStyle name="Notas 7 5 5 2 2" xfId="12653" xr:uid="{22A8EBAA-1BE4-4E3D-AA4B-FB528DE65567}"/>
    <cellStyle name="Notas 7 5 5 2 2 2" xfId="27761" xr:uid="{31598645-C62C-480E-9CF9-29FA332FD240}"/>
    <cellStyle name="Notas 7 5 5 2 3" xfId="7876" xr:uid="{1B8FA90F-ADD8-4105-B6FE-352B12932112}"/>
    <cellStyle name="Notas 7 5 5 2 3 2" xfId="22984" xr:uid="{0BB3B9A0-16E1-4199-9E4F-3972DC4CA90B}"/>
    <cellStyle name="Notas 7 5 5 2 4" xfId="21450" xr:uid="{470955C5-81F2-4001-ABD7-AFA3B637EC52}"/>
    <cellStyle name="Notas 7 5 5 3" xfId="10087" xr:uid="{9319D64E-80A9-4BA9-A7E4-A1BF7045658E}"/>
    <cellStyle name="Notas 7 5 5 3 2" xfId="25195" xr:uid="{A701F7A8-879C-429A-BFA5-8924F01E15B5}"/>
    <cellStyle name="Notas 7 5 5 4" xfId="7542" xr:uid="{22C82C8E-3E96-43F9-9F79-9F8F26CE2B1B}"/>
    <cellStyle name="Notas 7 5 5 4 2" xfId="22650" xr:uid="{55B1A016-0451-424C-9154-E55A6E59000E}"/>
    <cellStyle name="Notas 7 5 5 5" xfId="18813" xr:uid="{788A80C7-2296-4588-8724-78D2C531E5AD}"/>
    <cellStyle name="Notas 7 5 6" xfId="4080" xr:uid="{28EAFA3E-4C57-4912-A76C-F5DFB7C65BEC}"/>
    <cellStyle name="Notas 7 5 6 2" xfId="6717" xr:uid="{70CA0799-E547-476E-BABD-167352B95582}"/>
    <cellStyle name="Notas 7 5 6 2 2" xfId="13028" xr:uid="{21EFC04C-AFAF-484C-9B61-72E3C18BBAF2}"/>
    <cellStyle name="Notas 7 5 6 2 2 2" xfId="28136" xr:uid="{D54F965C-1FFF-43E0-ABBD-2D235BD34FAB}"/>
    <cellStyle name="Notas 7 5 6 2 3" xfId="16704" xr:uid="{A00DE7EB-9480-4480-AAEC-C5344641B4A5}"/>
    <cellStyle name="Notas 7 5 6 2 3 2" xfId="31812" xr:uid="{0876982F-AAF6-44C4-9CF0-64929DCC87A2}"/>
    <cellStyle name="Notas 7 5 6 2 4" xfId="21825" xr:uid="{FD039336-D3BC-4D6F-ABD4-992DB7D9E9F4}"/>
    <cellStyle name="Notas 7 5 6 3" xfId="10462" xr:uid="{C4A998B1-0C71-4332-84EE-0C0A490EF369}"/>
    <cellStyle name="Notas 7 5 6 3 2" xfId="25570" xr:uid="{D00A9EE1-4F0A-4125-ACD1-E12E50D345DD}"/>
    <cellStyle name="Notas 7 5 6 4" xfId="11805" xr:uid="{F5BC3528-C0BB-4F42-AA48-3C202385EF02}"/>
    <cellStyle name="Notas 7 5 6 4 2" xfId="26913" xr:uid="{7E044E85-A762-4567-B372-447CA1DF9B84}"/>
    <cellStyle name="Notas 7 5 6 5" xfId="19188" xr:uid="{AC20F6CA-7D1F-4214-A96D-916DF367AEC4}"/>
    <cellStyle name="Notas 7 5 7" xfId="4362" xr:uid="{C82F315E-037E-4F78-8B8B-D705844332AA}"/>
    <cellStyle name="Notas 7 5 7 2" xfId="6999" xr:uid="{B52678A1-B8F9-4D92-8475-357774B91830}"/>
    <cellStyle name="Notas 7 5 7 2 2" xfId="13310" xr:uid="{F5475EEB-C463-4382-8649-AB2314893B34}"/>
    <cellStyle name="Notas 7 5 7 2 2 2" xfId="28418" xr:uid="{5F7A778D-D374-479D-8762-77DE650C4C04}"/>
    <cellStyle name="Notas 7 5 7 2 3" xfId="16974" xr:uid="{4413BBCD-D66B-4409-8BAB-8ACF274FDBA3}"/>
    <cellStyle name="Notas 7 5 7 2 3 2" xfId="32082" xr:uid="{05F784B1-2704-4F69-9820-6AA1940F3A54}"/>
    <cellStyle name="Notas 7 5 7 2 4" xfId="22107" xr:uid="{71C3832D-0414-4896-A0A1-6B87611EDEEC}"/>
    <cellStyle name="Notas 7 5 7 3" xfId="10744" xr:uid="{D4CAACC7-1057-4514-9631-7AA05F81AC91}"/>
    <cellStyle name="Notas 7 5 7 3 2" xfId="25852" xr:uid="{000A9D93-C461-44C2-A897-D4FA62EF1024}"/>
    <cellStyle name="Notas 7 5 7 4" xfId="14131" xr:uid="{F9D9BB02-924D-4587-8294-762F9147BB54}"/>
    <cellStyle name="Notas 7 5 7 4 2" xfId="29239" xr:uid="{B80A7EBA-93EA-421B-A329-2B8C19C9710A}"/>
    <cellStyle name="Notas 7 5 7 5" xfId="19470" xr:uid="{A955218F-5620-49FE-BB5E-81CA71F59B75}"/>
    <cellStyle name="Notas 7 5 8" xfId="4645" xr:uid="{C9B2EC50-CB40-4AAB-B879-D28AC3F38CD3}"/>
    <cellStyle name="Notas 7 5 8 2" xfId="11027" xr:uid="{6981CBB1-64CC-41FF-B1A2-B6349CEC0375}"/>
    <cellStyle name="Notas 7 5 8 2 2" xfId="26135" xr:uid="{01866325-46B5-4647-B414-E67C64F4C8A1}"/>
    <cellStyle name="Notas 7 5 8 3" xfId="15705" xr:uid="{89F0439A-CA3A-4148-92A7-1F1E1C16E5F0}"/>
    <cellStyle name="Notas 7 5 8 3 2" xfId="30813" xr:uid="{C88A6587-707F-49A6-874E-1147C75042F1}"/>
    <cellStyle name="Notas 7 5 8 4" xfId="19753" xr:uid="{E3AE114B-64F3-47F8-BDB3-5E372E9F7861}"/>
    <cellStyle name="Notas 7 5 9" xfId="8506" xr:uid="{D4256266-8682-4623-A656-7CA8125792C1}"/>
    <cellStyle name="Notas 7 5 9 2" xfId="23614" xr:uid="{DABF96BC-9584-4D9A-ABA4-DEBE282AF170}"/>
    <cellStyle name="Notas 8" xfId="1470" xr:uid="{00000000-0005-0000-0000-0000C2050000}"/>
    <cellStyle name="Notas 8 2" xfId="1925" xr:uid="{723D4C1C-9F8B-4F45-9857-CB945B9BE991}"/>
    <cellStyle name="Notas 8 2 10" xfId="15875" xr:uid="{888B809C-8BF2-4005-B45D-1115D081939E}"/>
    <cellStyle name="Notas 8 2 10 2" xfId="30983" xr:uid="{FAB8677F-9343-4F97-8F2C-BCCB02B93941}"/>
    <cellStyle name="Notas 8 2 11" xfId="14010" xr:uid="{35565B95-28F8-4474-A395-FE4D8044C945}"/>
    <cellStyle name="Notas 8 2 11 2" xfId="29118" xr:uid="{E1A1383F-9238-4D37-A921-DB149F2D7016}"/>
    <cellStyle name="Notas 8 2 12" xfId="17150" xr:uid="{7ACC4323-D841-4B6A-A2DF-1A3D03CB2362}"/>
    <cellStyle name="Notas 8 2 2" xfId="2485" xr:uid="{837E8B73-30F2-48F7-B5C3-FBAD5CDFFB84}"/>
    <cellStyle name="Notas 8 2 2 2" xfId="5122" xr:uid="{D558FE7A-349D-4960-83FA-AE159B0ECD17}"/>
    <cellStyle name="Notas 8 2 2 2 2" xfId="11486" xr:uid="{5102EDAC-5F33-497F-9B9C-B2D3E92EF259}"/>
    <cellStyle name="Notas 8 2 2 2 2 2" xfId="26594" xr:uid="{9FB45708-5636-497E-907B-2F09ADBA25A9}"/>
    <cellStyle name="Notas 8 2 2 2 3" xfId="7806" xr:uid="{917306A6-EBB0-4E26-9EE1-EA9B4388A1E5}"/>
    <cellStyle name="Notas 8 2 2 2 3 2" xfId="22914" xr:uid="{80F550AB-42BA-491D-9E5B-34002299FF6E}"/>
    <cellStyle name="Notas 8 2 2 2 4" xfId="20230" xr:uid="{35AFFB25-36A6-4D48-A5DE-607C4BA0E6A1}"/>
    <cellStyle name="Notas 8 2 2 3" xfId="8952" xr:uid="{2C422909-EBEC-4629-A0E4-35E7F37E41C0}"/>
    <cellStyle name="Notas 8 2 2 3 2" xfId="24060" xr:uid="{18178991-E62D-485C-B155-C39757148E80}"/>
    <cellStyle name="Notas 8 2 3" xfId="2701" xr:uid="{D1F9B02A-C6DA-49B1-B1CF-4118F4C33515}"/>
    <cellStyle name="Notas 8 2 3 2" xfId="5338" xr:uid="{4C1F6C9F-B583-4F46-8338-46DE4DF5493B}"/>
    <cellStyle name="Notas 8 2 3 2 2" xfId="14172" xr:uid="{E90CE3CD-E3B3-4A2E-9A18-6B80C86CC912}"/>
    <cellStyle name="Notas 8 2 3 2 2 2" xfId="29280" xr:uid="{ED90E296-5B64-428E-8405-BC6A098DB680}"/>
    <cellStyle name="Notas 8 2 3 2 3" xfId="20446" xr:uid="{41C23AAE-14AF-4021-ABFC-1DE7F95E55C7}"/>
    <cellStyle name="Notas 8 2 3 3" xfId="16490" xr:uid="{C0893994-C1E3-4899-883D-508906C4FEB3}"/>
    <cellStyle name="Notas 8 2 3 3 2" xfId="31598" xr:uid="{1391707C-0227-4E75-9052-09DE2C825F58}"/>
    <cellStyle name="Notas 8 2 3 4" xfId="17809" xr:uid="{08F90DBB-3003-4127-AE86-3B887088E326}"/>
    <cellStyle name="Notas 8 2 4" xfId="3004" xr:uid="{35436F88-B0F0-4397-AAB5-56B483845239}"/>
    <cellStyle name="Notas 8 2 4 2" xfId="5641" xr:uid="{35801BED-E33B-43C7-91AB-C6D621CF4669}"/>
    <cellStyle name="Notas 8 2 4 2 2" xfId="11952" xr:uid="{AFC8C7B8-BEE3-42CF-905F-01E1C1710A97}"/>
    <cellStyle name="Notas 8 2 4 2 2 2" xfId="27060" xr:uid="{F850FAEF-F060-439C-A378-579E4839CB62}"/>
    <cellStyle name="Notas 8 2 4 2 3" xfId="14040" xr:uid="{22E0624B-1212-44F6-B366-BD7B2BDEDE99}"/>
    <cellStyle name="Notas 8 2 4 2 3 2" xfId="29148" xr:uid="{C15E55AB-F0BB-4787-B58D-22A04232C163}"/>
    <cellStyle name="Notas 8 2 4 2 4" xfId="20749" xr:uid="{9D3C8B2A-7A36-4699-A7C7-2F3EBC7C2896}"/>
    <cellStyle name="Notas 8 2 4 3" xfId="9386" xr:uid="{E3CCCC11-11E6-4B45-88C9-305C763004C7}"/>
    <cellStyle name="Notas 8 2 4 3 2" xfId="24494" xr:uid="{7A696D77-7225-440F-BFA6-00FEC2F80A18}"/>
    <cellStyle name="Notas 8 2 4 4" xfId="13560" xr:uid="{D44347EC-04FA-48F1-86DF-C7354D6F5DC5}"/>
    <cellStyle name="Notas 8 2 4 4 2" xfId="28668" xr:uid="{ADB71C89-ECB1-452C-9DB4-43014501A745}"/>
    <cellStyle name="Notas 8 2 4 5" xfId="18112" xr:uid="{60F22E82-F660-4E5F-A1EB-8AE2009C1EEF}"/>
    <cellStyle name="Notas 8 2 5" xfId="3330" xr:uid="{57D21898-6C09-46E9-93F6-245CA8F77C04}"/>
    <cellStyle name="Notas 8 2 5 2" xfId="5967" xr:uid="{9B3D3BB6-C742-4B12-8468-1CD16405B7EC}"/>
    <cellStyle name="Notas 8 2 5 2 2" xfId="12278" xr:uid="{9750B3E7-C8F5-4EA5-91EF-3B4AE843723D}"/>
    <cellStyle name="Notas 8 2 5 2 2 2" xfId="27386" xr:uid="{E3D5982E-56F1-49CB-8B42-601AF9D0B7E7}"/>
    <cellStyle name="Notas 8 2 5 2 3" xfId="14594" xr:uid="{ABB6E31C-5059-40DF-AF33-40B046578717}"/>
    <cellStyle name="Notas 8 2 5 2 3 2" xfId="29702" xr:uid="{9DFA831B-AFEA-4160-BE47-32C0D1F72C94}"/>
    <cellStyle name="Notas 8 2 5 2 4" xfId="21075" xr:uid="{73CFC3C9-6EAB-4578-B94A-5119120E892B}"/>
    <cellStyle name="Notas 8 2 5 3" xfId="9712" xr:uid="{EE965DED-50D7-4054-9362-0CFEA1456304}"/>
    <cellStyle name="Notas 8 2 5 3 2" xfId="24820" xr:uid="{CCD1B3C0-B450-4A7A-9573-45BB555A0FD4}"/>
    <cellStyle name="Notas 8 2 5 4" xfId="16285" xr:uid="{517ED0AE-740B-4B97-A818-6C3B0E176C6B}"/>
    <cellStyle name="Notas 8 2 5 4 2" xfId="31393" xr:uid="{D09AAC48-5ECC-4518-B2AE-DC59AE28E94E}"/>
    <cellStyle name="Notas 8 2 5 5" xfId="18438" xr:uid="{A27AACAB-9FEE-48AD-887E-57ED1588E901}"/>
    <cellStyle name="Notas 8 2 6" xfId="3636" xr:uid="{054DFC05-3159-40E3-A440-8990C012C86B}"/>
    <cellStyle name="Notas 8 2 6 2" xfId="6273" xr:uid="{DD8CD87A-7E3C-4F71-9907-950E8ADB7290}"/>
    <cellStyle name="Notas 8 2 6 2 2" xfId="12584" xr:uid="{4155E0F6-C6C5-488F-98E0-EB2C751A6AA5}"/>
    <cellStyle name="Notas 8 2 6 2 2 2" xfId="27692" xr:uid="{BFC3B9E9-33B2-4344-8C1B-2487A40D773F}"/>
    <cellStyle name="Notas 8 2 6 2 3" xfId="15817" xr:uid="{01B865F9-E505-499A-BD7F-5BFAC97A1452}"/>
    <cellStyle name="Notas 8 2 6 2 3 2" xfId="30925" xr:uid="{90C59C4A-4B15-4BA0-A60B-E10717A3B457}"/>
    <cellStyle name="Notas 8 2 6 2 4" xfId="21381" xr:uid="{6526720E-D09F-4B5D-8770-CB7AB679FE18}"/>
    <cellStyle name="Notas 8 2 6 3" xfId="10018" xr:uid="{49A87E31-8FC7-4446-A085-9DE73E14B6AA}"/>
    <cellStyle name="Notas 8 2 6 3 2" xfId="25126" xr:uid="{31D65345-3F92-4DC3-9693-2E5FAC22C9D4}"/>
    <cellStyle name="Notas 8 2 6 4" xfId="7209" xr:uid="{5F30CDD1-9C2E-4472-AFBC-DB0533DE4652}"/>
    <cellStyle name="Notas 8 2 6 4 2" xfId="22317" xr:uid="{4A38C1E7-9231-485D-A0F5-DDB5D0CB28E1}"/>
    <cellStyle name="Notas 8 2 6 5" xfId="18744" xr:uid="{52487824-8760-4A96-9539-1DD22A857665}"/>
    <cellStyle name="Notas 8 2 7" xfId="3997" xr:uid="{C0EFB58E-C37B-4D4C-8188-10F728C043D0}"/>
    <cellStyle name="Notas 8 2 7 2" xfId="6634" xr:uid="{FE155BF6-68A3-4685-814E-69D2764F0F4F}"/>
    <cellStyle name="Notas 8 2 7 2 2" xfId="12945" xr:uid="{B4EE990E-3113-4172-9E54-88A763196FB3}"/>
    <cellStyle name="Notas 8 2 7 2 2 2" xfId="28053" xr:uid="{367E3112-28AB-4A08-A873-79FA388389D8}"/>
    <cellStyle name="Notas 8 2 7 2 3" xfId="16635" xr:uid="{DF9E36CB-1C04-45FF-A009-A1C843FDF973}"/>
    <cellStyle name="Notas 8 2 7 2 3 2" xfId="31743" xr:uid="{7677047C-041C-4382-90F1-A818D188DBBE}"/>
    <cellStyle name="Notas 8 2 7 2 4" xfId="21742" xr:uid="{7C8C74B8-2218-4107-AB18-85A82C9183F3}"/>
    <cellStyle name="Notas 8 2 7 3" xfId="10379" xr:uid="{C734C753-1211-4F12-B556-D6BF5FD0A068}"/>
    <cellStyle name="Notas 8 2 7 3 2" xfId="25487" xr:uid="{8DEA052D-FD24-4AA5-9028-F087D73D3C7E}"/>
    <cellStyle name="Notas 8 2 7 4" xfId="13798" xr:uid="{C22D46CA-FFC5-4F3A-9AE4-D1B066638A33}"/>
    <cellStyle name="Notas 8 2 7 4 2" xfId="28906" xr:uid="{DDC8D720-E00C-48AC-BF0E-86424125C972}"/>
    <cellStyle name="Notas 8 2 7 5" xfId="19105" xr:uid="{33F135A9-090C-4A7D-B43B-4542D7901E23}"/>
    <cellStyle name="Notas 8 2 8" xfId="4562" xr:uid="{511D140B-83DD-4CEF-9E25-D43D284800E1}"/>
    <cellStyle name="Notas 8 2 8 2" xfId="10944" xr:uid="{3B2868C2-401D-4A09-B724-CE00BBC07528}"/>
    <cellStyle name="Notas 8 2 8 2 2" xfId="26052" xr:uid="{150927B2-F02B-4844-8ABA-0416AD09C4B4}"/>
    <cellStyle name="Notas 8 2 8 3" xfId="16086" xr:uid="{BDBE7A4B-F806-4601-B369-47D1E997C4D6}"/>
    <cellStyle name="Notas 8 2 8 3 2" xfId="31194" xr:uid="{946DF4AD-35DD-4F8A-B036-BA45D4D305AB}"/>
    <cellStyle name="Notas 8 2 8 4" xfId="19670" xr:uid="{E6AD4AE4-0A78-4561-89BC-F340ADF99A58}"/>
    <cellStyle name="Notas 8 2 9" xfId="8426" xr:uid="{6A284102-5D37-4E2C-ACEA-77D83B490848}"/>
    <cellStyle name="Notas 8 2 9 2" xfId="23534" xr:uid="{49FAFB27-331D-43CF-9C6E-4AC40E68C5F6}"/>
    <cellStyle name="Notas 8 3" xfId="1919" xr:uid="{08A18AD1-2D1A-4B04-8F9F-F642A8C89771}"/>
    <cellStyle name="Notas 8 3 10" xfId="8420" xr:uid="{20DD8D87-D06E-4623-A16B-23FF417C1D0E}"/>
    <cellStyle name="Notas 8 3 10 2" xfId="23528" xr:uid="{6784E726-5999-4D68-B5B5-E2E589C25725}"/>
    <cellStyle name="Notas 8 3 11" xfId="7865" xr:uid="{49E687D0-06A6-4825-B0A6-B10502C28D8C}"/>
    <cellStyle name="Notas 8 3 11 2" xfId="22973" xr:uid="{0CC894CF-C198-4F23-A4F4-F7FB3766A09C}"/>
    <cellStyle name="Notas 8 3 12" xfId="15338" xr:uid="{3BE946A3-D30F-4305-B9C0-1D55F0587D2A}"/>
    <cellStyle name="Notas 8 3 12 2" xfId="30446" xr:uid="{25C1962D-C4ED-49AA-B86C-5553A28A6810}"/>
    <cellStyle name="Notas 8 3 13" xfId="17144" xr:uid="{4B42CA30-DD4E-4361-B6DC-C5425F1FDB0A}"/>
    <cellStyle name="Notas 8 3 2" xfId="2479" xr:uid="{CD56DA3D-8B3A-450F-A2C9-3FA6C42CA893}"/>
    <cellStyle name="Notas 8 3 2 2" xfId="5116" xr:uid="{3D9B4479-EC1A-45B5-9F39-BBAB6FD54FCC}"/>
    <cellStyle name="Notas 8 3 2 2 2" xfId="11480" xr:uid="{7D76FF6F-BFE3-43D2-9088-DF42805F8DCD}"/>
    <cellStyle name="Notas 8 3 2 2 2 2" xfId="26588" xr:uid="{8B3FD5A1-082B-4DB5-8C13-B857EEE68C49}"/>
    <cellStyle name="Notas 8 3 2 2 3" xfId="7930" xr:uid="{30B4BD29-8B8D-4334-BE33-8B6217C633D3}"/>
    <cellStyle name="Notas 8 3 2 2 3 2" xfId="23038" xr:uid="{AAA2093C-194A-4C71-B94F-6AA2F369301C}"/>
    <cellStyle name="Notas 8 3 2 2 4" xfId="20224" xr:uid="{064DE895-8708-4844-8359-42E169D728BB}"/>
    <cellStyle name="Notas 8 3 2 3" xfId="8946" xr:uid="{BCC3B235-0E8F-418C-A86B-3013E402CBF6}"/>
    <cellStyle name="Notas 8 3 2 3 2" xfId="24054" xr:uid="{045EDF6B-B317-40AC-8124-87983B67CA07}"/>
    <cellStyle name="Notas 8 3 2 4" xfId="9183" xr:uid="{145F3FC2-A49C-4AAB-BCD0-4F92EC2D9644}"/>
    <cellStyle name="Notas 8 3 2 4 2" xfId="24291" xr:uid="{59BCDEAF-982D-4A86-B19F-6376F36D8B12}"/>
    <cellStyle name="Notas 8 3 2 5" xfId="15369" xr:uid="{46B782B4-F51A-4EDC-BA06-8301B1765145}"/>
    <cellStyle name="Notas 8 3 2 5 2" xfId="30477" xr:uid="{E74BA2A1-907B-46B6-9E58-D2DB823D5DF1}"/>
    <cellStyle name="Notas 8 3 2 6" xfId="17641" xr:uid="{DA5B02E1-F11C-4DF2-8613-B965CF72325F}"/>
    <cellStyle name="Notas 8 3 3" xfId="2695" xr:uid="{18F93E90-12AD-4665-9337-E173A39DDB55}"/>
    <cellStyle name="Notas 8 3 3 2" xfId="5332" xr:uid="{5FFDEBA1-C58E-499C-838D-21E5C7729F30}"/>
    <cellStyle name="Notas 8 3 3 2 2" xfId="14218" xr:uid="{9518013E-B643-48E0-9EF6-34FCDA38311C}"/>
    <cellStyle name="Notas 8 3 3 2 2 2" xfId="29326" xr:uid="{ED1EE608-FCB5-4F13-AC95-75E9388C472E}"/>
    <cellStyle name="Notas 8 3 3 2 3" xfId="20440" xr:uid="{A3A4F9F1-E2CC-4DBF-9028-A57DE8744999}"/>
    <cellStyle name="Notas 8 3 3 3" xfId="7171" xr:uid="{B90A53F6-F39C-444C-9119-20B289B3F64F}"/>
    <cellStyle name="Notas 8 3 3 3 2" xfId="22279" xr:uid="{40CACF16-AEE9-4C31-977E-2B12F452533E}"/>
    <cellStyle name="Notas 8 3 3 4" xfId="17803" xr:uid="{0C158657-65E0-49B6-8620-E809CE9BCBE3}"/>
    <cellStyle name="Notas 8 3 4" xfId="2998" xr:uid="{11991998-753D-41F5-92CA-2B54ACB1154E}"/>
    <cellStyle name="Notas 8 3 4 2" xfId="5635" xr:uid="{98FCDE24-DC22-4C14-AAA3-7CCCEF6F4490}"/>
    <cellStyle name="Notas 8 3 4 2 2" xfId="11946" xr:uid="{E7181F60-E33A-4EC5-95EB-741BE09A39E9}"/>
    <cellStyle name="Notas 8 3 4 2 2 2" xfId="27054" xr:uid="{412BBBFE-1C26-463B-828F-8BB44BA2BF74}"/>
    <cellStyle name="Notas 8 3 4 2 3" xfId="15335" xr:uid="{2A7E87C2-5B2D-4431-98AF-2AC0D65E6A75}"/>
    <cellStyle name="Notas 8 3 4 2 3 2" xfId="30443" xr:uid="{C718B75E-07CF-4DBA-8F98-E8EC2874D92C}"/>
    <cellStyle name="Notas 8 3 4 2 4" xfId="20743" xr:uid="{B3660CCB-2625-4ACA-B238-1E15C48E14C9}"/>
    <cellStyle name="Notas 8 3 4 3" xfId="9380" xr:uid="{95214E6B-98A1-4C87-A867-612416AA87DC}"/>
    <cellStyle name="Notas 8 3 4 3 2" xfId="24488" xr:uid="{0EAFDCD3-A9D2-4A30-AC79-4151DE1EDC7D}"/>
    <cellStyle name="Notas 8 3 4 4" xfId="14286" xr:uid="{81BAD3C2-320C-4655-9DE2-A28D69824160}"/>
    <cellStyle name="Notas 8 3 4 4 2" xfId="29394" xr:uid="{4D483CD7-6CCE-472F-A15D-67001DD53093}"/>
    <cellStyle name="Notas 8 3 4 5" xfId="18106" xr:uid="{EE90736D-8635-4C6C-9D63-EEDAECF935B5}"/>
    <cellStyle name="Notas 8 3 5" xfId="3324" xr:uid="{699E177F-8021-4FBF-AA99-3850A31570B7}"/>
    <cellStyle name="Notas 8 3 5 2" xfId="5961" xr:uid="{31C709AA-79D1-48EA-864C-78924F88388C}"/>
    <cellStyle name="Notas 8 3 5 2 2" xfId="12272" xr:uid="{0F013C94-7BE4-43D4-B248-80092254368C}"/>
    <cellStyle name="Notas 8 3 5 2 2 2" xfId="27380" xr:uid="{B3404B8A-4F3C-4A74-BB0C-FBEBD51F51D9}"/>
    <cellStyle name="Notas 8 3 5 2 3" xfId="8003" xr:uid="{46A6562A-064D-4598-ABA0-7C0160B46E8C}"/>
    <cellStyle name="Notas 8 3 5 2 3 2" xfId="23111" xr:uid="{01A1BCB5-D6AF-494D-AC4F-FF7B1F251CFE}"/>
    <cellStyle name="Notas 8 3 5 2 4" xfId="21069" xr:uid="{F6176BC1-4DD7-4979-9142-8FE71E0EBA7C}"/>
    <cellStyle name="Notas 8 3 5 3" xfId="9706" xr:uid="{8E81CAF3-E011-4E0E-8C73-2BADF3A04E8C}"/>
    <cellStyle name="Notas 8 3 5 3 2" xfId="24814" xr:uid="{E36F198B-7A04-4363-8943-27982504D759}"/>
    <cellStyle name="Notas 8 3 5 4" xfId="7340" xr:uid="{06037C64-E08B-458F-9541-6B571E17B701}"/>
    <cellStyle name="Notas 8 3 5 4 2" xfId="22448" xr:uid="{0B99D799-2C9C-477B-B35C-36A409974B26}"/>
    <cellStyle name="Notas 8 3 5 5" xfId="18432" xr:uid="{8E24920A-FA10-4DCB-96C7-5300735A913D}"/>
    <cellStyle name="Notas 8 3 6" xfId="3630" xr:uid="{EEDDE8F0-F28F-4248-B0DA-BC84CF531C7F}"/>
    <cellStyle name="Notas 8 3 6 2" xfId="6267" xr:uid="{27C8D3AA-42D9-4AF2-B96D-DA54A5333D6C}"/>
    <cellStyle name="Notas 8 3 6 2 2" xfId="12578" xr:uid="{AF7B9B48-B9FD-4B30-8E8A-48B91B092971}"/>
    <cellStyle name="Notas 8 3 6 2 2 2" xfId="27686" xr:uid="{735995F0-2977-43CB-8F51-7FA335AE9547}"/>
    <cellStyle name="Notas 8 3 6 2 3" xfId="7298" xr:uid="{65B68F4B-9E73-4354-B6C7-BEDCC0A526B8}"/>
    <cellStyle name="Notas 8 3 6 2 3 2" xfId="22406" xr:uid="{B619A07A-7552-4EA0-9374-476BB9524D67}"/>
    <cellStyle name="Notas 8 3 6 2 4" xfId="21375" xr:uid="{B246B5F5-4DE8-40FB-BC73-C20014B04923}"/>
    <cellStyle name="Notas 8 3 6 3" xfId="10012" xr:uid="{BE136B80-7DB5-4968-8C78-8E52CC67A330}"/>
    <cellStyle name="Notas 8 3 6 3 2" xfId="25120" xr:uid="{A6D9FF6F-7B40-4B69-8138-1E31791BF452}"/>
    <cellStyle name="Notas 8 3 6 4" xfId="15036" xr:uid="{F0A4CB29-20B9-4EDD-A5C9-175334F3E254}"/>
    <cellStyle name="Notas 8 3 6 4 2" xfId="30144" xr:uid="{2546F169-6D95-4750-B0E4-8743FABF2D3C}"/>
    <cellStyle name="Notas 8 3 6 5" xfId="18738" xr:uid="{20F65969-9B95-472C-87FB-AF3F67383CD6}"/>
    <cellStyle name="Notas 8 3 7" xfId="3991" xr:uid="{FE629339-A230-49EA-81E5-00B56E8BF948}"/>
    <cellStyle name="Notas 8 3 7 2" xfId="6628" xr:uid="{3983B8BA-57C6-4CBD-A779-619B95D86885}"/>
    <cellStyle name="Notas 8 3 7 2 2" xfId="12939" xr:uid="{B5B9032C-597E-4939-B1B2-525C4D6B0153}"/>
    <cellStyle name="Notas 8 3 7 2 2 2" xfId="28047" xr:uid="{CE13478B-B409-401C-9EFF-DCDEB09CBE15}"/>
    <cellStyle name="Notas 8 3 7 2 3" xfId="16629" xr:uid="{FD381CDE-816C-486D-87D9-D92AB6D65594}"/>
    <cellStyle name="Notas 8 3 7 2 3 2" xfId="31737" xr:uid="{08B8EEC1-BC9D-460E-B206-CB8F258EB0C3}"/>
    <cellStyle name="Notas 8 3 7 2 4" xfId="21736" xr:uid="{1B83738B-C2A0-47EC-8B68-9BE1C6D7AC09}"/>
    <cellStyle name="Notas 8 3 7 3" xfId="10373" xr:uid="{DABCF953-01CC-48F5-A85C-4DFFC432F511}"/>
    <cellStyle name="Notas 8 3 7 3 2" xfId="25481" xr:uid="{BF3CE4C0-0B29-4D14-B436-457A486CA69E}"/>
    <cellStyle name="Notas 8 3 7 4" xfId="15509" xr:uid="{722279AB-3096-40C4-91AE-1FD5BD685901}"/>
    <cellStyle name="Notas 8 3 7 4 2" xfId="30617" xr:uid="{FCC63593-579F-458B-A211-BACA58E779E0}"/>
    <cellStyle name="Notas 8 3 7 5" xfId="19099" xr:uid="{F612EA32-4723-4109-B268-A6882C1F0363}"/>
    <cellStyle name="Notas 8 3 8" xfId="4311" xr:uid="{4BC8D82B-9F9C-4700-8B90-B265C3532B9A}"/>
    <cellStyle name="Notas 8 3 8 2" xfId="6948" xr:uid="{1AAC0EA9-3E6E-4E1A-890F-893BE3FD7408}"/>
    <cellStyle name="Notas 8 3 8 2 2" xfId="13259" xr:uid="{DB0EB0B6-C9CB-4D9B-9137-32A1BC4071D8}"/>
    <cellStyle name="Notas 8 3 8 2 2 2" xfId="28367" xr:uid="{3C9C22AF-AA98-46B5-95AC-29A0F320B5FB}"/>
    <cellStyle name="Notas 8 3 8 2 3" xfId="16923" xr:uid="{E5996BED-8C0A-445E-8885-A3D1C222EA2C}"/>
    <cellStyle name="Notas 8 3 8 2 3 2" xfId="32031" xr:uid="{954FBA57-D61A-4E21-8F14-9E0487E5CCC7}"/>
    <cellStyle name="Notas 8 3 8 2 4" xfId="22056" xr:uid="{E77A2E30-F5E4-4767-A2F2-A89608A2A25B}"/>
    <cellStyle name="Notas 8 3 8 3" xfId="10693" xr:uid="{E30EEBEA-2DF4-47D6-BC32-26E33B372FB7}"/>
    <cellStyle name="Notas 8 3 8 3 2" xfId="25801" xr:uid="{8A18CD8D-23C7-4AE0-9446-2ABC7E4E3A70}"/>
    <cellStyle name="Notas 8 3 8 4" xfId="8259" xr:uid="{4A48BEA5-09CB-498E-B1FE-F308668353EE}"/>
    <cellStyle name="Notas 8 3 8 4 2" xfId="23367" xr:uid="{F4CD1871-7B23-469B-868D-651802B0E058}"/>
    <cellStyle name="Notas 8 3 8 5" xfId="19419" xr:uid="{3A3B495A-A8F0-45C5-A566-F086FD609612}"/>
    <cellStyle name="Notas 8 3 9" xfId="4556" xr:uid="{020ECF6E-6F71-4BB1-8FBD-DA80AEA154E2}"/>
    <cellStyle name="Notas 8 3 9 2" xfId="10938" xr:uid="{5E9FA12E-C4D3-4F06-B4EA-038D112DBDAF}"/>
    <cellStyle name="Notas 8 3 9 2 2" xfId="26046" xr:uid="{FE7C7713-C698-45F3-AAA1-73F1CFCFDFC0}"/>
    <cellStyle name="Notas 8 3 9 3" xfId="15324" xr:uid="{83945029-F701-450B-AD31-E24012336782}"/>
    <cellStyle name="Notas 8 3 9 3 2" xfId="30432" xr:uid="{F460BE22-9E0D-485D-BCB3-BC5F85F0BDA6}"/>
    <cellStyle name="Notas 8 3 9 4" xfId="19664" xr:uid="{6B3FCECE-29AA-4A5C-8644-03FBA9BD6A25}"/>
    <cellStyle name="Notas 8 4" xfId="2117" xr:uid="{ABDC7E1C-5C16-4183-AA12-BD58FE2556A8}"/>
    <cellStyle name="Notas 8 4 10" xfId="8615" xr:uid="{8AB9ED66-64CB-4283-AA24-58208D06729B}"/>
    <cellStyle name="Notas 8 4 10 2" xfId="23723" xr:uid="{209E68B8-3CE5-4067-A05F-02AE44B23295}"/>
    <cellStyle name="Notas 8 4 11" xfId="16120" xr:uid="{43A2C779-3A11-4E05-AD80-F46C0292BFF2}"/>
    <cellStyle name="Notas 8 4 11 2" xfId="31228" xr:uid="{B24A3DC0-ED18-4D83-B89C-B46059FD76FF}"/>
    <cellStyle name="Notas 8 4 12" xfId="7793" xr:uid="{D784AB0B-C4E5-4378-BA39-EA1715320B1A}"/>
    <cellStyle name="Notas 8 4 12 2" xfId="22901" xr:uid="{18A26155-11CB-42BA-A5EB-8C83E41432EE}"/>
    <cellStyle name="Notas 8 4 13" xfId="17342" xr:uid="{D564C7CF-F562-419F-B57A-863392A21DE8}"/>
    <cellStyle name="Notas 8 4 2" xfId="2607" xr:uid="{A57CB8AE-DA44-4658-AE50-8FF8ADDEEDE4}"/>
    <cellStyle name="Notas 8 4 2 2" xfId="5244" xr:uid="{E0F1777B-CFFC-494B-AB8C-30296B06C74F}"/>
    <cellStyle name="Notas 8 4 2 2 2" xfId="11608" xr:uid="{34ACE53D-2980-4376-AB04-9298418F9DCF}"/>
    <cellStyle name="Notas 8 4 2 2 2 2" xfId="26716" xr:uid="{7C2B527D-DB3C-48F7-BFB0-C21B8EF07CAC}"/>
    <cellStyle name="Notas 8 4 2 2 3" xfId="15562" xr:uid="{70D30BFC-85BA-4355-88D9-E4EA980EF8A6}"/>
    <cellStyle name="Notas 8 4 2 2 3 2" xfId="30670" xr:uid="{00DF4B8B-2CBB-4B35-A005-D7CD27E9D187}"/>
    <cellStyle name="Notas 8 4 2 2 4" xfId="20352" xr:uid="{1D3B3BB6-AAE3-4989-932A-3DADD585D421}"/>
    <cellStyle name="Notas 8 4 2 3" xfId="9074" xr:uid="{ED21F120-B9C4-4870-877D-C810AA5B23DE}"/>
    <cellStyle name="Notas 8 4 2 3 2" xfId="24182" xr:uid="{6E6CEF84-87B9-4B8B-B190-E283571B0764}"/>
    <cellStyle name="Notas 8 4 2 4" xfId="7620" xr:uid="{5B9A2901-801C-41F5-A1E3-6F47B5C8630B}"/>
    <cellStyle name="Notas 8 4 2 4 2" xfId="22728" xr:uid="{8EF35EE8-05CC-4A34-A9E6-E0D0856AFAC8}"/>
    <cellStyle name="Notas 8 4 2 5" xfId="13563" xr:uid="{9AA9AD14-6852-45E1-9EE3-8660F0AB4546}"/>
    <cellStyle name="Notas 8 4 2 5 2" xfId="28671" xr:uid="{CB3EE1CB-F527-47AC-9F1D-2C70AF60A3A1}"/>
    <cellStyle name="Notas 8 4 2 6" xfId="17715" xr:uid="{F8137C42-4B5A-44CE-822E-3BEAB31C35CE}"/>
    <cellStyle name="Notas 8 4 3" xfId="2872" xr:uid="{4F9C5053-157F-4662-9084-CB5F91CE415D}"/>
    <cellStyle name="Notas 8 4 3 2" xfId="5509" xr:uid="{45A303C6-53D0-43EB-96B4-5734DEBC689D}"/>
    <cellStyle name="Notas 8 4 3 2 2" xfId="15833" xr:uid="{8139F338-001B-4EFC-AF87-B3BAC7846B61}"/>
    <cellStyle name="Notas 8 4 3 2 2 2" xfId="30941" xr:uid="{38C95B9E-047C-4EB9-93A0-5E8D7CE275DC}"/>
    <cellStyle name="Notas 8 4 3 2 3" xfId="20617" xr:uid="{CE07C773-C817-460C-B783-E48C531FF4EA}"/>
    <cellStyle name="Notas 8 4 3 3" xfId="13629" xr:uid="{384A4359-ECBE-4DBE-81FD-52CAE0270555}"/>
    <cellStyle name="Notas 8 4 3 3 2" xfId="28737" xr:uid="{4A6F0EF4-338F-4201-8E37-0BD90AAD31DD}"/>
    <cellStyle name="Notas 8 4 3 4" xfId="17980" xr:uid="{81396B6F-68B5-412F-AE6D-787A2B9B1113}"/>
    <cellStyle name="Notas 8 4 4" xfId="3175" xr:uid="{F82B4E1E-35F6-41B1-8BEE-3EBCBC373519}"/>
    <cellStyle name="Notas 8 4 4 2" xfId="5812" xr:uid="{D2872B9B-A8F2-42B5-BB5F-89A183653EC3}"/>
    <cellStyle name="Notas 8 4 4 2 2" xfId="12123" xr:uid="{55404F82-2234-4A65-9B0A-0A1195DA22E4}"/>
    <cellStyle name="Notas 8 4 4 2 2 2" xfId="27231" xr:uid="{EECF0B5B-178D-4362-9ACA-2AAD5A6C32A6}"/>
    <cellStyle name="Notas 8 4 4 2 3" xfId="14377" xr:uid="{F9CA70F6-6674-4F1D-88EA-3C374663D028}"/>
    <cellStyle name="Notas 8 4 4 2 3 2" xfId="29485" xr:uid="{8D4A73CA-F753-4C32-86EA-CA0FA53F70CA}"/>
    <cellStyle name="Notas 8 4 4 2 4" xfId="20920" xr:uid="{E439B4B9-2570-40C2-8DB4-0F27F936648D}"/>
    <cellStyle name="Notas 8 4 4 3" xfId="9557" xr:uid="{7C1A6A6B-4E20-4B44-8894-1C43AC948DDF}"/>
    <cellStyle name="Notas 8 4 4 3 2" xfId="24665" xr:uid="{76BE6627-B086-4031-BE9E-F05EA035150C}"/>
    <cellStyle name="Notas 8 4 4 4" xfId="7810" xr:uid="{F65FC7AD-D938-4DE7-A824-4B1122AC540F}"/>
    <cellStyle name="Notas 8 4 4 4 2" xfId="22918" xr:uid="{0D7106D0-4DAF-412A-AE97-EDFBDDDCDE62}"/>
    <cellStyle name="Notas 8 4 4 5" xfId="18283" xr:uid="{737105B8-394A-406F-96C3-A23DD8D20E7B}"/>
    <cellStyle name="Notas 8 4 5" xfId="3501" xr:uid="{FEEE413E-2F92-43D3-B379-A0A36D038B4E}"/>
    <cellStyle name="Notas 8 4 5 2" xfId="6138" xr:uid="{C760DAF8-251C-451B-BAED-A75AC023575D}"/>
    <cellStyle name="Notas 8 4 5 2 2" xfId="12449" xr:uid="{5A670EBF-5532-4420-9DDA-3D7D6257A89F}"/>
    <cellStyle name="Notas 8 4 5 2 2 2" xfId="27557" xr:uid="{2CBEC394-CFBD-41B0-BAA8-18E6A7B8CF11}"/>
    <cellStyle name="Notas 8 4 5 2 3" xfId="7647" xr:uid="{2ADC2275-A144-4DBB-BB4F-9E6006E8CCE5}"/>
    <cellStyle name="Notas 8 4 5 2 3 2" xfId="22755" xr:uid="{A688E06D-336C-4C30-81A6-1AF5060EA12E}"/>
    <cellStyle name="Notas 8 4 5 2 4" xfId="21246" xr:uid="{CFBC9153-7338-4E3F-ADFD-72BC0D150CB6}"/>
    <cellStyle name="Notas 8 4 5 3" xfId="9883" xr:uid="{687C34BC-B933-43A6-9F2B-245F89285DD4}"/>
    <cellStyle name="Notas 8 4 5 3 2" xfId="24991" xr:uid="{9440F603-DDC7-4209-9767-6E6AAA9073E5}"/>
    <cellStyle name="Notas 8 4 5 4" xfId="15594" xr:uid="{81132A22-A201-47BD-9C67-9CC28EA4F0BB}"/>
    <cellStyle name="Notas 8 4 5 4 2" xfId="30702" xr:uid="{405988A1-F2B2-4DD2-876A-296BE05CFA21}"/>
    <cellStyle name="Notas 8 4 5 5" xfId="18609" xr:uid="{CA275F7E-8E08-4F9E-BFDE-BC763D212D2F}"/>
    <cellStyle name="Notas 8 4 6" xfId="3807" xr:uid="{5134F54B-4747-4DE6-A632-82CA0498AB63}"/>
    <cellStyle name="Notas 8 4 6 2" xfId="6444" xr:uid="{31AE83AF-E11A-4260-BBC6-78687487FFEA}"/>
    <cellStyle name="Notas 8 4 6 2 2" xfId="12755" xr:uid="{E3CAD999-6801-4A25-BDE7-B80D396D5A5A}"/>
    <cellStyle name="Notas 8 4 6 2 2 2" xfId="27863" xr:uid="{71BD750C-4137-45F6-95B3-FCAE8C6B4DB3}"/>
    <cellStyle name="Notas 8 4 6 2 3" xfId="13628" xr:uid="{5EA53766-53FF-4EA8-BCC1-7AE021EA0822}"/>
    <cellStyle name="Notas 8 4 6 2 3 2" xfId="28736" xr:uid="{2A632058-DBA1-478A-A449-CD22A21C64C4}"/>
    <cellStyle name="Notas 8 4 6 2 4" xfId="21552" xr:uid="{9F945867-8798-4F58-A37C-E52A46FFB810}"/>
    <cellStyle name="Notas 8 4 6 3" xfId="10189" xr:uid="{96D6A522-1460-4E74-9F1A-3377ADC6984D}"/>
    <cellStyle name="Notas 8 4 6 3 2" xfId="25297" xr:uid="{80BD9143-A89C-4202-BFA4-46C08FBDF6FE}"/>
    <cellStyle name="Notas 8 4 6 4" xfId="7745" xr:uid="{73C43478-8268-4527-9587-05905D7B196E}"/>
    <cellStyle name="Notas 8 4 6 4 2" xfId="22853" xr:uid="{89D4540E-CAC3-41BD-B0D2-D1071F662BD0}"/>
    <cellStyle name="Notas 8 4 6 5" xfId="18915" xr:uid="{2A097D08-02EC-4391-BC22-0121BBC8C2B0}"/>
    <cellStyle name="Notas 8 4 7" xfId="4189" xr:uid="{E50418F0-0F66-47A3-AA82-23CBA79FC839}"/>
    <cellStyle name="Notas 8 4 7 2" xfId="6826" xr:uid="{888BED4E-6E2B-4808-A609-CC7E8CDD0FAB}"/>
    <cellStyle name="Notas 8 4 7 2 2" xfId="13137" xr:uid="{C17C99BA-D48C-4911-AD36-B790226DFCFA}"/>
    <cellStyle name="Notas 8 4 7 2 2 2" xfId="28245" xr:uid="{3BCC384C-8146-4523-8621-7C76B51B4697}"/>
    <cellStyle name="Notas 8 4 7 2 3" xfId="16806" xr:uid="{27DA67E1-3419-46A9-B524-EAC92849323E}"/>
    <cellStyle name="Notas 8 4 7 2 3 2" xfId="31914" xr:uid="{FF7A1772-3C02-489A-B749-67008A8BF6F4}"/>
    <cellStyle name="Notas 8 4 7 2 4" xfId="21934" xr:uid="{AF30E24E-6EAA-41CA-8D8D-5D4AF3A5A0ED}"/>
    <cellStyle name="Notas 8 4 7 3" xfId="10571" xr:uid="{2FEA45C4-6CE4-40AC-8F8D-42C38728103E}"/>
    <cellStyle name="Notas 8 4 7 3 2" xfId="25679" xr:uid="{AC07D7A8-F3FE-46C1-8A45-3291F36C631B}"/>
    <cellStyle name="Notas 8 4 7 4" xfId="14536" xr:uid="{984739F2-29E5-4BE2-8A36-300B92273D21}"/>
    <cellStyle name="Notas 8 4 7 4 2" xfId="29644" xr:uid="{5E42861A-3694-41F8-A065-CC8A82832893}"/>
    <cellStyle name="Notas 8 4 7 5" xfId="19297" xr:uid="{F0B97DAD-E320-4F41-BCC0-38C5314936B8}"/>
    <cellStyle name="Notas 8 4 8" xfId="4396" xr:uid="{95DE5674-9FB2-489A-8B32-1B52DF464F97}"/>
    <cellStyle name="Notas 8 4 8 2" xfId="7033" xr:uid="{E07FBA81-C46F-487B-AD6F-9DBD28914FC5}"/>
    <cellStyle name="Notas 8 4 8 2 2" xfId="13344" xr:uid="{850651F1-10BD-426D-BCBA-3224FD5A6825}"/>
    <cellStyle name="Notas 8 4 8 2 2 2" xfId="28452" xr:uid="{087F7195-0B81-4073-9AC6-10F2072C873C}"/>
    <cellStyle name="Notas 8 4 8 2 3" xfId="17008" xr:uid="{525C2543-6F66-440E-A0E2-977C62824737}"/>
    <cellStyle name="Notas 8 4 8 2 3 2" xfId="32116" xr:uid="{1A522594-7947-4241-9AA4-2EFB8FB7B574}"/>
    <cellStyle name="Notas 8 4 8 2 4" xfId="22141" xr:uid="{C4F405DD-93D4-43A5-BFEE-030EBA11E02E}"/>
    <cellStyle name="Notas 8 4 8 3" xfId="10778" xr:uid="{974073DC-C0A7-452F-BB39-DCD97E5F9C67}"/>
    <cellStyle name="Notas 8 4 8 3 2" xfId="25886" xr:uid="{622F08F0-B777-42E4-9F7F-388A91D0B110}"/>
    <cellStyle name="Notas 8 4 8 4" xfId="7348" xr:uid="{AAACDA81-F8F7-424C-B0F3-280684B032A9}"/>
    <cellStyle name="Notas 8 4 8 4 2" xfId="22456" xr:uid="{780B8C71-131A-47A6-92DF-633FAE1F49BE}"/>
    <cellStyle name="Notas 8 4 8 5" xfId="19504" xr:uid="{17480258-1C9B-4B91-B60F-AAFA47325770}"/>
    <cellStyle name="Notas 8 4 9" xfId="4754" xr:uid="{2C932920-FB64-4193-ADE0-7C6D80DCA69B}"/>
    <cellStyle name="Notas 8 4 9 2" xfId="11136" xr:uid="{7AB43CD2-328E-4930-AE57-5B16B483C90D}"/>
    <cellStyle name="Notas 8 4 9 2 2" xfId="26244" xr:uid="{917FCFC4-9E52-424C-AA0E-D8D84FBD5559}"/>
    <cellStyle name="Notas 8 4 9 3" xfId="7361" xr:uid="{2BCE1C81-EC2A-43D4-8CD3-41FFFA0DC325}"/>
    <cellStyle name="Notas 8 4 9 3 2" xfId="22469" xr:uid="{0497B5AF-AFDA-40AC-BD58-0EC32E15C271}"/>
    <cellStyle name="Notas 8 4 9 4" xfId="19862" xr:uid="{ECFE3259-A931-4C1F-B75C-4EAC8D71E454}"/>
    <cellStyle name="Notas 8 5" xfId="2007" xr:uid="{27708B88-C66E-4E81-831A-ADB8DB1C8C8C}"/>
    <cellStyle name="Notas 8 5 10" xfId="14534" xr:uid="{981BE4A2-A52D-4494-8318-CDF5FD8AD799}"/>
    <cellStyle name="Notas 8 5 10 2" xfId="29642" xr:uid="{DA47DF62-B634-4193-B628-0F5134D1F2E3}"/>
    <cellStyle name="Notas 8 5 11" xfId="8187" xr:uid="{822BB72A-0819-467A-9C8C-D62CE3831CCC}"/>
    <cellStyle name="Notas 8 5 11 2" xfId="23295" xr:uid="{6BEFFCEB-1B6A-4980-B593-EBEDCE5B36B2}"/>
    <cellStyle name="Notas 8 5 12" xfId="17232" xr:uid="{FA4BDDFE-9D7E-45CA-BDBF-15BCD0F6124F}"/>
    <cellStyle name="Notas 8 5 2" xfId="2769" xr:uid="{A711C781-4CFF-4E40-AF54-35B89E41BA6D}"/>
    <cellStyle name="Notas 8 5 2 2" xfId="5406" xr:uid="{899118D2-A4CF-448B-B681-1CC2EDBD961A}"/>
    <cellStyle name="Notas 8 5 2 2 2" xfId="14084" xr:uid="{4DEE9675-1530-4980-8E95-A7D6DE1AD21A}"/>
    <cellStyle name="Notas 8 5 2 2 2 2" xfId="29192" xr:uid="{D1F02B5B-09CE-44A9-ACED-2C45271ECF18}"/>
    <cellStyle name="Notas 8 5 2 2 3" xfId="20514" xr:uid="{3833A952-8157-47FD-8F90-F8C8986E8914}"/>
    <cellStyle name="Notas 8 5 2 3" xfId="15175" xr:uid="{E8A42815-E0C7-4AF0-9A79-A6E606598E20}"/>
    <cellStyle name="Notas 8 5 2 3 2" xfId="30283" xr:uid="{B2C978F2-4866-470C-B7E6-E564BD953C58}"/>
    <cellStyle name="Notas 8 5 2 4" xfId="17877" xr:uid="{3C2BBFEB-F803-47D7-B6AD-806C4D90066F}"/>
    <cellStyle name="Notas 8 5 3" xfId="3072" xr:uid="{ADA803BE-5FF1-490A-B2E1-8101D4A57A76}"/>
    <cellStyle name="Notas 8 5 3 2" xfId="5709" xr:uid="{4006DD37-48E5-450E-A16A-BF57AB52D728}"/>
    <cellStyle name="Notas 8 5 3 2 2" xfId="12020" xr:uid="{D98B9118-B7A1-45E2-A286-DD958551DF96}"/>
    <cellStyle name="Notas 8 5 3 2 2 2" xfId="27128" xr:uid="{6C352C93-C3C4-4902-A7DF-15DFA2366C0D}"/>
    <cellStyle name="Notas 8 5 3 2 3" xfId="7252" xr:uid="{9646BEFF-7879-4089-901F-5076F536D35D}"/>
    <cellStyle name="Notas 8 5 3 2 3 2" xfId="22360" xr:uid="{81425967-80E9-49EA-B206-B5D327B8F8E7}"/>
    <cellStyle name="Notas 8 5 3 2 4" xfId="20817" xr:uid="{43636F86-F2BB-4A8F-A7E9-E7AF7268C57F}"/>
    <cellStyle name="Notas 8 5 3 3" xfId="9454" xr:uid="{7A3BC628-111B-4F18-8C57-1924A82B9D56}"/>
    <cellStyle name="Notas 8 5 3 3 2" xfId="24562" xr:uid="{A0108EF8-1784-49D5-98DD-873B2457BDE1}"/>
    <cellStyle name="Notas 8 5 3 4" xfId="7272" xr:uid="{312C900E-66A8-439F-BB5A-F39C04ECD60F}"/>
    <cellStyle name="Notas 8 5 3 4 2" xfId="22380" xr:uid="{8A5D0307-F434-40C6-868C-A41412DC404F}"/>
    <cellStyle name="Notas 8 5 3 5" xfId="18180" xr:uid="{36A496A1-4C54-4C18-B8B6-D2C33F4BD780}"/>
    <cellStyle name="Notas 8 5 4" xfId="3398" xr:uid="{A8DAA389-FBEC-4187-B115-04C850AFD3D9}"/>
    <cellStyle name="Notas 8 5 4 2" xfId="6035" xr:uid="{552E70E5-9903-4587-9C58-C91AEBAD26D4}"/>
    <cellStyle name="Notas 8 5 4 2 2" xfId="12346" xr:uid="{D5E53CD9-A15C-45D4-8185-EEF3C58E8EC2}"/>
    <cellStyle name="Notas 8 5 4 2 2 2" xfId="27454" xr:uid="{8F2800F0-FF29-4CC1-B616-E0853B77ED39}"/>
    <cellStyle name="Notas 8 5 4 2 3" xfId="15296" xr:uid="{68806B76-54E6-4478-A8DF-232542B83F0D}"/>
    <cellStyle name="Notas 8 5 4 2 3 2" xfId="30404" xr:uid="{6BD42C07-B009-4A75-A827-37DBA3D83CEF}"/>
    <cellStyle name="Notas 8 5 4 2 4" xfId="21143" xr:uid="{8ACFBE2E-ACEF-4C64-8667-540AFF4FE7ED}"/>
    <cellStyle name="Notas 8 5 4 3" xfId="9780" xr:uid="{55DF6E71-29E4-45FC-A2FE-7B415AD99018}"/>
    <cellStyle name="Notas 8 5 4 3 2" xfId="24888" xr:uid="{A6DDDF25-6E10-417A-A2CC-121FCDC2972D}"/>
    <cellStyle name="Notas 8 5 4 4" xfId="13945" xr:uid="{6C662604-F71A-4343-A9E8-4B24F5AB02E8}"/>
    <cellStyle name="Notas 8 5 4 4 2" xfId="29053" xr:uid="{AD8DE129-0574-4681-92E7-4BDF9ACD7A2D}"/>
    <cellStyle name="Notas 8 5 4 5" xfId="18506" xr:uid="{569CE9DB-AC13-460C-BAF5-53A0EE40AA02}"/>
    <cellStyle name="Notas 8 5 5" xfId="3704" xr:uid="{2EF3EEF9-6C48-4FBA-975F-5F352432289E}"/>
    <cellStyle name="Notas 8 5 5 2" xfId="6341" xr:uid="{A44DC9AC-ADD8-432C-84E1-59CD32E18D1F}"/>
    <cellStyle name="Notas 8 5 5 2 2" xfId="12652" xr:uid="{20F95ED7-EC14-4BF2-9E21-9937AE818475}"/>
    <cellStyle name="Notas 8 5 5 2 2 2" xfId="27760" xr:uid="{DA55099C-06FF-47E6-9227-ACE0A6E4F99A}"/>
    <cellStyle name="Notas 8 5 5 2 3" xfId="7167" xr:uid="{13F32D2C-31B9-4FAC-A8DF-42A2A3EF2AC2}"/>
    <cellStyle name="Notas 8 5 5 2 3 2" xfId="22275" xr:uid="{8C66832B-3B44-4D1F-91DE-3017E46AD209}"/>
    <cellStyle name="Notas 8 5 5 2 4" xfId="21449" xr:uid="{C584B340-B48C-4D3F-BE43-3AD9F05EBCD6}"/>
    <cellStyle name="Notas 8 5 5 3" xfId="10086" xr:uid="{682A8B1C-7C4F-4F95-BC88-04BF2EEB41D4}"/>
    <cellStyle name="Notas 8 5 5 3 2" xfId="25194" xr:uid="{7F7CAA20-CD86-4FF7-8AF6-BD7830FBB416}"/>
    <cellStyle name="Notas 8 5 5 4" xfId="7146" xr:uid="{5B59B7D1-F2FB-440F-8D4E-DC6EE342744C}"/>
    <cellStyle name="Notas 8 5 5 4 2" xfId="22254" xr:uid="{50AC7080-8CF4-44BA-804A-EAB8B2C2380A}"/>
    <cellStyle name="Notas 8 5 5 5" xfId="18812" xr:uid="{F1F29E79-953E-47DD-94A8-1FFCD28AE03D}"/>
    <cellStyle name="Notas 8 5 6" xfId="4079" xr:uid="{51BDA42D-6F44-4EE8-993E-00AB0E517DBB}"/>
    <cellStyle name="Notas 8 5 6 2" xfId="6716" xr:uid="{2B58E404-34BD-48A3-BCAB-2CF4B2036304}"/>
    <cellStyle name="Notas 8 5 6 2 2" xfId="13027" xr:uid="{57EF5B7B-621E-4034-98D6-0EC3C057EC79}"/>
    <cellStyle name="Notas 8 5 6 2 2 2" xfId="28135" xr:uid="{718D75E3-4842-46DE-A2C4-C5D7916C5249}"/>
    <cellStyle name="Notas 8 5 6 2 3" xfId="16703" xr:uid="{2B89B0B0-8E0C-4758-B8F1-E924CE4DE61F}"/>
    <cellStyle name="Notas 8 5 6 2 3 2" xfId="31811" xr:uid="{A79C381A-99A8-4EF8-8ADF-28EACBE803D8}"/>
    <cellStyle name="Notas 8 5 6 2 4" xfId="21824" xr:uid="{0E5167F7-636F-4C53-A2A1-F57363BF0E77}"/>
    <cellStyle name="Notas 8 5 6 3" xfId="10461" xr:uid="{8D5DEDFD-21DB-4D8B-B879-3D43DD8670BD}"/>
    <cellStyle name="Notas 8 5 6 3 2" xfId="25569" xr:uid="{D8932719-21CA-4416-905C-F0B6CDF595E4}"/>
    <cellStyle name="Notas 8 5 6 4" xfId="15738" xr:uid="{4C7D3C26-BC8F-461F-BDC1-9C42AB9A1FE5}"/>
    <cellStyle name="Notas 8 5 6 4 2" xfId="30846" xr:uid="{FF79DCFC-E366-4A13-B306-8051105D70FF}"/>
    <cellStyle name="Notas 8 5 6 5" xfId="19187" xr:uid="{B727B7C3-A1D7-4D73-9014-3A3B900F4610}"/>
    <cellStyle name="Notas 8 5 7" xfId="4361" xr:uid="{F2B2F32D-135F-49B8-8DA5-E223F693FAC6}"/>
    <cellStyle name="Notas 8 5 7 2" xfId="6998" xr:uid="{E3A83D5E-EAF0-4646-B3B4-62353F650761}"/>
    <cellStyle name="Notas 8 5 7 2 2" xfId="13309" xr:uid="{2BF132D5-68A3-465A-B626-D5F88C518987}"/>
    <cellStyle name="Notas 8 5 7 2 2 2" xfId="28417" xr:uid="{E9C4D856-6475-4819-BA33-F02C0E8D1A91}"/>
    <cellStyle name="Notas 8 5 7 2 3" xfId="16973" xr:uid="{0134A763-B18A-42F9-B0D8-D01041D5886A}"/>
    <cellStyle name="Notas 8 5 7 2 3 2" xfId="32081" xr:uid="{0F1894BB-61A0-4127-9122-CE348E96272C}"/>
    <cellStyle name="Notas 8 5 7 2 4" xfId="22106" xr:uid="{2CF16002-5B24-4CB0-BC1F-E945702E96AA}"/>
    <cellStyle name="Notas 8 5 7 3" xfId="10743" xr:uid="{E063F8B6-AA6C-4F48-B534-06BE77B79657}"/>
    <cellStyle name="Notas 8 5 7 3 2" xfId="25851" xr:uid="{05601BBC-3B5E-47CB-90FD-341E175429DC}"/>
    <cellStyle name="Notas 8 5 7 4" xfId="15759" xr:uid="{E276AA28-0418-498D-A095-4258EFD457CE}"/>
    <cellStyle name="Notas 8 5 7 4 2" xfId="30867" xr:uid="{C868CE79-26F5-4DC2-A179-33A8E70F61FB}"/>
    <cellStyle name="Notas 8 5 7 5" xfId="19469" xr:uid="{DBF2E556-0F21-43DD-AD97-7C49B0E6833F}"/>
    <cellStyle name="Notas 8 5 8" xfId="4644" xr:uid="{AF913B3A-95C6-4590-9EC8-A57435549AD1}"/>
    <cellStyle name="Notas 8 5 8 2" xfId="11026" xr:uid="{EB26339E-0702-4E22-9B3D-D73ACADCE74F}"/>
    <cellStyle name="Notas 8 5 8 2 2" xfId="26134" xr:uid="{B95C5FEE-8EC5-4A7C-AC97-EA3DC8279B9C}"/>
    <cellStyle name="Notas 8 5 8 3" xfId="16540" xr:uid="{8533483B-EEC4-4662-8D30-86E95306FC71}"/>
    <cellStyle name="Notas 8 5 8 3 2" xfId="31648" xr:uid="{28367FA5-0305-4B49-9F6A-10C62DF55CD9}"/>
    <cellStyle name="Notas 8 5 8 4" xfId="19752" xr:uid="{B65E8BE8-E033-474D-B7C4-CC2DC6596DCC}"/>
    <cellStyle name="Notas 8 5 9" xfId="8505" xr:uid="{5E1A5FB8-6986-436A-B9F4-FDA1730AB7C0}"/>
    <cellStyle name="Notas 8 5 9 2" xfId="23613" xr:uid="{7548F3B2-0E69-42C0-A503-F0168E48868E}"/>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23" xfId="1926" xr:uid="{65291A15-2CF1-4218-AA7F-A248F45EB248}"/>
    <cellStyle name="Notas 9 23 10" xfId="14348" xr:uid="{909D9B57-ADB7-45FE-B949-E9F8F694EE15}"/>
    <cellStyle name="Notas 9 23 10 2" xfId="29456" xr:uid="{46E58087-9CD3-4276-82AC-EE63F332E009}"/>
    <cellStyle name="Notas 9 23 11" xfId="15305" xr:uid="{9AEA84E2-DA42-4161-A346-433835BED84D}"/>
    <cellStyle name="Notas 9 23 11 2" xfId="30413" xr:uid="{8E8CBADF-325B-4757-97C6-2D213C31585D}"/>
    <cellStyle name="Notas 9 23 12" xfId="17151" xr:uid="{1D6FB6B4-E653-4B6B-BB6A-BFED69CB2875}"/>
    <cellStyle name="Notas 9 23 2" xfId="2486" xr:uid="{5EC4556F-99D4-4052-8F1A-4E6946C9BA38}"/>
    <cellStyle name="Notas 9 23 2 2" xfId="5123" xr:uid="{D1CA0A79-6FB5-4210-86F5-E2E6FD5CACBE}"/>
    <cellStyle name="Notas 9 23 2 2 2" xfId="11487" xr:uid="{A7200F92-34F2-484C-A3F3-3AF6D697A12C}"/>
    <cellStyle name="Notas 9 23 2 2 2 2" xfId="26595" xr:uid="{902D6BBC-3143-4234-A533-494BAE06686B}"/>
    <cellStyle name="Notas 9 23 2 2 3" xfId="7558" xr:uid="{6AAF6F5E-2EE0-44C5-9A84-1777F9721E1C}"/>
    <cellStyle name="Notas 9 23 2 2 3 2" xfId="22666" xr:uid="{0C44DA04-AF90-4DB3-B666-C0F870AF778F}"/>
    <cellStyle name="Notas 9 23 2 2 4" xfId="20231" xr:uid="{0B033A8C-D62B-4C87-A0A7-CCB5208CBFE0}"/>
    <cellStyle name="Notas 9 23 2 3" xfId="8953" xr:uid="{2965A2BC-5E21-4E93-BC6C-927D7C6DE5AD}"/>
    <cellStyle name="Notas 9 23 2 3 2" xfId="24061" xr:uid="{70391DC2-4015-421B-9D39-233267AD6F88}"/>
    <cellStyle name="Notas 9 23 3" xfId="2702" xr:uid="{E3A9F075-9DF6-45F8-B7D7-65BBB9AA8601}"/>
    <cellStyle name="Notas 9 23 3 2" xfId="5339" xr:uid="{EF3EB095-6F66-4418-885F-53395D815BFA}"/>
    <cellStyle name="Notas 9 23 3 2 2" xfId="15219" xr:uid="{0CEDF3D3-A8E5-472A-89B3-339BA6226F66}"/>
    <cellStyle name="Notas 9 23 3 2 2 2" xfId="30327" xr:uid="{9551607A-0C78-4E00-A4EB-2C6B66ECD0E0}"/>
    <cellStyle name="Notas 9 23 3 2 3" xfId="20447" xr:uid="{BDB13FB4-2F9F-48A5-8F81-1C99BA9F83F5}"/>
    <cellStyle name="Notas 9 23 3 3" xfId="8076" xr:uid="{D1D4230D-9380-4727-BD8A-B213F39BDBB7}"/>
    <cellStyle name="Notas 9 23 3 3 2" xfId="23184" xr:uid="{B4A0B25B-D846-4008-842C-5B5F90C1C1CA}"/>
    <cellStyle name="Notas 9 23 3 4" xfId="17810" xr:uid="{1B6137E7-B183-441C-9BFD-214D8CC77C87}"/>
    <cellStyle name="Notas 9 23 4" xfId="3005" xr:uid="{4853BC1A-72D4-4D93-A497-C0B14EDCE577}"/>
    <cellStyle name="Notas 9 23 4 2" xfId="5642" xr:uid="{79DA110E-C197-44B3-BB19-C758A5D91FD8}"/>
    <cellStyle name="Notas 9 23 4 2 2" xfId="11953" xr:uid="{BF02266F-FAE8-4910-B36B-B6CE9E93DA67}"/>
    <cellStyle name="Notas 9 23 4 2 2 2" xfId="27061" xr:uid="{43C5CD39-F272-4B3E-849D-ED8437D3967F}"/>
    <cellStyle name="Notas 9 23 4 2 3" xfId="15233" xr:uid="{3FD7FCA8-65C7-4BDD-B2E8-09076CBFC922}"/>
    <cellStyle name="Notas 9 23 4 2 3 2" xfId="30341" xr:uid="{3F420BEB-9A29-4542-AB9F-8B0B57E99930}"/>
    <cellStyle name="Notas 9 23 4 2 4" xfId="20750" xr:uid="{65194A04-4BF3-4846-B1E4-4DFC77AFC33A}"/>
    <cellStyle name="Notas 9 23 4 3" xfId="9387" xr:uid="{EC4453BE-8DA1-4440-8E31-41E3A83EEB53}"/>
    <cellStyle name="Notas 9 23 4 3 2" xfId="24495" xr:uid="{BB9BDC6B-9A28-40CD-B854-CC83EB1AB474}"/>
    <cellStyle name="Notas 9 23 4 4" xfId="14572" xr:uid="{F5F0EA33-D385-4189-A97D-F0444838314E}"/>
    <cellStyle name="Notas 9 23 4 4 2" xfId="29680" xr:uid="{98017A64-49DD-4748-8599-5C094BFEAA68}"/>
    <cellStyle name="Notas 9 23 4 5" xfId="18113" xr:uid="{29A67C78-D90B-479E-B950-3A0B2FAC7531}"/>
    <cellStyle name="Notas 9 23 5" xfId="3331" xr:uid="{128C8BFE-1907-4CD0-A407-D58742F030BD}"/>
    <cellStyle name="Notas 9 23 5 2" xfId="5968" xr:uid="{853CAAB5-C13A-40B8-89B5-1AB753D6CFEE}"/>
    <cellStyle name="Notas 9 23 5 2 2" xfId="12279" xr:uid="{4908FAD6-ED76-41A2-BFA9-19312F121514}"/>
    <cellStyle name="Notas 9 23 5 2 2 2" xfId="27387" xr:uid="{F604DC3B-A800-4129-BBAF-5EAF41E0EAB9}"/>
    <cellStyle name="Notas 9 23 5 2 3" xfId="8134" xr:uid="{0E1C3420-1CE0-4552-AEDF-73DA320F820F}"/>
    <cellStyle name="Notas 9 23 5 2 3 2" xfId="23242" xr:uid="{DC62F698-6A79-4E18-97FB-441B50CA130A}"/>
    <cellStyle name="Notas 9 23 5 2 4" xfId="21076" xr:uid="{F4950D6E-22EE-491C-8888-99B21E23FECF}"/>
    <cellStyle name="Notas 9 23 5 3" xfId="9713" xr:uid="{45A3F3D5-D9B5-46F8-A334-47512F2BA523}"/>
    <cellStyle name="Notas 9 23 5 3 2" xfId="24821" xr:uid="{CEF1A974-B584-4DD1-AEA3-A4DE21162F05}"/>
    <cellStyle name="Notas 9 23 5 4" xfId="16243" xr:uid="{F8DE22FD-5FD4-4744-9FA4-66D5932FE25E}"/>
    <cellStyle name="Notas 9 23 5 4 2" xfId="31351" xr:uid="{DCC03782-7558-408A-A29E-1D01B9694EF8}"/>
    <cellStyle name="Notas 9 23 5 5" xfId="18439" xr:uid="{E2F66024-091A-456B-A467-6D9B3CFD1051}"/>
    <cellStyle name="Notas 9 23 6" xfId="3637" xr:uid="{91575397-14D2-42D1-874A-7631539F4D5E}"/>
    <cellStyle name="Notas 9 23 6 2" xfId="6274" xr:uid="{5DEE5B6E-153F-4863-B07E-FBAE33DAF84E}"/>
    <cellStyle name="Notas 9 23 6 2 2" xfId="12585" xr:uid="{83C57D19-9F4F-42FE-99AA-3315C3194B69}"/>
    <cellStyle name="Notas 9 23 6 2 2 2" xfId="27693" xr:uid="{F7209797-955C-4492-815A-4E15FF8DD946}"/>
    <cellStyle name="Notas 9 23 6 2 3" xfId="16435" xr:uid="{6066E711-A67F-4927-BA8F-F647FDE3FFF5}"/>
    <cellStyle name="Notas 9 23 6 2 3 2" xfId="31543" xr:uid="{F93C46CB-E4AF-42A8-8AC5-CDE9651CFFB4}"/>
    <cellStyle name="Notas 9 23 6 2 4" xfId="21382" xr:uid="{B2863065-02C7-4D4E-8882-93807A2C3338}"/>
    <cellStyle name="Notas 9 23 6 3" xfId="10019" xr:uid="{E88DB073-A36E-435D-959F-7C2A0F9A6AA0}"/>
    <cellStyle name="Notas 9 23 6 3 2" xfId="25127" xr:uid="{BC61C9AC-EBFF-4341-A74C-29B7822B99DC}"/>
    <cellStyle name="Notas 9 23 6 4" xfId="16310" xr:uid="{F3FD76AE-DEF4-4B71-B8F3-AA739A707BC2}"/>
    <cellStyle name="Notas 9 23 6 4 2" xfId="31418" xr:uid="{B761481A-472B-45C7-9629-E584E776115C}"/>
    <cellStyle name="Notas 9 23 6 5" xfId="18745" xr:uid="{29776F33-B017-4AC0-9A71-E6DCC8BC23CA}"/>
    <cellStyle name="Notas 9 23 7" xfId="3998" xr:uid="{07D80A83-465C-4E2A-8FE2-340B5F05BE7B}"/>
    <cellStyle name="Notas 9 23 7 2" xfId="6635" xr:uid="{F3010DAE-DF29-4109-BC17-8895414A0C72}"/>
    <cellStyle name="Notas 9 23 7 2 2" xfId="12946" xr:uid="{3F6E65EC-0CAA-4946-9FB5-9B9916CB8FC4}"/>
    <cellStyle name="Notas 9 23 7 2 2 2" xfId="28054" xr:uid="{B003B5D6-C041-4572-86B8-A009226FCE21}"/>
    <cellStyle name="Notas 9 23 7 2 3" xfId="16636" xr:uid="{52F10505-C3B9-4E14-94BA-ED740CB7C5E2}"/>
    <cellStyle name="Notas 9 23 7 2 3 2" xfId="31744" xr:uid="{25AADA2D-0807-4217-9DE5-B18588107225}"/>
    <cellStyle name="Notas 9 23 7 2 4" xfId="21743" xr:uid="{4B6C3CB6-FDDF-46BE-9C4F-04C6A1782242}"/>
    <cellStyle name="Notas 9 23 7 3" xfId="10380" xr:uid="{1EA68266-AF71-4E03-BEF9-54E668E94B1F}"/>
    <cellStyle name="Notas 9 23 7 3 2" xfId="25488" xr:uid="{C14ACBBF-953D-4B83-B6B3-96B7A56D13F3}"/>
    <cellStyle name="Notas 9 23 7 4" xfId="7257" xr:uid="{70AF26A9-3C6E-4A6F-9DFD-AE2DE9DE2EB7}"/>
    <cellStyle name="Notas 9 23 7 4 2" xfId="22365" xr:uid="{D9E48454-956E-48F6-B0C3-C49ABF891305}"/>
    <cellStyle name="Notas 9 23 7 5" xfId="19106" xr:uid="{89FE4312-9877-4E4E-8A23-D60B3785D261}"/>
    <cellStyle name="Notas 9 23 8" xfId="4563" xr:uid="{3E5E5604-F8EC-4242-85F2-B1E1B274534E}"/>
    <cellStyle name="Notas 9 23 8 2" xfId="10945" xr:uid="{05D62E25-38C2-4395-AC18-67E5FD70BF69}"/>
    <cellStyle name="Notas 9 23 8 2 2" xfId="26053" xr:uid="{B5639DB3-9C09-47F1-A7EC-E797B8B72242}"/>
    <cellStyle name="Notas 9 23 8 3" xfId="16266" xr:uid="{B676902C-248B-4D27-BDC5-DD4BE4CA2D7A}"/>
    <cellStyle name="Notas 9 23 8 3 2" xfId="31374" xr:uid="{0781ECE4-C6FE-4F0F-9672-130D76AA4877}"/>
    <cellStyle name="Notas 9 23 8 4" xfId="19671" xr:uid="{5247598C-4FCA-4D62-A7A8-57FC4BE8BD13}"/>
    <cellStyle name="Notas 9 23 9" xfId="8427" xr:uid="{406A069A-590A-4D6D-8A94-EFF421B352DA}"/>
    <cellStyle name="Notas 9 23 9 2" xfId="23535" xr:uid="{6984EE9B-5051-4529-B645-E58766F19CCC}"/>
    <cellStyle name="Notas 9 24" xfId="1927" xr:uid="{0E2BFD8C-DDDC-4B9F-9FB6-AEEB66ACE9B4}"/>
    <cellStyle name="Notas 9 24 10" xfId="8428" xr:uid="{BD224B83-78D8-4674-9949-7500F6E36926}"/>
    <cellStyle name="Notas 9 24 10 2" xfId="23536" xr:uid="{4F2A4648-8167-4732-9FF0-93CF21E1ADA3}"/>
    <cellStyle name="Notas 9 24 11" xfId="14641" xr:uid="{1DDCFD90-3B3E-49F6-BDCB-52DF1965AD80}"/>
    <cellStyle name="Notas 9 24 11 2" xfId="29749" xr:uid="{764D5058-D528-416F-912B-523FBE7B512C}"/>
    <cellStyle name="Notas 9 24 12" xfId="16471" xr:uid="{1FA560BA-35B5-4F36-A185-1267E1F569D8}"/>
    <cellStyle name="Notas 9 24 12 2" xfId="31579" xr:uid="{66A5C661-DC85-4430-BADA-09CBA1F948BC}"/>
    <cellStyle name="Notas 9 24 13" xfId="17152" xr:uid="{CE764E42-85BB-403C-8118-AD6344CCB369}"/>
    <cellStyle name="Notas 9 24 2" xfId="2487" xr:uid="{F786F560-53F0-43C9-A589-CF4CE56BB49B}"/>
    <cellStyle name="Notas 9 24 2 2" xfId="5124" xr:uid="{2E029541-0B7C-4DAA-AFF3-B5289E3DA1B2}"/>
    <cellStyle name="Notas 9 24 2 2 2" xfId="11488" xr:uid="{5179A7D0-F081-44EE-B7E6-D0187A1AAD13}"/>
    <cellStyle name="Notas 9 24 2 2 2 2" xfId="26596" xr:uid="{BA727549-19F6-47C8-AE98-D766A0D00AA4}"/>
    <cellStyle name="Notas 9 24 2 2 3" xfId="7150" xr:uid="{56A533EA-6638-4741-829B-F7D89D65CFF1}"/>
    <cellStyle name="Notas 9 24 2 2 3 2" xfId="22258" xr:uid="{6ED69FDE-5594-4067-90D1-9C37FC7FBF2D}"/>
    <cellStyle name="Notas 9 24 2 2 4" xfId="20232" xr:uid="{0131F61B-1838-419D-ACD9-10F36A183268}"/>
    <cellStyle name="Notas 9 24 2 3" xfId="8954" xr:uid="{36595F70-E2CA-49D6-B36F-FF38BC9B34D3}"/>
    <cellStyle name="Notas 9 24 2 3 2" xfId="24062" xr:uid="{D5EEAFBF-D35C-4B68-AB99-522569B804EB}"/>
    <cellStyle name="Notas 9 24 2 4" xfId="15949" xr:uid="{E6E2C7F5-AB61-4ABE-B917-2C6EC2CFDC80}"/>
    <cellStyle name="Notas 9 24 2 4 2" xfId="31057" xr:uid="{C169F8C2-D87C-4BDD-BEFE-326C2E5C44F7}"/>
    <cellStyle name="Notas 9 24 2 5" xfId="15416" xr:uid="{ED92EC35-E871-4141-8723-E686ECADFF09}"/>
    <cellStyle name="Notas 9 24 2 5 2" xfId="30524" xr:uid="{243C0428-C416-4F43-87BE-88102A48B4BD}"/>
    <cellStyle name="Notas 9 24 2 6" xfId="17642" xr:uid="{44BB0AE4-C663-402C-B67F-FC4F9E3CB5EE}"/>
    <cellStyle name="Notas 9 24 3" xfId="2703" xr:uid="{1F86A9D4-1529-4083-B8D7-E695C22DEBDA}"/>
    <cellStyle name="Notas 9 24 3 2" xfId="5340" xr:uid="{D6808A68-71D7-4088-9770-EDCC390D0349}"/>
    <cellStyle name="Notas 9 24 3 2 2" xfId="7126" xr:uid="{E111FD90-A1A5-412C-9918-98AB794009A1}"/>
    <cellStyle name="Notas 9 24 3 2 2 2" xfId="22234" xr:uid="{B0B2E76D-39BE-4D55-B03F-B0E99C083631}"/>
    <cellStyle name="Notas 9 24 3 2 3" xfId="20448" xr:uid="{F3B1EEB7-C707-42B3-80B7-49E79FE20194}"/>
    <cellStyle name="Notas 9 24 3 3" xfId="14191" xr:uid="{E10EF9D8-F7E2-4FBA-A950-59DB331F07D4}"/>
    <cellStyle name="Notas 9 24 3 3 2" xfId="29299" xr:uid="{8E54DF43-0BBE-4053-ADA1-8A717BB2FF4C}"/>
    <cellStyle name="Notas 9 24 3 4" xfId="17811" xr:uid="{7AF3D0EA-AB1D-40A8-B683-F7A35A7C7B1F}"/>
    <cellStyle name="Notas 9 24 4" xfId="3006" xr:uid="{E655530B-B90F-456B-BD43-04BDBFD272A6}"/>
    <cellStyle name="Notas 9 24 4 2" xfId="5643" xr:uid="{B7A4A6BE-8494-4917-978F-7D72A887C38C}"/>
    <cellStyle name="Notas 9 24 4 2 2" xfId="11954" xr:uid="{7FE49882-EF93-4AEF-A6B8-195DA2FCD0DD}"/>
    <cellStyle name="Notas 9 24 4 2 2 2" xfId="27062" xr:uid="{CA27F682-B449-44D7-9C4D-516BE19E1611}"/>
    <cellStyle name="Notas 9 24 4 2 3" xfId="7639" xr:uid="{B26DD923-8AA3-4EA5-9E3C-AFE8A8BE3DD7}"/>
    <cellStyle name="Notas 9 24 4 2 3 2" xfId="22747" xr:uid="{507C9433-237A-491F-9D2D-F253784B641C}"/>
    <cellStyle name="Notas 9 24 4 2 4" xfId="20751" xr:uid="{33EC7CEA-F92E-49CD-8EE4-70CD3841067E}"/>
    <cellStyle name="Notas 9 24 4 3" xfId="9388" xr:uid="{C49E5B42-E1D1-433B-9688-7CB4F82F9575}"/>
    <cellStyle name="Notas 9 24 4 3 2" xfId="24496" xr:uid="{0CF3D365-BFDC-44B9-98F7-E11734579805}"/>
    <cellStyle name="Notas 9 24 4 4" xfId="14207" xr:uid="{B9BE18D3-733B-4753-A6D3-22430EDD6B96}"/>
    <cellStyle name="Notas 9 24 4 4 2" xfId="29315" xr:uid="{7C894C8B-98A7-49FB-A43E-82724942FB59}"/>
    <cellStyle name="Notas 9 24 4 5" xfId="18114" xr:uid="{CAC8629F-1A2A-4AA8-B23F-1619E8B61D58}"/>
    <cellStyle name="Notas 9 24 5" xfId="3332" xr:uid="{1D460D9E-48C3-4791-BACA-2782EBD66362}"/>
    <cellStyle name="Notas 9 24 5 2" xfId="5969" xr:uid="{919C194B-85FC-4D59-B200-AFFD41B28443}"/>
    <cellStyle name="Notas 9 24 5 2 2" xfId="12280" xr:uid="{89CF044C-DA02-4CDC-9053-E31714D6EAFA}"/>
    <cellStyle name="Notas 9 24 5 2 2 2" xfId="27388" xr:uid="{15A8F93D-2D69-4348-A677-98042ACB89A8}"/>
    <cellStyle name="Notas 9 24 5 2 3" xfId="15797" xr:uid="{3963D364-4B69-4163-8BCE-2E8E4C0C36FC}"/>
    <cellStyle name="Notas 9 24 5 2 3 2" xfId="30905" xr:uid="{BAFDF90E-F38D-4066-9FDB-FDAF952846A9}"/>
    <cellStyle name="Notas 9 24 5 2 4" xfId="21077" xr:uid="{8ED346BD-6D7A-4791-BC4B-660515B9303E}"/>
    <cellStyle name="Notas 9 24 5 3" xfId="9714" xr:uid="{919EF9A5-4C2D-422E-B1E0-90C44B6AA2E9}"/>
    <cellStyle name="Notas 9 24 5 3 2" xfId="24822" xr:uid="{CF3A60FB-C75F-46C8-88BF-ACD8C0C3C56C}"/>
    <cellStyle name="Notas 9 24 5 4" xfId="7543" xr:uid="{50ABE78C-8357-425C-AC84-93EDF06E5A16}"/>
    <cellStyle name="Notas 9 24 5 4 2" xfId="22651" xr:uid="{9BDD3C7B-F375-4CFA-ABB5-6FBB2EB71331}"/>
    <cellStyle name="Notas 9 24 5 5" xfId="18440" xr:uid="{DE9FDC1F-6070-4C67-A86D-E40DA5BE752B}"/>
    <cellStyle name="Notas 9 24 6" xfId="3638" xr:uid="{A92FD3C7-2B6E-44C6-84DC-46F101D7796D}"/>
    <cellStyle name="Notas 9 24 6 2" xfId="6275" xr:uid="{3B687A54-21C7-479C-AA51-419687A2F0C7}"/>
    <cellStyle name="Notas 9 24 6 2 2" xfId="12586" xr:uid="{F5A0E42F-9DED-464E-B121-B9E8743C9640}"/>
    <cellStyle name="Notas 9 24 6 2 2 2" xfId="27694" xr:uid="{3ED07B76-EDAC-402E-82FE-9764C280E226}"/>
    <cellStyle name="Notas 9 24 6 2 3" xfId="7148" xr:uid="{FA5ACD07-46B4-415C-AFF5-D46A0A06B932}"/>
    <cellStyle name="Notas 9 24 6 2 3 2" xfId="22256" xr:uid="{D89C5368-2755-4826-8592-0E47C7102CB6}"/>
    <cellStyle name="Notas 9 24 6 2 4" xfId="21383" xr:uid="{91CE347F-6D08-458F-931B-D74E5420D002}"/>
    <cellStyle name="Notas 9 24 6 3" xfId="10020" xr:uid="{C40FB8D8-287E-4A32-A757-F62F3ADA83FF}"/>
    <cellStyle name="Notas 9 24 6 3 2" xfId="25128" xr:uid="{EA905D52-C068-47D3-8804-EEE2222C681E}"/>
    <cellStyle name="Notas 9 24 6 4" xfId="13452" xr:uid="{AB0927D3-25B2-45B2-95D3-BECDB9E0AC46}"/>
    <cellStyle name="Notas 9 24 6 4 2" xfId="28560" xr:uid="{3EF558DD-0806-4E79-B36A-382C1558FFB0}"/>
    <cellStyle name="Notas 9 24 6 5" xfId="18746" xr:uid="{64951E45-EE1A-4807-A59B-91B5D2D6FE61}"/>
    <cellStyle name="Notas 9 24 7" xfId="3999" xr:uid="{3244A388-65D5-4493-BC4E-94DFD6C06F84}"/>
    <cellStyle name="Notas 9 24 7 2" xfId="6636" xr:uid="{3C0D50C4-25CB-47C9-A49B-9A1DCA13033C}"/>
    <cellStyle name="Notas 9 24 7 2 2" xfId="12947" xr:uid="{82CB88B0-25AD-4718-A6D7-F603266C8988}"/>
    <cellStyle name="Notas 9 24 7 2 2 2" xfId="28055" xr:uid="{06B62F4B-1BAB-4668-9249-6DC096C75EDA}"/>
    <cellStyle name="Notas 9 24 7 2 3" xfId="16637" xr:uid="{96773F01-C8B7-4738-8563-9B265BEA26DD}"/>
    <cellStyle name="Notas 9 24 7 2 3 2" xfId="31745" xr:uid="{AD107E66-F85C-4DF1-8BAA-10FBCDED798B}"/>
    <cellStyle name="Notas 9 24 7 2 4" xfId="21744" xr:uid="{40C4D39F-925B-43C0-9AEF-FA352E959015}"/>
    <cellStyle name="Notas 9 24 7 3" xfId="10381" xr:uid="{B568EB55-AF22-4DA3-802C-12E2B0E99247}"/>
    <cellStyle name="Notas 9 24 7 3 2" xfId="25489" xr:uid="{7E0388BF-15B3-4111-8CB9-28DAA95BDEE0}"/>
    <cellStyle name="Notas 9 24 7 4" xfId="15334" xr:uid="{5ED1E180-F239-4C2E-83BA-18113A615873}"/>
    <cellStyle name="Notas 9 24 7 4 2" xfId="30442" xr:uid="{2C07B28E-352A-408A-A068-C83F9DCA2446}"/>
    <cellStyle name="Notas 9 24 7 5" xfId="19107" xr:uid="{A419E7BD-F88D-4565-9236-02B9D1048151}"/>
    <cellStyle name="Notas 9 24 8" xfId="4312" xr:uid="{F8121870-32AD-4471-8BA8-72ADC6A12307}"/>
    <cellStyle name="Notas 9 24 8 2" xfId="6949" xr:uid="{8B54C9AC-83D5-4E3F-877B-7522978CF7B1}"/>
    <cellStyle name="Notas 9 24 8 2 2" xfId="13260" xr:uid="{1A0AF2F1-6E56-4A6F-8B39-41C59824D383}"/>
    <cellStyle name="Notas 9 24 8 2 2 2" xfId="28368" xr:uid="{A17A4957-CB6D-4854-B394-0719BA121A0F}"/>
    <cellStyle name="Notas 9 24 8 2 3" xfId="16924" xr:uid="{54909AA5-F23A-42B9-ACB7-F7670B916EE1}"/>
    <cellStyle name="Notas 9 24 8 2 3 2" xfId="32032" xr:uid="{418FE356-EDF3-4612-92F6-DE951A066D2A}"/>
    <cellStyle name="Notas 9 24 8 2 4" xfId="22057" xr:uid="{0079FB73-4FCF-4599-BC62-5175D7759076}"/>
    <cellStyle name="Notas 9 24 8 3" xfId="10694" xr:uid="{E4E35ADB-8DB5-494F-AA47-5FC515542D2D}"/>
    <cellStyle name="Notas 9 24 8 3 2" xfId="25802" xr:uid="{570D0F0F-55BD-4243-9540-752813FB6CE8}"/>
    <cellStyle name="Notas 9 24 8 4" xfId="15747" xr:uid="{FFFA4C03-65B1-4CEA-AEFD-406EFEF52D18}"/>
    <cellStyle name="Notas 9 24 8 4 2" xfId="30855" xr:uid="{E076CFC9-5F71-4278-940C-FC751FD7B186}"/>
    <cellStyle name="Notas 9 24 8 5" xfId="19420" xr:uid="{2212E45C-92B1-43C4-8B10-6D7D7773D11B}"/>
    <cellStyle name="Notas 9 24 9" xfId="4564" xr:uid="{49F6A7C6-1760-4508-82E7-A26B26037FDB}"/>
    <cellStyle name="Notas 9 24 9 2" xfId="10946" xr:uid="{6919728B-24F5-4E80-A101-B1A45FFF1513}"/>
    <cellStyle name="Notas 9 24 9 2 2" xfId="26054" xr:uid="{23351B7C-EBBC-46D3-A920-3C22937ED9EA}"/>
    <cellStyle name="Notas 9 24 9 3" xfId="14378" xr:uid="{A753B8F5-DE1B-4FD7-897C-026FC41CB249}"/>
    <cellStyle name="Notas 9 24 9 3 2" xfId="29486" xr:uid="{576B11F6-A00E-4A73-A16D-807F356C644E}"/>
    <cellStyle name="Notas 9 24 9 4" xfId="19672" xr:uid="{3F72AADF-EBAA-46B3-9CDC-A72ACD3ECE4C}"/>
    <cellStyle name="Notas 9 25" xfId="2118" xr:uid="{7CDDA0BB-A716-479B-843B-AD2A19EB7AF7}"/>
    <cellStyle name="Notas 9 25 10" xfId="8616" xr:uid="{87289BF2-829D-42D1-94E3-1D21B6C04643}"/>
    <cellStyle name="Notas 9 25 10 2" xfId="23724" xr:uid="{F80AB5D7-FD7A-454D-9485-1AB6AF0094B3}"/>
    <cellStyle name="Notas 9 25 11" xfId="15645" xr:uid="{7D46060E-C500-4AF3-9DE0-533814C618D3}"/>
    <cellStyle name="Notas 9 25 11 2" xfId="30753" xr:uid="{30E5764B-93E3-401D-BB81-10FB33718D64}"/>
    <cellStyle name="Notas 9 25 12" xfId="14893" xr:uid="{ABE7A303-E5C8-4387-813D-6E4EFC1E4845}"/>
    <cellStyle name="Notas 9 25 12 2" xfId="30001" xr:uid="{22920922-0F71-4C1A-8853-5FE609FAA8E4}"/>
    <cellStyle name="Notas 9 25 13" xfId="17343" xr:uid="{2CA4A4B5-5175-4BAA-979B-6D8A71429DBD}"/>
    <cellStyle name="Notas 9 25 2" xfId="2608" xr:uid="{16F13C74-3BEE-4E23-A43E-1C9D40BE124A}"/>
    <cellStyle name="Notas 9 25 2 2" xfId="5245" xr:uid="{A388F29F-DCB3-46A5-B832-9DD320EF80DC}"/>
    <cellStyle name="Notas 9 25 2 2 2" xfId="11609" xr:uid="{99B412A7-A9B7-470E-8428-6D78A0CD8C64}"/>
    <cellStyle name="Notas 9 25 2 2 2 2" xfId="26717" xr:uid="{0EF71CCD-C265-43AD-8B98-1764AE1CA2E4}"/>
    <cellStyle name="Notas 9 25 2 2 3" xfId="15773" xr:uid="{053AC709-B9F0-43D9-A8E5-CEE47606A85B}"/>
    <cellStyle name="Notas 9 25 2 2 3 2" xfId="30881" xr:uid="{78C628F5-1D29-4D7F-A1CD-4FE5A46EBFEC}"/>
    <cellStyle name="Notas 9 25 2 2 4" xfId="20353" xr:uid="{888AC6C0-4B4C-47FD-9B37-7AEF82B97D51}"/>
    <cellStyle name="Notas 9 25 2 3" xfId="9075" xr:uid="{4FFFDB30-ED85-4082-A266-DD9860C3F202}"/>
    <cellStyle name="Notas 9 25 2 3 2" xfId="24183" xr:uid="{CE0E2942-86F8-4207-AB5F-F3147F91DD30}"/>
    <cellStyle name="Notas 9 25 2 4" xfId="14108" xr:uid="{B256316F-ED8D-43B0-9E8D-32A122B0C549}"/>
    <cellStyle name="Notas 9 25 2 4 2" xfId="29216" xr:uid="{1A9A8E38-E6B1-4310-AEC6-CDE32FA08D79}"/>
    <cellStyle name="Notas 9 25 2 5" xfId="7577" xr:uid="{7C224EA2-9975-44E2-B95E-1427C9DF7F48}"/>
    <cellStyle name="Notas 9 25 2 5 2" xfId="22685" xr:uid="{B5C0AF56-682D-4B4D-91B9-EBB83EEC8B72}"/>
    <cellStyle name="Notas 9 25 2 6" xfId="17716" xr:uid="{D2F1BF29-6E7D-4FF7-A081-83440F8A3AA3}"/>
    <cellStyle name="Notas 9 25 3" xfId="2873" xr:uid="{13949C1E-7F3B-4A52-99EE-B766C62CF3E8}"/>
    <cellStyle name="Notas 9 25 3 2" xfId="5510" xr:uid="{42A85673-B07C-4BD1-86DB-1C658E3ED4E4}"/>
    <cellStyle name="Notas 9 25 3 2 2" xfId="16392" xr:uid="{E6D59A7F-50BB-474E-90F6-54A60A3DBCA5}"/>
    <cellStyle name="Notas 9 25 3 2 2 2" xfId="31500" xr:uid="{A35ABF1E-9753-4ED0-A2CC-7CFE41EB88CF}"/>
    <cellStyle name="Notas 9 25 3 2 3" xfId="20618" xr:uid="{FF2122A9-3383-4348-B9CE-21338BB0A34E}"/>
    <cellStyle name="Notas 9 25 3 3" xfId="7623" xr:uid="{9A843ECA-5C00-4F72-91B4-5EAFAC434A13}"/>
    <cellStyle name="Notas 9 25 3 3 2" xfId="22731" xr:uid="{06BAAD2F-60F6-4821-BBDC-EC3D1014CF07}"/>
    <cellStyle name="Notas 9 25 3 4" xfId="17981" xr:uid="{EF9923CC-8611-4B78-BD5E-0021DE94EF4E}"/>
    <cellStyle name="Notas 9 25 4" xfId="3176" xr:uid="{FFCC9E16-4D81-4D8E-8B66-AC5A9DE1129C}"/>
    <cellStyle name="Notas 9 25 4 2" xfId="5813" xr:uid="{EF05EA46-3895-4F56-9F0C-A4D739858CBC}"/>
    <cellStyle name="Notas 9 25 4 2 2" xfId="12124" xr:uid="{7339CA61-3358-4E24-A55E-188D4FECC992}"/>
    <cellStyle name="Notas 9 25 4 2 2 2" xfId="27232" xr:uid="{65010E34-8261-491D-B4B8-9F89C42C2119}"/>
    <cellStyle name="Notas 9 25 4 2 3" xfId="14993" xr:uid="{519A01FB-1D9C-4928-BE38-6D0BB1FAAFC7}"/>
    <cellStyle name="Notas 9 25 4 2 3 2" xfId="30101" xr:uid="{22BB7E6C-2A39-48B9-95EC-B7CDFE302418}"/>
    <cellStyle name="Notas 9 25 4 2 4" xfId="20921" xr:uid="{619FB980-0339-452F-8A0F-124EA9822225}"/>
    <cellStyle name="Notas 9 25 4 3" xfId="9558" xr:uid="{38CB1528-326A-4E1F-B46D-7F03EE56B108}"/>
    <cellStyle name="Notas 9 25 4 3 2" xfId="24666" xr:uid="{E7EB3101-28DA-4B1D-8667-F27DBCE1CB8D}"/>
    <cellStyle name="Notas 9 25 4 4" xfId="15820" xr:uid="{40639123-BEDD-4A87-9BF8-51CA312FC8A4}"/>
    <cellStyle name="Notas 9 25 4 4 2" xfId="30928" xr:uid="{431B3921-104A-4A1A-A9BC-0C4FC5B603A7}"/>
    <cellStyle name="Notas 9 25 4 5" xfId="18284" xr:uid="{F5731576-59F6-473F-8EC5-72F8838A2E9B}"/>
    <cellStyle name="Notas 9 25 5" xfId="3502" xr:uid="{CFF19879-C2B1-40D4-A6F0-E932FEDF2F13}"/>
    <cellStyle name="Notas 9 25 5 2" xfId="6139" xr:uid="{53211498-712A-4F29-B8A9-A94913BC78B7}"/>
    <cellStyle name="Notas 9 25 5 2 2" xfId="12450" xr:uid="{4359B786-5678-4772-B2E3-2E307C29306C}"/>
    <cellStyle name="Notas 9 25 5 2 2 2" xfId="27558" xr:uid="{659B1905-955C-4E23-83AA-9A3AA3ACC8BF}"/>
    <cellStyle name="Notas 9 25 5 2 3" xfId="8166" xr:uid="{84788744-8FD6-4C75-A950-7BC640A0E468}"/>
    <cellStyle name="Notas 9 25 5 2 3 2" xfId="23274" xr:uid="{FE9A0CDC-345A-482E-8855-ED6842F8AE0B}"/>
    <cellStyle name="Notas 9 25 5 2 4" xfId="21247" xr:uid="{5A9E4D44-70BA-4DC6-BED3-76F0BE121649}"/>
    <cellStyle name="Notas 9 25 5 3" xfId="9884" xr:uid="{AE6AE9EB-596A-4078-86BA-1735C15475FE}"/>
    <cellStyle name="Notas 9 25 5 3 2" xfId="24992" xr:uid="{F166225C-57EB-400C-B7D0-7568F7A7B740}"/>
    <cellStyle name="Notas 9 25 5 4" xfId="8247" xr:uid="{72B653E7-CEF8-4CC7-9F45-A58434CF60B2}"/>
    <cellStyle name="Notas 9 25 5 4 2" xfId="23355" xr:uid="{2AEDDB5D-5549-496F-8254-F808C999D843}"/>
    <cellStyle name="Notas 9 25 5 5" xfId="18610" xr:uid="{3E28E6BE-E26A-4F8F-BE83-0067FE0DE88E}"/>
    <cellStyle name="Notas 9 25 6" xfId="3808" xr:uid="{F11760C0-A3F4-44B9-BE67-C600424245A9}"/>
    <cellStyle name="Notas 9 25 6 2" xfId="6445" xr:uid="{725233D6-4429-4B8C-94C8-E3DA98C5B4B3}"/>
    <cellStyle name="Notas 9 25 6 2 2" xfId="12756" xr:uid="{F8051D03-5B6E-48B8-81F3-1F7FB5A69F94}"/>
    <cellStyle name="Notas 9 25 6 2 2 2" xfId="27864" xr:uid="{E83B1C25-980B-4598-8DE5-386D3A09CCF7}"/>
    <cellStyle name="Notas 9 25 6 2 3" xfId="7364" xr:uid="{438B7C2E-9DED-4314-B24F-497C325230DD}"/>
    <cellStyle name="Notas 9 25 6 2 3 2" xfId="22472" xr:uid="{0E1AF30B-C74D-4BE9-9CCF-47CCE8D726EA}"/>
    <cellStyle name="Notas 9 25 6 2 4" xfId="21553" xr:uid="{19756466-EA3F-4B19-8B11-AC3A82A377E0}"/>
    <cellStyle name="Notas 9 25 6 3" xfId="10190" xr:uid="{491BC3DA-2CE2-4E1E-B0A1-3954CF8382EB}"/>
    <cellStyle name="Notas 9 25 6 3 2" xfId="25298" xr:uid="{19C2E73C-88B9-4F25-A062-43051E3910AC}"/>
    <cellStyle name="Notas 9 25 6 4" xfId="16313" xr:uid="{77D62A15-75E7-4767-A568-BED60DC80F38}"/>
    <cellStyle name="Notas 9 25 6 4 2" xfId="31421" xr:uid="{F76C2B9D-3DCF-4FC1-9130-6592B7F737FB}"/>
    <cellStyle name="Notas 9 25 6 5" xfId="18916" xr:uid="{96E0EDFB-03AA-4F38-A133-19ECB2B535AB}"/>
    <cellStyle name="Notas 9 25 7" xfId="4190" xr:uid="{6D58BC71-49E8-4222-AFA6-3F0EF764677E}"/>
    <cellStyle name="Notas 9 25 7 2" xfId="6827" xr:uid="{E2B22939-84D3-4A95-8108-007B116E617D}"/>
    <cellStyle name="Notas 9 25 7 2 2" xfId="13138" xr:uid="{42E5B1A6-AEFB-4F77-A324-714011688AF6}"/>
    <cellStyle name="Notas 9 25 7 2 2 2" xfId="28246" xr:uid="{0059A128-50CB-42C4-AB1C-E61D25CB8862}"/>
    <cellStyle name="Notas 9 25 7 2 3" xfId="16807" xr:uid="{5E58E54A-3F76-45BF-B0F2-592C2A8551EF}"/>
    <cellStyle name="Notas 9 25 7 2 3 2" xfId="31915" xr:uid="{66F3463F-B94F-451A-8384-937B0EBE02E5}"/>
    <cellStyle name="Notas 9 25 7 2 4" xfId="21935" xr:uid="{7A2A34C5-AE0F-456F-86A5-4688587E152B}"/>
    <cellStyle name="Notas 9 25 7 3" xfId="10572" xr:uid="{B28A2AA5-62C8-4403-AA47-B76ED79CAA6F}"/>
    <cellStyle name="Notas 9 25 7 3 2" xfId="25680" xr:uid="{3A39E9F6-58D4-41EB-8DF5-43FCDC45A453}"/>
    <cellStyle name="Notas 9 25 7 4" xfId="13856" xr:uid="{88E8124C-74A3-455C-860D-67A16599F666}"/>
    <cellStyle name="Notas 9 25 7 4 2" xfId="28964" xr:uid="{43C6EAB4-3378-49A1-B17A-772D072CE544}"/>
    <cellStyle name="Notas 9 25 7 5" xfId="19298" xr:uid="{AB0F6746-D8E5-4A2C-8757-1DE9D47775A4}"/>
    <cellStyle name="Notas 9 25 8" xfId="4397" xr:uid="{8142A672-8AE1-47C4-8EF5-5AB0B7FF3556}"/>
    <cellStyle name="Notas 9 25 8 2" xfId="7034" xr:uid="{7C88EAAD-5800-44BB-BA44-3BC43EBEEEC2}"/>
    <cellStyle name="Notas 9 25 8 2 2" xfId="13345" xr:uid="{C80717EE-4AAA-4129-BBBE-ABCD9E47B3A1}"/>
    <cellStyle name="Notas 9 25 8 2 2 2" xfId="28453" xr:uid="{B3C4E2A9-B662-46FD-8587-891731A3D62A}"/>
    <cellStyle name="Notas 9 25 8 2 3" xfId="17009" xr:uid="{7EEAD80B-FB5B-4266-81CB-F87C99152127}"/>
    <cellStyle name="Notas 9 25 8 2 3 2" xfId="32117" xr:uid="{F16A72B2-1126-4525-BEFF-4B190DE34E29}"/>
    <cellStyle name="Notas 9 25 8 2 4" xfId="22142" xr:uid="{E42D2705-D736-489A-BD66-0064EBA7AC5C}"/>
    <cellStyle name="Notas 9 25 8 3" xfId="10779" xr:uid="{DDC59DDC-CDD5-4523-9696-EAF51A542615}"/>
    <cellStyle name="Notas 9 25 8 3 2" xfId="25887" xr:uid="{77450005-9510-43FA-B44D-974AA480A432}"/>
    <cellStyle name="Notas 9 25 8 4" xfId="13693" xr:uid="{9F6A5619-F80F-43BD-87DB-F2BE2A758289}"/>
    <cellStyle name="Notas 9 25 8 4 2" xfId="28801" xr:uid="{ED1EDB55-F10E-4746-B42B-60D949157184}"/>
    <cellStyle name="Notas 9 25 8 5" xfId="19505" xr:uid="{8A006EA1-F7E0-4FB2-B752-D39965DEEC78}"/>
    <cellStyle name="Notas 9 25 9" xfId="4755" xr:uid="{3C2E0615-E44B-45B2-BC9B-562C3986E3F2}"/>
    <cellStyle name="Notas 9 25 9 2" xfId="11137" xr:uid="{AD64EA8F-E90B-4E7F-BD7C-3723952EAC21}"/>
    <cellStyle name="Notas 9 25 9 2 2" xfId="26245" xr:uid="{5800BED8-BDC1-42A3-BC20-6BC2EC75FF81}"/>
    <cellStyle name="Notas 9 25 9 3" xfId="9148" xr:uid="{3F87AAD1-C7B6-4FB0-949C-499A6EE79AE0}"/>
    <cellStyle name="Notas 9 25 9 3 2" xfId="24256" xr:uid="{05D6BA9F-55DB-4920-8ABB-DBB09CE6FCD5}"/>
    <cellStyle name="Notas 9 25 9 4" xfId="19863" xr:uid="{59ED0E3E-61DA-484D-8656-F248537C2919}"/>
    <cellStyle name="Notas 9 26" xfId="2006" xr:uid="{7FB32A28-B7F7-4222-85E6-5DFB0438EAD1}"/>
    <cellStyle name="Notas 9 26 10" xfId="14243" xr:uid="{53AD073E-072C-4771-B9C5-D2D7482C48ED}"/>
    <cellStyle name="Notas 9 26 10 2" xfId="29351" xr:uid="{CB170557-70B4-43CC-8F92-7FDA7FAE1DD2}"/>
    <cellStyle name="Notas 9 26 11" xfId="15816" xr:uid="{4D763197-84E1-4745-B16B-40C109E961E7}"/>
    <cellStyle name="Notas 9 26 11 2" xfId="30924" xr:uid="{D7914940-7DA2-4EA6-A834-5E1EDE7F5054}"/>
    <cellStyle name="Notas 9 26 12" xfId="17231" xr:uid="{7821BAC4-AD5E-448C-B503-248AAF153CDD}"/>
    <cellStyle name="Notas 9 26 2" xfId="2768" xr:uid="{F5037DF6-814F-4C8A-AD78-17FE797BE15D}"/>
    <cellStyle name="Notas 9 26 2 2" xfId="5405" xr:uid="{4A65B186-F8F9-4528-BD12-958C39801780}"/>
    <cellStyle name="Notas 9 26 2 2 2" xfId="13794" xr:uid="{F34FF4AF-89D1-44E7-8AD9-8E53A8269703}"/>
    <cellStyle name="Notas 9 26 2 2 2 2" xfId="28902" xr:uid="{58093381-EDF9-48D7-8C38-60267ED1D2F3}"/>
    <cellStyle name="Notas 9 26 2 2 3" xfId="20513" xr:uid="{AF8F9B1D-EA71-408C-85B1-7A17445B0B11}"/>
    <cellStyle name="Notas 9 26 2 3" xfId="13578" xr:uid="{ECD1EDBB-97CD-475A-92A6-38F5E5898BC8}"/>
    <cellStyle name="Notas 9 26 2 3 2" xfId="28686" xr:uid="{34B0E342-AF6D-40BA-AF9D-895902E3F414}"/>
    <cellStyle name="Notas 9 26 2 4" xfId="17876" xr:uid="{8D658DE8-A417-4E12-B20F-744F717EEDB9}"/>
    <cellStyle name="Notas 9 26 3" xfId="3071" xr:uid="{DBF89D54-7404-444A-A17E-7F7298D195AC}"/>
    <cellStyle name="Notas 9 26 3 2" xfId="5708" xr:uid="{7A00B8BA-D300-4BD9-8384-717D774C5C05}"/>
    <cellStyle name="Notas 9 26 3 2 2" xfId="12019" xr:uid="{43472AA4-D180-4ABC-A698-F288CD815AF2}"/>
    <cellStyle name="Notas 9 26 3 2 2 2" xfId="27127" xr:uid="{F7C00E83-A783-4760-9AB6-3AA1ECA49CF1}"/>
    <cellStyle name="Notas 9 26 3 2 3" xfId="9271" xr:uid="{DF42F6AA-946B-4650-A6D0-B246C64363EF}"/>
    <cellStyle name="Notas 9 26 3 2 3 2" xfId="24379" xr:uid="{C384F8DA-D1D8-478C-B646-FB8F9EC4D6F4}"/>
    <cellStyle name="Notas 9 26 3 2 4" xfId="20816" xr:uid="{7DA2C429-D6FC-4FCB-9583-4F358360727A}"/>
    <cellStyle name="Notas 9 26 3 3" xfId="9453" xr:uid="{5EBD6442-9A06-4CB1-BB7A-8B0DD26443B8}"/>
    <cellStyle name="Notas 9 26 3 3 2" xfId="24561" xr:uid="{636118E1-A157-4EAA-B82E-0BD6B335139A}"/>
    <cellStyle name="Notas 9 26 3 4" xfId="13867" xr:uid="{3008C4AE-CDC3-4A0E-A296-40129E1C635A}"/>
    <cellStyle name="Notas 9 26 3 4 2" xfId="28975" xr:uid="{14BBEB1D-4551-4F88-99C1-40A2E9FF364B}"/>
    <cellStyle name="Notas 9 26 3 5" xfId="18179" xr:uid="{BB4EA3C0-CC7D-407B-A75C-CDA070016640}"/>
    <cellStyle name="Notas 9 26 4" xfId="3397" xr:uid="{7ECFC4BD-0AE1-401C-8F63-16A5FB696BB6}"/>
    <cellStyle name="Notas 9 26 4 2" xfId="6034" xr:uid="{64BE90AE-03DE-420B-8D8D-5C591C763C16}"/>
    <cellStyle name="Notas 9 26 4 2 2" xfId="12345" xr:uid="{553C9CDC-E18A-44A7-99C9-81ED9362DA3D}"/>
    <cellStyle name="Notas 9 26 4 2 2 2" xfId="27453" xr:uid="{B2C73F98-C51B-421D-B132-220FCD28ACE6}"/>
    <cellStyle name="Notas 9 26 4 2 3" xfId="7980" xr:uid="{14D7E59B-BD86-4750-AA46-EFC7CBE4B229}"/>
    <cellStyle name="Notas 9 26 4 2 3 2" xfId="23088" xr:uid="{7697FA67-0B45-4DB6-B5B7-E03FF92BBD87}"/>
    <cellStyle name="Notas 9 26 4 2 4" xfId="21142" xr:uid="{44F81356-8A59-46D2-804F-EE655356B19A}"/>
    <cellStyle name="Notas 9 26 4 3" xfId="9779" xr:uid="{907C6E8B-EAA8-44AB-A5B0-BBA79ED111BA}"/>
    <cellStyle name="Notas 9 26 4 3 2" xfId="24887" xr:uid="{F2AAEA5E-821F-4D31-A208-7E07CC8C1B2A}"/>
    <cellStyle name="Notas 9 26 4 4" xfId="14596" xr:uid="{D96F1971-96A3-495F-AE08-2C91EF71A1BE}"/>
    <cellStyle name="Notas 9 26 4 4 2" xfId="29704" xr:uid="{0E01E6BB-6EF9-46BD-A8A3-FD60AE5A9DF7}"/>
    <cellStyle name="Notas 9 26 4 5" xfId="18505" xr:uid="{0F41682D-A0C8-472C-88A2-C5F53A797A5F}"/>
    <cellStyle name="Notas 9 26 5" xfId="3703" xr:uid="{83661D05-4646-4EBE-A20F-CF14517A7742}"/>
    <cellStyle name="Notas 9 26 5 2" xfId="6340" xr:uid="{FFBE3CA1-A9AB-472E-A489-347DC4E19522}"/>
    <cellStyle name="Notas 9 26 5 2 2" xfId="12651" xr:uid="{DB3B51E1-CF9D-4E30-AB73-4870827A8D37}"/>
    <cellStyle name="Notas 9 26 5 2 2 2" xfId="27759" xr:uid="{EFCA502E-C69E-4A6F-96D1-EF46B600E8F8}"/>
    <cellStyle name="Notas 9 26 5 2 3" xfId="14876" xr:uid="{6CA2DD13-1884-48B4-90F8-38BA1BCB457B}"/>
    <cellStyle name="Notas 9 26 5 2 3 2" xfId="29984" xr:uid="{73634CA6-8AAA-4B83-BDB5-086A0B1A3C3F}"/>
    <cellStyle name="Notas 9 26 5 2 4" xfId="21448" xr:uid="{CD081227-C74E-4397-9AC7-288E085D58F2}"/>
    <cellStyle name="Notas 9 26 5 3" xfId="10085" xr:uid="{7A728447-03CC-47F6-A2EB-5978E30C4AA3}"/>
    <cellStyle name="Notas 9 26 5 3 2" xfId="25193" xr:uid="{A17A8193-7D63-45EA-AC3C-E4EE59A29BB9}"/>
    <cellStyle name="Notas 9 26 5 4" xfId="11758" xr:uid="{8E13A64E-4241-4CE1-AF3E-805477C11690}"/>
    <cellStyle name="Notas 9 26 5 4 2" xfId="26866" xr:uid="{59DA5567-FD10-4EA5-96D2-D370938E54B4}"/>
    <cellStyle name="Notas 9 26 5 5" xfId="18811" xr:uid="{5E4187B5-E3D0-4B3B-A5F6-1B648B40ED6F}"/>
    <cellStyle name="Notas 9 26 6" xfId="4078" xr:uid="{9CE6B392-0F01-42CE-8160-AE34C111EA1E}"/>
    <cellStyle name="Notas 9 26 6 2" xfId="6715" xr:uid="{DF0F9329-131E-40C3-9B3C-149A114F652F}"/>
    <cellStyle name="Notas 9 26 6 2 2" xfId="13026" xr:uid="{6E1FA605-9672-4A6B-8012-61FAA7EE49F0}"/>
    <cellStyle name="Notas 9 26 6 2 2 2" xfId="28134" xr:uid="{D04BF2FD-3700-4113-9DFD-22728EC046D6}"/>
    <cellStyle name="Notas 9 26 6 2 3" xfId="16702" xr:uid="{4BCCDE2B-276C-44FD-AF4A-F84736F449EF}"/>
    <cellStyle name="Notas 9 26 6 2 3 2" xfId="31810" xr:uid="{804C7FD9-9F43-42AC-B229-C91476716569}"/>
    <cellStyle name="Notas 9 26 6 2 4" xfId="21823" xr:uid="{C357332E-6E28-45D7-A845-5C9557949FBD}"/>
    <cellStyle name="Notas 9 26 6 3" xfId="10460" xr:uid="{3EF636F4-6864-4DEE-B872-90D03C350FB6}"/>
    <cellStyle name="Notas 9 26 6 3 2" xfId="25568" xr:uid="{62345E62-90CE-4453-ADB0-FA445043C676}"/>
    <cellStyle name="Notas 9 26 6 4" xfId="16351" xr:uid="{D072A6A9-73B3-4220-AE67-90EE1F26B36B}"/>
    <cellStyle name="Notas 9 26 6 4 2" xfId="31459" xr:uid="{BFED4DB2-6F1D-43EC-904A-1D66E098C07D}"/>
    <cellStyle name="Notas 9 26 6 5" xfId="19186" xr:uid="{406BBA9F-9E1D-4708-8C0D-1A211B2ED365}"/>
    <cellStyle name="Notas 9 26 7" xfId="4360" xr:uid="{D1575471-9D66-4C6B-91D9-E7747152398F}"/>
    <cellStyle name="Notas 9 26 7 2" xfId="6997" xr:uid="{BF70D086-4290-461A-BF78-25EADD3548A3}"/>
    <cellStyle name="Notas 9 26 7 2 2" xfId="13308" xr:uid="{27682595-7FDF-47B8-8B0F-AFE03CD929EE}"/>
    <cellStyle name="Notas 9 26 7 2 2 2" xfId="28416" xr:uid="{A5A74A94-EBE6-4163-B58E-9E700369ABEC}"/>
    <cellStyle name="Notas 9 26 7 2 3" xfId="16972" xr:uid="{50FB19D4-638A-4550-BC10-12C1E4ACCB80}"/>
    <cellStyle name="Notas 9 26 7 2 3 2" xfId="32080" xr:uid="{223FD89D-B1AA-4467-8B4F-21489DBF9C7E}"/>
    <cellStyle name="Notas 9 26 7 2 4" xfId="22105" xr:uid="{7CB28689-99FC-4DEC-9111-1DD5076265E9}"/>
    <cellStyle name="Notas 9 26 7 3" xfId="10742" xr:uid="{BC20FEE4-24A9-4A5F-9F37-42D867CE5EAD}"/>
    <cellStyle name="Notas 9 26 7 3 2" xfId="25850" xr:uid="{49403C87-D99D-4660-BB99-B115F438BCFD}"/>
    <cellStyle name="Notas 9 26 7 4" xfId="9146" xr:uid="{D807D161-9771-4791-8281-E78A8A3F48A0}"/>
    <cellStyle name="Notas 9 26 7 4 2" xfId="24254" xr:uid="{6A05C7F4-30F5-42CF-82D5-14F6C6AAB5F2}"/>
    <cellStyle name="Notas 9 26 7 5" xfId="19468" xr:uid="{BE13EA4D-8690-4EAB-A2C6-F99BA98A971D}"/>
    <cellStyle name="Notas 9 26 8" xfId="4643" xr:uid="{C23A3B01-569B-424C-B02C-DBF427622B45}"/>
    <cellStyle name="Notas 9 26 8 2" xfId="11025" xr:uid="{F0B90B34-FFC7-48C0-9E6F-96A0DDED2084}"/>
    <cellStyle name="Notas 9 26 8 2 2" xfId="26133" xr:uid="{B9CD0FDD-5047-49BB-B537-D97D5773DF42}"/>
    <cellStyle name="Notas 9 26 8 3" xfId="7803" xr:uid="{AA34CC58-51A6-4CF0-9949-39CB8D3A0D19}"/>
    <cellStyle name="Notas 9 26 8 3 2" xfId="22911" xr:uid="{3C9877CB-52B0-41A0-9829-3C2DC8716B93}"/>
    <cellStyle name="Notas 9 26 8 4" xfId="19751" xr:uid="{6EE55511-1D1D-443E-B3CB-8C02B53FE8AF}"/>
    <cellStyle name="Notas 9 26 9" xfId="8504" xr:uid="{49A29A29-7F3D-4549-AD69-9547BC99722E}"/>
    <cellStyle name="Notas 9 26 9 2" xfId="23612" xr:uid="{53CA7B9C-419D-4BF3-900B-8E5E71151206}"/>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0 2" xfId="1928" xr:uid="{721F4DAD-5194-412B-BBD8-BFFB0F4F83BE}"/>
    <cellStyle name="Salida 10 2 10" xfId="8429" xr:uid="{15B05062-5082-413B-A294-B8AA33CE6F23}"/>
    <cellStyle name="Salida 10 2 10 2" xfId="23537" xr:uid="{872ACA28-B58F-44C2-90DF-1FBF17C60549}"/>
    <cellStyle name="Salida 10 2 11" xfId="15671" xr:uid="{B9233517-1B06-490A-A87C-BE8E65105F80}"/>
    <cellStyle name="Salida 10 2 11 2" xfId="30779" xr:uid="{F98D849B-5F6C-44CE-BA44-3D52DA6F73A0}"/>
    <cellStyle name="Salida 10 2 12" xfId="7685" xr:uid="{EEFD734A-D211-4FA9-8FE0-7DE105369C43}"/>
    <cellStyle name="Salida 10 2 12 2" xfId="22793" xr:uid="{9CE9E59E-0801-4D28-A629-C7558953227F}"/>
    <cellStyle name="Salida 10 2 13" xfId="17153" xr:uid="{84861B4B-05DF-47BB-A373-CDB0B0CE6E02}"/>
    <cellStyle name="Salida 10 2 2" xfId="2488" xr:uid="{6F259311-64EB-43AA-B89A-F7E7EB847E67}"/>
    <cellStyle name="Salida 10 2 2 2" xfId="5125" xr:uid="{EB8FA038-2126-493C-A3B5-96CE574CA1B7}"/>
    <cellStyle name="Salida 10 2 2 2 2" xfId="11489" xr:uid="{14352C26-131A-42AE-ADCC-33AAFE873B3E}"/>
    <cellStyle name="Salida 10 2 2 2 2 2" xfId="26597" xr:uid="{8B6E9834-1952-4A26-B072-305F2E1FBA7F}"/>
    <cellStyle name="Salida 10 2 2 2 3" xfId="15095" xr:uid="{2CDC8900-C943-4255-A9A3-F5C312C36A0F}"/>
    <cellStyle name="Salida 10 2 2 2 3 2" xfId="30203" xr:uid="{2B0C65D5-DB91-4F6B-A5A9-E8D2E2D254A4}"/>
    <cellStyle name="Salida 10 2 2 2 4" xfId="20233" xr:uid="{E26DF9F3-DBF2-4D0A-9EC3-17DC0F531EA7}"/>
    <cellStyle name="Salida 10 2 2 3" xfId="8955" xr:uid="{98729516-F1CF-484E-8965-EFAEEA8F6265}"/>
    <cellStyle name="Salida 10 2 2 3 2" xfId="24063" xr:uid="{58095707-2DE6-4060-9D33-A36EE8E72007}"/>
    <cellStyle name="Salida 10 2 3" xfId="2704" xr:uid="{E887D7D7-7221-4429-8697-4DA9828C5576}"/>
    <cellStyle name="Salida 10 2 3 2" xfId="5341" xr:uid="{8061E695-ACBE-4EDA-8315-852A65CB9694}"/>
    <cellStyle name="Salida 10 2 3 2 2" xfId="11690" xr:uid="{7F3ACE4C-9EB5-4803-9DC0-8D32AC705A97}"/>
    <cellStyle name="Salida 10 2 3 2 2 2" xfId="26798" xr:uid="{BD76A409-9233-40E7-BD85-5F8252DDE2C0}"/>
    <cellStyle name="Salida 10 2 3 2 3" xfId="15198" xr:uid="{21C58AD7-0C15-47E4-BBB4-CE1C90046032}"/>
    <cellStyle name="Salida 10 2 3 2 3 2" xfId="30306" xr:uid="{6BF50019-FB6E-4F84-8D9A-21B7B19E081E}"/>
    <cellStyle name="Salida 10 2 3 2 4" xfId="20449" xr:uid="{B8CF8FC2-C055-4E00-8162-F0FC14EDAEA2}"/>
    <cellStyle name="Salida 10 2 3 3" xfId="16305" xr:uid="{941432C2-E21E-403B-8B69-1639C2CFFBE5}"/>
    <cellStyle name="Salida 10 2 3 3 2" xfId="31413" xr:uid="{53C0745A-D903-4077-9853-ECBCC638A915}"/>
    <cellStyle name="Salida 10 2 3 4" xfId="17812" xr:uid="{1D4B0AF5-57A4-4493-821E-9382510D7B8D}"/>
    <cellStyle name="Salida 10 2 4" xfId="3007" xr:uid="{8D59D587-4D1F-4B73-8BD4-1438E686B742}"/>
    <cellStyle name="Salida 10 2 4 2" xfId="5644" xr:uid="{62592CC1-DC88-459C-B6EE-453035BBB917}"/>
    <cellStyle name="Salida 10 2 4 2 2" xfId="11955" xr:uid="{E2216CC6-9968-4B24-B1CE-D32CCA30C9E0}"/>
    <cellStyle name="Salida 10 2 4 2 2 2" xfId="27063" xr:uid="{D24CF95A-8D11-488B-895C-3A51DE7AF789}"/>
    <cellStyle name="Salida 10 2 4 2 3" xfId="15536" xr:uid="{FF43640B-A4C6-4F39-9370-DB0843D153C4}"/>
    <cellStyle name="Salida 10 2 4 2 3 2" xfId="30644" xr:uid="{A6D07D1E-C296-4028-A950-34F5AEB3F73A}"/>
    <cellStyle name="Salida 10 2 4 2 4" xfId="20752" xr:uid="{C0B45C4E-F26E-4CFA-A5FC-5DAC2B2855FE}"/>
    <cellStyle name="Salida 10 2 4 3" xfId="9389" xr:uid="{75D55A12-B0C9-46CE-90EF-03E0202B910D}"/>
    <cellStyle name="Salida 10 2 4 3 2" xfId="24497" xr:uid="{55C4E74F-B2E2-4928-8AFF-820F29011EDF}"/>
    <cellStyle name="Salida 10 2 4 4" xfId="14148" xr:uid="{84592C2A-6D04-46B6-A035-2E70B84C58D4}"/>
    <cellStyle name="Salida 10 2 4 4 2" xfId="29256" xr:uid="{6CEA9DD8-87AD-4B93-9D91-E11F37573B70}"/>
    <cellStyle name="Salida 10 2 4 5" xfId="18115" xr:uid="{348FCEB1-9934-4FBC-BD3D-EF23C6236FD4}"/>
    <cellStyle name="Salida 10 2 5" xfId="3333" xr:uid="{7A7C1E8E-353C-4123-B3CA-09FEDC9EB427}"/>
    <cellStyle name="Salida 10 2 5 2" xfId="5970" xr:uid="{84A18C71-28E7-4A00-A979-2EEC44C5EE67}"/>
    <cellStyle name="Salida 10 2 5 2 2" xfId="12281" xr:uid="{9A98E74A-48C0-4EEF-B0A1-08F410430EF0}"/>
    <cellStyle name="Salida 10 2 5 2 2 2" xfId="27389" xr:uid="{6E5232EE-C2A3-400D-8BA8-9E51BE992650}"/>
    <cellStyle name="Salida 10 2 5 2 3" xfId="16074" xr:uid="{8EDF411B-7744-4037-B916-4E3A86B584E6}"/>
    <cellStyle name="Salida 10 2 5 2 3 2" xfId="31182" xr:uid="{07418000-4EB5-4A98-991F-8BCBE99BDBEF}"/>
    <cellStyle name="Salida 10 2 5 2 4" xfId="21078" xr:uid="{B6397090-DE86-4927-8575-0D6AE439B916}"/>
    <cellStyle name="Salida 10 2 5 3" xfId="9715" xr:uid="{7CF57547-60F8-418B-8CBE-F07DFCE5E966}"/>
    <cellStyle name="Salida 10 2 5 3 2" xfId="24823" xr:uid="{DA7E7983-7198-4C53-9F0B-438CF5D21635}"/>
    <cellStyle name="Salida 10 2 5 4" xfId="7700" xr:uid="{F49EDB50-F156-4E4A-91EF-2DC30CE5ACEF}"/>
    <cellStyle name="Salida 10 2 5 4 2" xfId="22808" xr:uid="{FB21B9F9-EF08-496E-96DE-53EDDC68879D}"/>
    <cellStyle name="Salida 10 2 5 5" xfId="18441" xr:uid="{705385A5-A5C5-48D5-A251-947977F47C14}"/>
    <cellStyle name="Salida 10 2 6" xfId="3639" xr:uid="{0D89AB20-BBBC-4C71-A17F-9B865E856EDD}"/>
    <cellStyle name="Salida 10 2 6 2" xfId="6276" xr:uid="{19E79625-00BF-40FE-ACD4-58AADA0CDD04}"/>
    <cellStyle name="Salida 10 2 6 2 2" xfId="12587" xr:uid="{B7D5CA97-6CCC-43EE-9B77-8708A2B1AE65}"/>
    <cellStyle name="Salida 10 2 6 2 2 2" xfId="27695" xr:uid="{A5C93902-BDB8-432E-8332-C6F80442986D}"/>
    <cellStyle name="Salida 10 2 6 2 3" xfId="15170" xr:uid="{D0BDD37E-B5E3-462A-8C01-FE3D122A0DFE}"/>
    <cellStyle name="Salida 10 2 6 2 3 2" xfId="30278" xr:uid="{B9214745-0C46-49D1-9041-2434B6D771F0}"/>
    <cellStyle name="Salida 10 2 6 2 4" xfId="21384" xr:uid="{9C60E078-BD09-4EAB-8C86-AF41F477EEC9}"/>
    <cellStyle name="Salida 10 2 6 3" xfId="10021" xr:uid="{B0AAFE80-D42E-4723-A610-2B3112725650}"/>
    <cellStyle name="Salida 10 2 6 3 2" xfId="25129" xr:uid="{921D9E67-0F92-45F1-9188-4ECB009FA7B1}"/>
    <cellStyle name="Salida 10 2 6 4" xfId="14279" xr:uid="{DCE12415-8AA8-40F6-A635-95DA709DE8F4}"/>
    <cellStyle name="Salida 10 2 6 4 2" xfId="29387" xr:uid="{74065936-A0C4-4D3E-A6FD-C4442688BE89}"/>
    <cellStyle name="Salida 10 2 6 5" xfId="18747" xr:uid="{D4C67608-5D9A-4083-B641-7405EA4CAEF1}"/>
    <cellStyle name="Salida 10 2 7" xfId="4000" xr:uid="{84DA774F-AEEF-4D1B-A888-DD63ABF52C3F}"/>
    <cellStyle name="Salida 10 2 7 2" xfId="6637" xr:uid="{87045196-2E65-4A37-ADD5-6A2D0A3A306E}"/>
    <cellStyle name="Salida 10 2 7 2 2" xfId="12948" xr:uid="{23A15402-621A-4B36-97B3-9AB85AD61EE9}"/>
    <cellStyle name="Salida 10 2 7 2 2 2" xfId="28056" xr:uid="{69823225-E219-4A9C-A0EB-B6CEE5513045}"/>
    <cellStyle name="Salida 10 2 7 2 3" xfId="16638" xr:uid="{01B13166-BBB2-4DD4-BA69-2A08FAB46635}"/>
    <cellStyle name="Salida 10 2 7 2 3 2" xfId="31746" xr:uid="{AFF2DB4A-5A95-4E6F-953D-3BA77C3B24D0}"/>
    <cellStyle name="Salida 10 2 7 2 4" xfId="21745" xr:uid="{BB129FBC-1D3F-4F62-BCC3-3A584C77EE5D}"/>
    <cellStyle name="Salida 10 2 7 3" xfId="10382" xr:uid="{8A1A6751-2569-45A3-918F-74D359FD59F9}"/>
    <cellStyle name="Salida 10 2 7 3 2" xfId="25490" xr:uid="{16612853-DE54-4156-924C-58D64DD56105}"/>
    <cellStyle name="Salida 10 2 7 4" xfId="14106" xr:uid="{1E194684-0AC2-4179-B2D4-61DA83D27DD8}"/>
    <cellStyle name="Salida 10 2 7 4 2" xfId="29214" xr:uid="{36D9A70C-F0D9-4F63-AFF8-DDA489DD208F}"/>
    <cellStyle name="Salida 10 2 7 5" xfId="19108" xr:uid="{4279AF52-A73B-4793-AEC4-9BD622611705}"/>
    <cellStyle name="Salida 10 2 8" xfId="4313" xr:uid="{F057A48D-C164-414E-AF05-1F5B8617014B}"/>
    <cellStyle name="Salida 10 2 8 2" xfId="6950" xr:uid="{7ECD27AE-8BD1-4EBD-8FFA-C606CA9A9724}"/>
    <cellStyle name="Salida 10 2 8 2 2" xfId="13261" xr:uid="{EB5B7704-92A6-4AFB-83AF-C5C2B8C3A4DA}"/>
    <cellStyle name="Salida 10 2 8 2 2 2" xfId="28369" xr:uid="{F955FB81-F9D7-4B37-8128-9541090C1796}"/>
    <cellStyle name="Salida 10 2 8 2 3" xfId="16925" xr:uid="{8F39929F-1D11-4C91-97F0-E2EE0F92345C}"/>
    <cellStyle name="Salida 10 2 8 2 3 2" xfId="32033" xr:uid="{467C883A-7207-4F60-B974-74421C1FC5F2}"/>
    <cellStyle name="Salida 10 2 8 2 4" xfId="22058" xr:uid="{167599C1-4B4E-4E04-8A6F-A85CBAACBE30}"/>
    <cellStyle name="Salida 10 2 8 3" xfId="10695" xr:uid="{0A81DF76-C739-4EAD-A181-AB8289216AEB}"/>
    <cellStyle name="Salida 10 2 8 3 2" xfId="25803" xr:uid="{A182D0CC-D417-4447-B1C7-720AFA78F2EB}"/>
    <cellStyle name="Salida 10 2 8 4" xfId="14440" xr:uid="{395C11D5-0F41-4D9D-B670-6B1CCDC861EF}"/>
    <cellStyle name="Salida 10 2 8 4 2" xfId="29548" xr:uid="{FF6E7C87-B75B-43B4-96F1-728D322E9A9B}"/>
    <cellStyle name="Salida 10 2 8 5" xfId="19421" xr:uid="{D53C4FBE-70E4-4F7A-957C-A71131FBB693}"/>
    <cellStyle name="Salida 10 2 9" xfId="4565" xr:uid="{9D91CC6A-36EF-4CE5-A234-BB946EB660D0}"/>
    <cellStyle name="Salida 10 2 9 2" xfId="10947" xr:uid="{2E45AFAF-6293-49FB-B28A-484FE81DAB0C}"/>
    <cellStyle name="Salida 10 2 9 2 2" xfId="26055" xr:uid="{DF7BDA84-127F-428A-A097-6FCCB5D42191}"/>
    <cellStyle name="Salida 10 2 9 3" xfId="16469" xr:uid="{76EB75C3-F87B-44C3-9377-69DAECD600FD}"/>
    <cellStyle name="Salida 10 2 9 3 2" xfId="31577" xr:uid="{B41B9E80-174C-4007-B063-05320EA4B41B}"/>
    <cellStyle name="Salida 10 2 9 4" xfId="19673" xr:uid="{808F28F5-D6C2-4D33-A885-5367D7531568}"/>
    <cellStyle name="Salida 10 3" xfId="1805" xr:uid="{F2B7211E-5739-44FD-8706-1E5E2B61D45D}"/>
    <cellStyle name="Salida 10 3 10" xfId="8306" xr:uid="{36852255-BB40-44C6-A641-69263790EDFD}"/>
    <cellStyle name="Salida 10 3 10 2" xfId="23414" xr:uid="{C8B259D6-067A-4802-B664-DB82CD079138}"/>
    <cellStyle name="Salida 10 3 11" xfId="14623" xr:uid="{FE401592-454D-4AA2-BC6B-8AD3F989CB75}"/>
    <cellStyle name="Salida 10 3 11 2" xfId="29731" xr:uid="{1202071E-A208-45AF-8E8D-11814C6537CF}"/>
    <cellStyle name="Salida 10 3 12" xfId="15744" xr:uid="{29EFFDD8-6C87-4B0C-855E-6ED8BFD8F747}"/>
    <cellStyle name="Salida 10 3 12 2" xfId="30852" xr:uid="{5DCBEF72-AF10-40F7-A25E-01E504257AE3}"/>
    <cellStyle name="Salida 10 3 13" xfId="17030" xr:uid="{3F0AACA5-0504-40EE-B3F8-5D61EDA4853D}"/>
    <cellStyle name="Salida 10 3 2" xfId="2365" xr:uid="{580BD190-465B-4DD4-895C-BC2C82F11C82}"/>
    <cellStyle name="Salida 10 3 2 2" xfId="5002" xr:uid="{57A4105C-D27F-4399-824B-7DD4118028DE}"/>
    <cellStyle name="Salida 10 3 2 2 2" xfId="11366" xr:uid="{B0342780-0114-40DD-B281-441D9543BF7D}"/>
    <cellStyle name="Salida 10 3 2 2 2 2" xfId="26474" xr:uid="{755D7F10-94E6-4F14-A6DF-6E4EDD5F4954}"/>
    <cellStyle name="Salida 10 3 2 2 3" xfId="8151" xr:uid="{ED9A8229-411D-43A7-A423-405C5672DDF2}"/>
    <cellStyle name="Salida 10 3 2 2 3 2" xfId="23259" xr:uid="{DE56DE36-2ADF-4EC8-800E-1AB8261717FE}"/>
    <cellStyle name="Salida 10 3 2 2 4" xfId="20110" xr:uid="{E31688A6-0DFC-4FA7-9E5C-F25B4516F92E}"/>
    <cellStyle name="Salida 10 3 2 3" xfId="8832" xr:uid="{3701E24A-6CC0-4AFB-A871-E05C72CFE0EC}"/>
    <cellStyle name="Salida 10 3 2 3 2" xfId="23940" xr:uid="{1958B189-98FE-44B2-9D1A-807A89872338}"/>
    <cellStyle name="Salida 10 3 3" xfId="2254" xr:uid="{3445B211-C10C-4597-AE7A-9BF5E4B26A53}"/>
    <cellStyle name="Salida 10 3 3 2" xfId="4891" xr:uid="{70AA08BB-785D-49E3-A62F-3CD9498CE80B}"/>
    <cellStyle name="Salida 10 3 3 2 2" xfId="11255" xr:uid="{E56F2E54-8AA7-4B73-A428-10FAB38E28CA}"/>
    <cellStyle name="Salida 10 3 3 2 2 2" xfId="26363" xr:uid="{B2321400-F5C8-4FB8-9021-E11D910C1BC2}"/>
    <cellStyle name="Salida 10 3 3 2 3" xfId="7490" xr:uid="{EF4222D7-B084-492E-8471-5BAF58AE7ABC}"/>
    <cellStyle name="Salida 10 3 3 2 3 2" xfId="22598" xr:uid="{E31E2D86-D38C-4447-9F42-9EEE3DC79E81}"/>
    <cellStyle name="Salida 10 3 3 2 4" xfId="19999" xr:uid="{24B16F42-4178-442B-9A31-7B18F6A8577A}"/>
    <cellStyle name="Salida 10 3 3 3" xfId="13439" xr:uid="{21168654-FF55-4895-AB52-13136C106D38}"/>
    <cellStyle name="Salida 10 3 3 3 2" xfId="28547" xr:uid="{0946D3D2-0F3D-40BE-BE88-9C41BDB83372}"/>
    <cellStyle name="Salida 10 3 3 4" xfId="17479" xr:uid="{D110AA13-B0D4-4710-AC92-F539A655BD4C}"/>
    <cellStyle name="Salida 10 3 4" xfId="2644" xr:uid="{755CF020-8263-4F33-80A2-B4D957218BD9}"/>
    <cellStyle name="Salida 10 3 4 2" xfId="5281" xr:uid="{00A8997E-9823-4866-9A34-4AA8829B6721}"/>
    <cellStyle name="Salida 10 3 4 2 2" xfId="11645" xr:uid="{52CF9557-BCB3-437A-8317-E8FB2D62E3BB}"/>
    <cellStyle name="Salida 10 3 4 2 2 2" xfId="26753" xr:uid="{A2EA182E-EE22-463F-9772-7C9631CBAA2D}"/>
    <cellStyle name="Salida 10 3 4 2 3" xfId="15491" xr:uid="{B902BD04-1C4A-4499-AF87-F9047EE7BF48}"/>
    <cellStyle name="Salida 10 3 4 2 3 2" xfId="30599" xr:uid="{2E160F11-CFD2-4978-9104-AEF8EC4EEE1C}"/>
    <cellStyle name="Salida 10 3 4 2 4" xfId="20389" xr:uid="{D9BDE58E-D529-4F2D-B6FD-77BE9E1A5A5F}"/>
    <cellStyle name="Salida 10 3 4 3" xfId="9111" xr:uid="{7A7BC165-8566-45B1-8F26-6FE0735EA043}"/>
    <cellStyle name="Salida 10 3 4 3 2" xfId="24219" xr:uid="{5CA91F86-DE83-419A-8896-B41CA589846F}"/>
    <cellStyle name="Salida 10 3 4 4" xfId="16296" xr:uid="{92ED1850-335E-403D-9B7E-F69A9F3B8099}"/>
    <cellStyle name="Salida 10 3 4 4 2" xfId="31404" xr:uid="{020CAD94-6C22-4CEC-B1EA-FD1F50B6C82C}"/>
    <cellStyle name="Salida 10 3 4 5" xfId="17752" xr:uid="{66300CC3-63DE-4618-A629-E3696B03C9C6}"/>
    <cellStyle name="Salida 10 3 5" xfId="3226" xr:uid="{77D07990-F6CD-4BBF-9AD9-DE78E0389F3E}"/>
    <cellStyle name="Salida 10 3 5 2" xfId="5863" xr:uid="{914FEF0D-4236-4516-8348-D2109127AFC9}"/>
    <cellStyle name="Salida 10 3 5 2 2" xfId="12174" xr:uid="{9296B121-7BE5-4006-9C5E-876EB069FBB2}"/>
    <cellStyle name="Salida 10 3 5 2 2 2" xfId="27282" xr:uid="{78C78429-E83C-43C5-A2CE-F275B67689A2}"/>
    <cellStyle name="Salida 10 3 5 2 3" xfId="7770" xr:uid="{15015A5C-6157-473D-9B5C-777BC6C71434}"/>
    <cellStyle name="Salida 10 3 5 2 3 2" xfId="22878" xr:uid="{5E3CFE9E-B4A2-4F63-B10F-ED862A666A3C}"/>
    <cellStyle name="Salida 10 3 5 2 4" xfId="20971" xr:uid="{02053A82-1B1E-4F74-A3CC-A300613FED5C}"/>
    <cellStyle name="Salida 10 3 5 3" xfId="9608" xr:uid="{672C5949-C6ED-46E9-AC7B-523FC0A2DFDD}"/>
    <cellStyle name="Salida 10 3 5 3 2" xfId="24716" xr:uid="{3DBC5011-6D1F-4812-A889-51EEF0272DD9}"/>
    <cellStyle name="Salida 10 3 5 4" xfId="15214" xr:uid="{41F47339-98C3-4D94-9C21-8546D15E984E}"/>
    <cellStyle name="Salida 10 3 5 4 2" xfId="30322" xr:uid="{64560808-734C-4947-85E1-6241A239FF2A}"/>
    <cellStyle name="Salida 10 3 5 5" xfId="18334" xr:uid="{303F1706-DE89-4DFE-A7B7-5D322D75A4DB}"/>
    <cellStyle name="Salida 10 3 6" xfId="2308" xr:uid="{64E58F00-615F-486E-8BFA-F5AF196EAF0D}"/>
    <cellStyle name="Salida 10 3 6 2" xfId="4945" xr:uid="{AF8D1CD7-8A01-4985-A309-02961EB985D8}"/>
    <cellStyle name="Salida 10 3 6 2 2" xfId="11309" xr:uid="{90217D2A-8E32-4DC8-92E9-11787CA248B7}"/>
    <cellStyle name="Salida 10 3 6 2 2 2" xfId="26417" xr:uid="{54EBFDCD-7EDB-4913-8646-F43A669CEC5C}"/>
    <cellStyle name="Salida 10 3 6 2 3" xfId="15140" xr:uid="{B4CCB990-8E5F-48A5-AABB-F062CBC76983}"/>
    <cellStyle name="Salida 10 3 6 2 3 2" xfId="30248" xr:uid="{BA48C262-986D-4E7D-B79E-0EFAE9BC999A}"/>
    <cellStyle name="Salida 10 3 6 2 4" xfId="20053" xr:uid="{F7E29D0A-AED5-48A6-8CEA-60D95BA991AD}"/>
    <cellStyle name="Salida 10 3 6 3" xfId="8775" xr:uid="{B373138F-704D-4BDA-B898-EA71595ADD9C}"/>
    <cellStyle name="Salida 10 3 6 3 2" xfId="23883" xr:uid="{788E6335-C4E9-4E78-84BA-8F2ECB86D0ED}"/>
    <cellStyle name="Salida 10 3 6 4" xfId="9280" xr:uid="{1597B6DB-9DA6-49CE-9A60-658A446B7506}"/>
    <cellStyle name="Salida 10 3 6 4 2" xfId="24388" xr:uid="{5AB74B0C-5519-45CC-89A1-FB5B598B0CF8}"/>
    <cellStyle name="Salida 10 3 6 5" xfId="17533" xr:uid="{AA49603D-D955-47DB-B4C0-40CE8C7CEB33}"/>
    <cellStyle name="Salida 10 3 7" xfId="3877" xr:uid="{B99EA5A2-F028-4A23-A71A-41ABE0588D1C}"/>
    <cellStyle name="Salida 10 3 7 2" xfId="6514" xr:uid="{32117259-FF76-4048-9CBB-127914689483}"/>
    <cellStyle name="Salida 10 3 7 2 2" xfId="12825" xr:uid="{464F1E6D-956F-490F-A91A-3A6316552A68}"/>
    <cellStyle name="Salida 10 3 7 2 2 2" xfId="27933" xr:uid="{3B1B3192-BB3A-4F84-A462-52A47B7F4200}"/>
    <cellStyle name="Salida 10 3 7 2 3" xfId="15244" xr:uid="{DCE7FCBA-FFAC-4AE7-A327-63BEA8CC4C30}"/>
    <cellStyle name="Salida 10 3 7 2 3 2" xfId="30352" xr:uid="{2D3EC7C5-8805-4F48-8A95-4DEFFF8139C0}"/>
    <cellStyle name="Salida 10 3 7 2 4" xfId="21622" xr:uid="{774F6EE1-B0D3-4B32-986B-CBBA158371F2}"/>
    <cellStyle name="Salida 10 3 7 3" xfId="10259" xr:uid="{1CFA5B79-705C-46CB-A4FE-E1464ADF32B2}"/>
    <cellStyle name="Salida 10 3 7 3 2" xfId="25367" xr:uid="{A37CC392-3EB1-4559-A7D7-F7A392B39E72}"/>
    <cellStyle name="Salida 10 3 7 4" xfId="8045" xr:uid="{1B4E222D-230F-4D05-812C-DE3E26AAC8E9}"/>
    <cellStyle name="Salida 10 3 7 4 2" xfId="23153" xr:uid="{C8A56981-FDA8-43CA-9F21-79DDA6279943}"/>
    <cellStyle name="Salida 10 3 7 5" xfId="18985" xr:uid="{2BED0833-9A60-4E0A-9384-F5E36E7746EA}"/>
    <cellStyle name="Salida 10 3 8" xfId="4259" xr:uid="{BEF7CD20-3D22-4E7F-9EA7-0F9721F7B49A}"/>
    <cellStyle name="Salida 10 3 8 2" xfId="6896" xr:uid="{74AF50E7-9C26-4206-8526-93B09DA8262B}"/>
    <cellStyle name="Salida 10 3 8 2 2" xfId="13207" xr:uid="{FF2C5F6D-F6EE-40BD-931F-F25D9850CD10}"/>
    <cellStyle name="Salida 10 3 8 2 2 2" xfId="28315" xr:uid="{F44474FC-8EEF-4F69-836D-68BFB5B961E3}"/>
    <cellStyle name="Salida 10 3 8 2 3" xfId="16871" xr:uid="{5B8028B7-66FE-48E0-9C9C-578757285CC2}"/>
    <cellStyle name="Salida 10 3 8 2 3 2" xfId="31979" xr:uid="{1400C8A0-F045-47D0-9818-323236ACAAF4}"/>
    <cellStyle name="Salida 10 3 8 2 4" xfId="22004" xr:uid="{DFDFF04B-FCFB-4CA8-AB6F-93B717275CFB}"/>
    <cellStyle name="Salida 10 3 8 3" xfId="10641" xr:uid="{7F8A03AD-ACE9-4FB1-BFB9-CB186B343C9B}"/>
    <cellStyle name="Salida 10 3 8 3 2" xfId="25749" xr:uid="{24E2E725-BA32-4BAD-BD25-24B2F6744DD5}"/>
    <cellStyle name="Salida 10 3 8 4" xfId="14230" xr:uid="{AEC008DD-5CE8-4A0C-B795-E2A5F4B3A2C1}"/>
    <cellStyle name="Salida 10 3 8 4 2" xfId="29338" xr:uid="{715F49DD-F34D-4ECA-9B9A-0033ACB7342F}"/>
    <cellStyle name="Salida 10 3 8 5" xfId="19367" xr:uid="{20B0C36F-0A30-4A2C-A5EE-DEC715F6370B}"/>
    <cellStyle name="Salida 10 3 9" xfId="4442" xr:uid="{CFB91273-E9D2-4D01-A8F1-B629026522BC}"/>
    <cellStyle name="Salida 10 3 9 2" xfId="10824" xr:uid="{FF582FD6-DC64-444C-9968-4EEC97F4AB64}"/>
    <cellStyle name="Salida 10 3 9 2 2" xfId="25932" xr:uid="{9A5D5C45-A935-4757-AE13-149EF05CDF56}"/>
    <cellStyle name="Salida 10 3 9 3" xfId="14831" xr:uid="{33E687FE-0B9A-4EB2-9C0B-1F6B1729A2E6}"/>
    <cellStyle name="Salida 10 3 9 3 2" xfId="29939" xr:uid="{0C1AB190-9531-4C31-9408-9DBC613CDCDF}"/>
    <cellStyle name="Salida 10 3 9 4" xfId="19550" xr:uid="{D108B2DF-0973-48ED-9B58-477C249D32E4}"/>
    <cellStyle name="Salida 10 4" xfId="2119" xr:uid="{4CC1B549-B9AE-4E83-881C-B67818CE6A1B}"/>
    <cellStyle name="Salida 10 4 10" xfId="13603" xr:uid="{0E151F70-20FA-4A3A-9E9B-228DC5992CB2}"/>
    <cellStyle name="Salida 10 4 10 2" xfId="28711" xr:uid="{B81CD3BF-8807-452A-81B9-E3291CC45D9C}"/>
    <cellStyle name="Salida 10 4 11" xfId="8030" xr:uid="{0A960606-2F49-43C7-81FC-3F5348A917FB}"/>
    <cellStyle name="Salida 10 4 11 2" xfId="23138" xr:uid="{75F9675C-4AAD-4CB5-9A69-A5145A60B8CA}"/>
    <cellStyle name="Salida 10 4 12" xfId="17344" xr:uid="{C3F46F90-0505-441D-B163-DDFB1C08B5A2}"/>
    <cellStyle name="Salida 10 4 2" xfId="2609" xr:uid="{3CDE618F-CBE7-45C2-BAAF-0DCE963FAED4}"/>
    <cellStyle name="Salida 10 4 2 2" xfId="5246" xr:uid="{5D08C2D1-90CF-4AD1-845C-C43E43760E90}"/>
    <cellStyle name="Salida 10 4 2 2 2" xfId="11610" xr:uid="{B4302F6F-7CF7-4A47-85D0-BB937C095AB8}"/>
    <cellStyle name="Salida 10 4 2 2 2 2" xfId="26718" xr:uid="{A86F63C0-18CC-4BF2-A3E4-F27C702E8BE4}"/>
    <cellStyle name="Salida 10 4 2 2 3" xfId="14602" xr:uid="{90B150E8-44F2-45F3-AAC9-F5B658B94982}"/>
    <cellStyle name="Salida 10 4 2 2 3 2" xfId="29710" xr:uid="{471F519B-6691-425B-AE36-A5BA0320F0A6}"/>
    <cellStyle name="Salida 10 4 2 2 4" xfId="20354" xr:uid="{105B0A60-C194-4016-82C4-C4FDC93F71DE}"/>
    <cellStyle name="Salida 10 4 2 3" xfId="9076" xr:uid="{86F39C4F-4739-40FF-BB78-4DC7475B97B8}"/>
    <cellStyle name="Salida 10 4 2 3 2" xfId="24184" xr:uid="{271150A5-FA5E-494B-9C1B-94AD6BAF223A}"/>
    <cellStyle name="Salida 10 4 2 4" xfId="15975" xr:uid="{42B26C6D-0530-405D-94E1-4D6D9C0A7367}"/>
    <cellStyle name="Salida 10 4 2 4 2" xfId="31083" xr:uid="{615774CB-0682-4ABA-A3C2-19370707CA65}"/>
    <cellStyle name="Salida 10 4 2 5" xfId="13972" xr:uid="{A33837A6-417E-4670-BF7B-5FA7A0292636}"/>
    <cellStyle name="Salida 10 4 2 5 2" xfId="29080" xr:uid="{E4155FB7-9A15-4219-BA0E-F2375BB1ADD9}"/>
    <cellStyle name="Salida 10 4 2 6" xfId="17717" xr:uid="{88658E5A-0977-401D-AAA5-A44FB0800A2D}"/>
    <cellStyle name="Salida 10 4 3" xfId="2874" xr:uid="{AD3A1559-9666-4D3C-996A-F01141BF711D}"/>
    <cellStyle name="Salida 10 4 3 2" xfId="5511" xr:uid="{65EF2DDD-1729-4CE9-97AD-F008912C8A22}"/>
    <cellStyle name="Salida 10 4 3 2 2" xfId="11822" xr:uid="{74C27128-AE23-43EB-937F-FBAC352B4D27}"/>
    <cellStyle name="Salida 10 4 3 2 2 2" xfId="26930" xr:uid="{1CCA1168-2FD0-4927-8ADE-3FAC6A080C7B}"/>
    <cellStyle name="Salida 10 4 3 2 3" xfId="7937" xr:uid="{9CE51A23-F00D-4392-BD52-4ACCCC9E66A2}"/>
    <cellStyle name="Salida 10 4 3 2 3 2" xfId="23045" xr:uid="{47F5BC54-A512-4B23-928D-41C5487B16E6}"/>
    <cellStyle name="Salida 10 4 3 2 4" xfId="20619" xr:uid="{1B579ABE-B414-46E9-B9C8-4B84AC9F129E}"/>
    <cellStyle name="Salida 10 4 3 3" xfId="7223" xr:uid="{3CAECC5E-74BE-47B2-8090-9D21AB31A77E}"/>
    <cellStyle name="Salida 10 4 3 3 2" xfId="22331" xr:uid="{9BA8B820-3639-4913-A8FA-8FFAFE728D84}"/>
    <cellStyle name="Salida 10 4 3 4" xfId="17982" xr:uid="{86B7E689-374C-46E1-AC9C-DAC9230C877E}"/>
    <cellStyle name="Salida 10 4 4" xfId="3177" xr:uid="{897A0385-E287-4A28-8E6B-5F097C1ED489}"/>
    <cellStyle name="Salida 10 4 4 2" xfId="5814" xr:uid="{9CF35438-3F70-4E40-A82B-3B1EBEC3DFE0}"/>
    <cellStyle name="Salida 10 4 4 2 2" xfId="12125" xr:uid="{2C6D1D13-EF5B-40EE-B4BD-74FF7B6C33E8}"/>
    <cellStyle name="Salida 10 4 4 2 2 2" xfId="27233" xr:uid="{44453F1F-B5A6-479B-BB3A-EB2FE5362CEB}"/>
    <cellStyle name="Salida 10 4 4 2 3" xfId="16107" xr:uid="{605EAB22-618C-4691-8396-27949F9D6A6D}"/>
    <cellStyle name="Salida 10 4 4 2 3 2" xfId="31215" xr:uid="{A32A2FC9-DCB6-424F-9334-2BE71E183CA9}"/>
    <cellStyle name="Salida 10 4 4 2 4" xfId="20922" xr:uid="{1EC897DD-F8B1-4290-A8A0-BF1D95F66FF2}"/>
    <cellStyle name="Salida 10 4 4 3" xfId="9559" xr:uid="{4D2DE783-5C76-4DBA-8A52-1F116B90FD81}"/>
    <cellStyle name="Salida 10 4 4 3 2" xfId="24667" xr:uid="{F8AF9521-7BF7-457C-90AE-A3DE8B5739CD}"/>
    <cellStyle name="Salida 10 4 4 4" xfId="16486" xr:uid="{99867818-7FBF-4F14-B9B9-6B4EF324763E}"/>
    <cellStyle name="Salida 10 4 4 4 2" xfId="31594" xr:uid="{995903BB-A685-422D-8E48-2844483BADBC}"/>
    <cellStyle name="Salida 10 4 4 5" xfId="18285" xr:uid="{BF9A951A-1BA0-4E4C-8330-E8C90D2F38A0}"/>
    <cellStyle name="Salida 10 4 5" xfId="3503" xr:uid="{5BA3A5D8-A301-44EB-9693-3FBAEAA4DF02}"/>
    <cellStyle name="Salida 10 4 5 2" xfId="6140" xr:uid="{F9682D9F-EB9C-4F8F-B51E-3B0191904A90}"/>
    <cellStyle name="Salida 10 4 5 2 2" xfId="12451" xr:uid="{87A9E090-86F0-43A3-BBC5-6A7A3771FC28}"/>
    <cellStyle name="Salida 10 4 5 2 2 2" xfId="27559" xr:uid="{5D6057B5-2251-4D07-9A1E-F0968B08BF76}"/>
    <cellStyle name="Salida 10 4 5 2 3" xfId="14316" xr:uid="{6B343A30-7B57-487A-BD44-2EF78B6BF0DB}"/>
    <cellStyle name="Salida 10 4 5 2 3 2" xfId="29424" xr:uid="{101F5E15-8519-447A-85EA-7D72288CAB66}"/>
    <cellStyle name="Salida 10 4 5 2 4" xfId="21248" xr:uid="{E661A482-4EF8-4845-9B35-D3D06A824368}"/>
    <cellStyle name="Salida 10 4 5 3" xfId="9885" xr:uid="{9ACF5D98-059F-45F9-A442-186035204201}"/>
    <cellStyle name="Salida 10 4 5 3 2" xfId="24993" xr:uid="{5D64CEBD-F9E7-4D3C-B029-1C907D61CADF}"/>
    <cellStyle name="Salida 10 4 5 4" xfId="14974" xr:uid="{A15FC139-BA2D-47AB-B29A-AA99C86FDBDC}"/>
    <cellStyle name="Salida 10 4 5 4 2" xfId="30082" xr:uid="{FDA7381C-DEC7-4C2B-A0E5-6C318F58C367}"/>
    <cellStyle name="Salida 10 4 5 5" xfId="18611" xr:uid="{6E70F6F0-181A-4B59-A0DA-62138E057063}"/>
    <cellStyle name="Salida 10 4 6" xfId="3809" xr:uid="{CE39293F-D812-46C5-A371-EB4C7B0E99F3}"/>
    <cellStyle name="Salida 10 4 6 2" xfId="6446" xr:uid="{24F58EFD-C0A9-41AC-8182-EDB4EA1E5164}"/>
    <cellStyle name="Salida 10 4 6 2 2" xfId="12757" xr:uid="{044503FD-AF86-47EF-BF6C-7D5F1C59D75C}"/>
    <cellStyle name="Salida 10 4 6 2 2 2" xfId="27865" xr:uid="{46B1F48C-1296-4D58-807A-FC4F47CABCCE}"/>
    <cellStyle name="Salida 10 4 6 2 3" xfId="15616" xr:uid="{790C753E-F1EB-4D3C-AA0B-0FD6584AFAA2}"/>
    <cellStyle name="Salida 10 4 6 2 3 2" xfId="30724" xr:uid="{5AB4BD42-B96F-4585-92E8-CC910D466F7F}"/>
    <cellStyle name="Salida 10 4 6 2 4" xfId="21554" xr:uid="{053AE1AC-DB46-4488-A1F5-4EF48B45E0BC}"/>
    <cellStyle name="Salida 10 4 6 3" xfId="10191" xr:uid="{E5039247-1FA9-4992-9BC5-4ACEFCE36AA6}"/>
    <cellStyle name="Salida 10 4 6 3 2" xfId="25299" xr:uid="{B1B45258-F56B-4144-BAD5-4964FB393CC6}"/>
    <cellStyle name="Salida 10 4 6 4" xfId="15343" xr:uid="{6F356C37-B785-41F6-A1C3-85E6EA2F5BAE}"/>
    <cellStyle name="Salida 10 4 6 4 2" xfId="30451" xr:uid="{B86039D3-ECE5-403D-9EFA-78430F90E1A9}"/>
    <cellStyle name="Salida 10 4 6 5" xfId="18917" xr:uid="{6FF643E0-D841-452F-BDD4-D183CE9B4E10}"/>
    <cellStyle name="Salida 10 4 7" xfId="4191" xr:uid="{A336E33F-5431-4179-BBEB-E9A23D4508A9}"/>
    <cellStyle name="Salida 10 4 7 2" xfId="6828" xr:uid="{F31D0375-1297-48C5-9896-E09271178D7F}"/>
    <cellStyle name="Salida 10 4 7 2 2" xfId="13139" xr:uid="{BFEBBB1E-3B2E-4481-A0FA-62F07CF5F86C}"/>
    <cellStyle name="Salida 10 4 7 2 2 2" xfId="28247" xr:uid="{0B03DD50-3913-41BC-BF83-41AD4DB2D360}"/>
    <cellStyle name="Salida 10 4 7 2 3" xfId="16808" xr:uid="{994B8755-9FB4-44BE-96AE-C021C8D66C7F}"/>
    <cellStyle name="Salida 10 4 7 2 3 2" xfId="31916" xr:uid="{0D36AD44-E592-4CDC-BC72-B3F9317D4150}"/>
    <cellStyle name="Salida 10 4 7 2 4" xfId="21936" xr:uid="{97E7CDE6-A398-4A21-84A0-7731AD9116CE}"/>
    <cellStyle name="Salida 10 4 7 3" xfId="10573" xr:uid="{A48C09AC-4A26-4155-8516-5EB970BFA196}"/>
    <cellStyle name="Salida 10 4 7 3 2" xfId="25681" xr:uid="{6AE73224-5E2A-44AB-AD63-47C24783EC44}"/>
    <cellStyle name="Salida 10 4 7 4" xfId="14840" xr:uid="{E498B47E-E41C-43EC-99BF-01B2DDF25B40}"/>
    <cellStyle name="Salida 10 4 7 4 2" xfId="29948" xr:uid="{C355B191-E476-4DDD-B3B0-6B6A7B8A4C5B}"/>
    <cellStyle name="Salida 10 4 7 5" xfId="19299" xr:uid="{0C1B9605-CDBB-413D-9104-AE056543C375}"/>
    <cellStyle name="Salida 10 4 8" xfId="4756" xr:uid="{99EFD9C3-D7A1-4E4D-8FD3-7251E5AC60EE}"/>
    <cellStyle name="Salida 10 4 8 2" xfId="11138" xr:uid="{25BC6DED-85C5-4E71-8A1B-D101628057EC}"/>
    <cellStyle name="Salida 10 4 8 2 2" xfId="26246" xr:uid="{E7655061-80D3-4A37-90AB-0E9B54D66FDC}"/>
    <cellStyle name="Salida 10 4 8 3" xfId="15032" xr:uid="{98177E07-917D-4433-B424-429DBCAF501B}"/>
    <cellStyle name="Salida 10 4 8 3 2" xfId="30140" xr:uid="{85879D31-6ACA-43E9-85BF-3CD891D82079}"/>
    <cellStyle name="Salida 10 4 8 4" xfId="19864" xr:uid="{191DBE63-4DB7-4951-A380-93D23F294AFF}"/>
    <cellStyle name="Salida 10 4 9" xfId="8617" xr:uid="{E7BB9238-7B0C-49FE-9C5D-6B49905DF78A}"/>
    <cellStyle name="Salida 10 4 9 2" xfId="23725" xr:uid="{9FDF241A-DD08-4449-B05B-BB8E6E6A07E7}"/>
    <cellStyle name="Salida 10 5" xfId="2005" xr:uid="{C81FF48F-7EEA-4801-89CF-6719E81ED804}"/>
    <cellStyle name="Salida 10 5 10" xfId="14162" xr:uid="{FAE369F7-9012-4BC9-A345-D587996CCD96}"/>
    <cellStyle name="Salida 10 5 10 2" xfId="29270" xr:uid="{F77DD5FA-2B5F-4BC0-AF4B-9E1747E4DDAE}"/>
    <cellStyle name="Salida 10 5 11" xfId="17230" xr:uid="{6C85A150-77E6-4055-BF02-24326BAA23D9}"/>
    <cellStyle name="Salida 10 5 2" xfId="2767" xr:uid="{8F1684FA-2CFB-469E-ABD7-2997811800F2}"/>
    <cellStyle name="Salida 10 5 2 2" xfId="5404" xr:uid="{E66B2958-18DB-4948-AE74-A33E1B6496B6}"/>
    <cellStyle name="Salida 10 5 2 2 2" xfId="11753" xr:uid="{90F0332D-9191-48A1-8B9C-899D8C55CF08}"/>
    <cellStyle name="Salida 10 5 2 2 2 2" xfId="26861" xr:uid="{744081FA-F852-4A38-8A81-E3924A1BD686}"/>
    <cellStyle name="Salida 10 5 2 2 3" xfId="13704" xr:uid="{50962399-686F-4B23-AB8A-50DFC9D3E5BA}"/>
    <cellStyle name="Salida 10 5 2 2 3 2" xfId="28812" xr:uid="{88884029-25BA-44EF-9BEE-9F4D12AEB7BE}"/>
    <cellStyle name="Salida 10 5 2 2 4" xfId="20512" xr:uid="{511BB0EA-F0B3-4A1E-A258-18CC13CBAB93}"/>
    <cellStyle name="Salida 10 5 2 3" xfId="15853" xr:uid="{AFB216B5-0BF0-4B37-84C6-2F9346370D25}"/>
    <cellStyle name="Salida 10 5 2 3 2" xfId="30961" xr:uid="{CBA9AC5D-45C2-4AFA-96E7-EDCB58CF1269}"/>
    <cellStyle name="Salida 10 5 2 4" xfId="17875" xr:uid="{7DB290E7-1E48-4F31-A265-5D4058079CB3}"/>
    <cellStyle name="Salida 10 5 3" xfId="3070" xr:uid="{82A46835-BE35-43E2-9AC6-25E5246EAC79}"/>
    <cellStyle name="Salida 10 5 3 2" xfId="5707" xr:uid="{11DD39CD-A37A-4007-882F-C8726473C819}"/>
    <cellStyle name="Salida 10 5 3 2 2" xfId="12018" xr:uid="{FE8D8DED-A11B-406E-ABF4-55DE211F5CE5}"/>
    <cellStyle name="Salida 10 5 3 2 2 2" xfId="27126" xr:uid="{D5D6A071-66A0-40FE-AEEF-D8CB0862EBFE}"/>
    <cellStyle name="Salida 10 5 3 2 3" xfId="7333" xr:uid="{5D68F674-4634-4289-9434-0B2F69A87327}"/>
    <cellStyle name="Salida 10 5 3 2 3 2" xfId="22441" xr:uid="{6A0BDFF9-4FB9-4275-94F2-3C20AF8360F0}"/>
    <cellStyle name="Salida 10 5 3 2 4" xfId="20815" xr:uid="{708B9763-3911-42F3-BE91-8FDB4F93AF22}"/>
    <cellStyle name="Salida 10 5 3 3" xfId="9452" xr:uid="{7EA25E67-335B-40A1-A88D-0251CAA131D4}"/>
    <cellStyle name="Salida 10 5 3 3 2" xfId="24560" xr:uid="{C57D5F2E-5475-4295-BF26-4E009F956669}"/>
    <cellStyle name="Salida 10 5 3 4" xfId="7268" xr:uid="{EF6EC951-3052-4A44-A192-1FA4D8928471}"/>
    <cellStyle name="Salida 10 5 3 4 2" xfId="22376" xr:uid="{DB6B32B9-21DE-442F-BFF7-57791CD5592D}"/>
    <cellStyle name="Salida 10 5 3 5" xfId="18178" xr:uid="{38CA124E-9D0E-475B-BDF1-152611DE44F6}"/>
    <cellStyle name="Salida 10 5 4" xfId="3396" xr:uid="{F9804647-8D47-45CA-92CA-FA43A02CB676}"/>
    <cellStyle name="Salida 10 5 4 2" xfId="6033" xr:uid="{EAC2A3D1-E18F-4024-BD83-7D242BAC9581}"/>
    <cellStyle name="Salida 10 5 4 2 2" xfId="12344" xr:uid="{B67628FB-5143-4535-BF48-833659571037}"/>
    <cellStyle name="Salida 10 5 4 2 2 2" xfId="27452" xr:uid="{FDAE93FA-A4C4-4565-A86C-6CA802303B51}"/>
    <cellStyle name="Salida 10 5 4 2 3" xfId="7585" xr:uid="{C02D6CA8-409B-4731-883D-D20ACDBE7F14}"/>
    <cellStyle name="Salida 10 5 4 2 3 2" xfId="22693" xr:uid="{3DA05E16-767E-4361-B6C1-8BB2193B69F8}"/>
    <cellStyle name="Salida 10 5 4 2 4" xfId="21141" xr:uid="{F8B7CEF6-BFED-4111-AB77-E0CDFD570432}"/>
    <cellStyle name="Salida 10 5 4 3" xfId="9778" xr:uid="{B2A3ADCD-B6DE-4B4F-9880-30077B79BF2F}"/>
    <cellStyle name="Salida 10 5 4 3 2" xfId="24886" xr:uid="{80E03679-9858-4E41-BA26-669C2D4484EC}"/>
    <cellStyle name="Salida 10 5 4 4" xfId="15711" xr:uid="{EF44C705-0746-4054-8531-3C22BAD23C63}"/>
    <cellStyle name="Salida 10 5 4 4 2" xfId="30819" xr:uid="{AE2FAD50-A739-43FE-B4CD-19560A8C1F89}"/>
    <cellStyle name="Salida 10 5 4 5" xfId="18504" xr:uid="{6E836322-589B-446E-95F5-528DE191AD7A}"/>
    <cellStyle name="Salida 10 5 5" xfId="3702" xr:uid="{61979DFC-4DC1-4DFC-9445-03D3570F8573}"/>
    <cellStyle name="Salida 10 5 5 2" xfId="6339" xr:uid="{472D7243-48C8-4CC0-94AF-FCA2CB6669FF}"/>
    <cellStyle name="Salida 10 5 5 2 2" xfId="12650" xr:uid="{85CC8F12-45DB-4D03-B3BB-269DB79EB87E}"/>
    <cellStyle name="Salida 10 5 5 2 2 2" xfId="27758" xr:uid="{81FFA247-5BAA-49D8-A42D-0B53D86FADCE}"/>
    <cellStyle name="Salida 10 5 5 2 3" xfId="14265" xr:uid="{452FB234-EB46-4F38-98FE-F8A5F114DEC1}"/>
    <cellStyle name="Salida 10 5 5 2 3 2" xfId="29373" xr:uid="{25ADF138-1C9C-439B-9CA7-3E06DEBBF97C}"/>
    <cellStyle name="Salida 10 5 5 2 4" xfId="21447" xr:uid="{48C5F49A-CD29-4FB9-A7BB-7537CCC4DE1F}"/>
    <cellStyle name="Salida 10 5 5 3" xfId="10084" xr:uid="{7BDE8969-3AE5-4DC2-8A86-979A83E6E543}"/>
    <cellStyle name="Salida 10 5 5 3 2" xfId="25192" xr:uid="{812827ED-545B-4ED1-8DC5-D37713426144}"/>
    <cellStyle name="Salida 10 5 5 4" xfId="13886" xr:uid="{A5A0DA85-5ED6-4D75-BE10-B2E24F90CEFA}"/>
    <cellStyle name="Salida 10 5 5 4 2" xfId="28994" xr:uid="{461D85F8-ACDD-45FC-9ECF-2DEBA775FA26}"/>
    <cellStyle name="Salida 10 5 5 5" xfId="18810" xr:uid="{0AA6C375-F6E9-4097-BBCE-C2CF15C44A99}"/>
    <cellStyle name="Salida 10 5 6" xfId="4077" xr:uid="{D8547655-43FD-4B5F-9657-050F7691BE8A}"/>
    <cellStyle name="Salida 10 5 6 2" xfId="6714" xr:uid="{1C5EF4C1-FC07-4576-8632-8891027B9E58}"/>
    <cellStyle name="Salida 10 5 6 2 2" xfId="13025" xr:uid="{4013B261-04C2-4041-B955-5966C71DD1F7}"/>
    <cellStyle name="Salida 10 5 6 2 2 2" xfId="28133" xr:uid="{05460F0E-761E-4704-BE66-2506FD40C19F}"/>
    <cellStyle name="Salida 10 5 6 2 3" xfId="16701" xr:uid="{A0876128-016A-4959-983D-15DA9288419A}"/>
    <cellStyle name="Salida 10 5 6 2 3 2" xfId="31809" xr:uid="{D668EA0E-0DAE-470F-9EE1-4AF37BD5C60D}"/>
    <cellStyle name="Salida 10 5 6 2 4" xfId="21822" xr:uid="{B318110B-C3DD-43BF-BCAE-A2D766DC5207}"/>
    <cellStyle name="Salida 10 5 6 3" xfId="10459" xr:uid="{ADDAAF47-DB2F-4B06-8088-8D31FFB95361}"/>
    <cellStyle name="Salida 10 5 6 3 2" xfId="25567" xr:uid="{07A2F3DB-5D80-467C-B7F6-7DBB475EFA5B}"/>
    <cellStyle name="Salida 10 5 6 4" xfId="16254" xr:uid="{34C8C109-8641-40E7-B347-B89A45C39383}"/>
    <cellStyle name="Salida 10 5 6 4 2" xfId="31362" xr:uid="{94D7288A-B142-4C98-B95F-1959719648A6}"/>
    <cellStyle name="Salida 10 5 6 5" xfId="19185" xr:uid="{FDC17924-81B9-4512-B542-BC86FE0DF831}"/>
    <cellStyle name="Salida 10 5 7" xfId="4642" xr:uid="{1A553C25-53F4-41E4-96F3-4770D04489E7}"/>
    <cellStyle name="Salida 10 5 7 2" xfId="11024" xr:uid="{08DF85CD-CDA4-490C-80D3-B5920B824562}"/>
    <cellStyle name="Salida 10 5 7 2 2" xfId="26132" xr:uid="{EBFD1B12-CD93-43A6-B2BD-2DD8EFDB944C}"/>
    <cellStyle name="Salida 10 5 7 3" xfId="14287" xr:uid="{5674A6CD-59DB-4F0C-B8E3-702C94472511}"/>
    <cellStyle name="Salida 10 5 7 3 2" xfId="29395" xr:uid="{A786CBB0-544F-4805-81CA-56FF76BF561D}"/>
    <cellStyle name="Salida 10 5 7 4" xfId="19750" xr:uid="{72F025C5-D6EB-4C74-942C-1AE6FC6A7997}"/>
    <cellStyle name="Salida 10 5 8" xfId="8503" xr:uid="{02AD95D0-FF47-4A90-AEDB-7CDBB9C2A6DA}"/>
    <cellStyle name="Salida 10 5 8 2" xfId="23611" xr:uid="{22DBCCDD-F047-497C-B8FA-B5CB36355FD1}"/>
    <cellStyle name="Salida 10 5 9" xfId="16485" xr:uid="{C7340EAC-591C-450D-B3FD-226DEA38A36E}"/>
    <cellStyle name="Salida 10 5 9 2" xfId="31593" xr:uid="{3E2EE305-1DBB-41BA-8958-B3E553C9EF9F}"/>
    <cellStyle name="Salida 11" xfId="1503" xr:uid="{00000000-0005-0000-0000-0000E3050000}"/>
    <cellStyle name="Salida 11 2" xfId="1929" xr:uid="{C37944F5-D7DE-4CA9-9790-74221E126A95}"/>
    <cellStyle name="Salida 11 2 10" xfId="8430" xr:uid="{83D4335B-56EE-45AD-B72F-7F562725BB30}"/>
    <cellStyle name="Salida 11 2 10 2" xfId="23538" xr:uid="{06F5B4C5-0C61-48FD-B764-C515518FDF2C}"/>
    <cellStyle name="Salida 11 2 11" xfId="15518" xr:uid="{8E6B12E5-9ADE-41E0-944E-C3896FD3754F}"/>
    <cellStyle name="Salida 11 2 11 2" xfId="30626" xr:uid="{254DCB4F-1A3C-4D34-80E6-76CC5A0B2D1B}"/>
    <cellStyle name="Salida 11 2 12" xfId="7973" xr:uid="{774AF7C6-1D55-4DEE-93EB-1EB15ED3ABDE}"/>
    <cellStyle name="Salida 11 2 12 2" xfId="23081" xr:uid="{A79F6EDF-5A02-4405-8F54-3132493ABF8B}"/>
    <cellStyle name="Salida 11 2 13" xfId="17154" xr:uid="{F6A021EF-5152-4A74-9495-6D10E1F99ABE}"/>
    <cellStyle name="Salida 11 2 2" xfId="2489" xr:uid="{3859CEBC-10D6-4D59-80D1-7303724B4131}"/>
    <cellStyle name="Salida 11 2 2 2" xfId="5126" xr:uid="{B4D83673-6ABC-407E-8DAE-2916603C164A}"/>
    <cellStyle name="Salida 11 2 2 2 2" xfId="11490" xr:uid="{A92FA000-060D-48E2-901E-A8D634B349DA}"/>
    <cellStyle name="Salida 11 2 2 2 2 2" xfId="26598" xr:uid="{7F225999-8482-4853-B4E0-F33964D101C9}"/>
    <cellStyle name="Salida 11 2 2 2 3" xfId="14474" xr:uid="{337241D4-356A-4DD3-B99B-02577694D2E2}"/>
    <cellStyle name="Salida 11 2 2 2 3 2" xfId="29582" xr:uid="{520C92BA-1EFC-4A7B-BAF0-C0F0991029B3}"/>
    <cellStyle name="Salida 11 2 2 2 4" xfId="20234" xr:uid="{2DD3A855-D21B-4E2C-8555-2E945828ED3A}"/>
    <cellStyle name="Salida 11 2 2 3" xfId="8956" xr:uid="{FC35B55E-AF8C-4A23-9AF1-606BB4684368}"/>
    <cellStyle name="Salida 11 2 2 3 2" xfId="24064" xr:uid="{3A597CBF-F2E8-4D15-8758-46E29DEA8FD0}"/>
    <cellStyle name="Salida 11 2 3" xfId="2705" xr:uid="{184CA3DB-9FA2-4CC5-8995-160B92ABAAB5}"/>
    <cellStyle name="Salida 11 2 3 2" xfId="5342" xr:uid="{A1429045-12D9-471B-B564-A1F6364B6239}"/>
    <cellStyle name="Salida 11 2 3 2 2" xfId="11691" xr:uid="{19AF1A58-7C80-4806-AB0C-0755640E1A69}"/>
    <cellStyle name="Salida 11 2 3 2 2 2" xfId="26799" xr:uid="{7E5F116B-DF55-4351-A906-47717D9D99D8}"/>
    <cellStyle name="Salida 11 2 3 2 3" xfId="9270" xr:uid="{D854DBEF-5FA4-45EC-92A8-45A6645C1E0D}"/>
    <cellStyle name="Salida 11 2 3 2 3 2" xfId="24378" xr:uid="{94F46C76-F188-48A2-BDE1-CB9D1C8C0209}"/>
    <cellStyle name="Salida 11 2 3 2 4" xfId="20450" xr:uid="{87DCF7B6-CEA3-42D7-90D9-3F4AF2F9B384}"/>
    <cellStyle name="Salida 11 2 3 3" xfId="7371" xr:uid="{DA087F61-7938-442C-A6FF-11F56710DD59}"/>
    <cellStyle name="Salida 11 2 3 3 2" xfId="22479" xr:uid="{08C3AAB0-3FAC-4CD1-A226-2F6A245E0C6D}"/>
    <cellStyle name="Salida 11 2 3 4" xfId="17813" xr:uid="{7916EED9-3444-40E8-8D9F-8030EAC8FE7C}"/>
    <cellStyle name="Salida 11 2 4" xfId="3008" xr:uid="{8EA37EA6-6AC3-4F0C-ADC7-D1BBB45A8063}"/>
    <cellStyle name="Salida 11 2 4 2" xfId="5645" xr:uid="{CE96CC4F-685E-4F9E-BEF4-0E5961BE9A2C}"/>
    <cellStyle name="Salida 11 2 4 2 2" xfId="11956" xr:uid="{3897D842-4765-4A9F-9638-4E892F3E300C}"/>
    <cellStyle name="Salida 11 2 4 2 2 2" xfId="27064" xr:uid="{2EC0E787-236A-459D-832D-28F548F14989}"/>
    <cellStyle name="Salida 11 2 4 2 3" xfId="14065" xr:uid="{0FDD4209-A35E-431B-B6B7-4B8532324FB1}"/>
    <cellStyle name="Salida 11 2 4 2 3 2" xfId="29173" xr:uid="{72338C35-B76B-468F-9926-1D9431E1AD62}"/>
    <cellStyle name="Salida 11 2 4 2 4" xfId="20753" xr:uid="{375287C1-5385-4D8D-873B-9D5DC92E9D49}"/>
    <cellStyle name="Salida 11 2 4 3" xfId="9390" xr:uid="{5C7B4ADD-E59C-4210-998D-5A8FFA2C5906}"/>
    <cellStyle name="Salida 11 2 4 3 2" xfId="24498" xr:uid="{13834F62-A859-41B1-8C44-6495CA507C7C}"/>
    <cellStyle name="Salida 11 2 4 4" xfId="7133" xr:uid="{D5D78622-23C8-488A-AAA8-05E237F4E89E}"/>
    <cellStyle name="Salida 11 2 4 4 2" xfId="22241" xr:uid="{7D032681-F55E-4E94-ACCE-53D50E7CE51A}"/>
    <cellStyle name="Salida 11 2 4 5" xfId="18116" xr:uid="{2FC72FDB-BF28-49F8-AA8F-999D31B04E09}"/>
    <cellStyle name="Salida 11 2 5" xfId="3334" xr:uid="{64B59FC0-4554-4051-A5C6-1D76A1BB8F88}"/>
    <cellStyle name="Salida 11 2 5 2" xfId="5971" xr:uid="{8DAAA764-7EF4-44F9-8DE0-E8C8D5A3C2D8}"/>
    <cellStyle name="Salida 11 2 5 2 2" xfId="12282" xr:uid="{58D9CEFC-E147-4A6A-9B8E-44ACB9E50A60}"/>
    <cellStyle name="Salida 11 2 5 2 2 2" xfId="27390" xr:uid="{35F6473D-37E7-4B22-BAA1-50869285BFDA}"/>
    <cellStyle name="Salida 11 2 5 2 3" xfId="7878" xr:uid="{27EFCF3C-05E0-46A5-9620-4DB492614059}"/>
    <cellStyle name="Salida 11 2 5 2 3 2" xfId="22986" xr:uid="{1EA7D0DC-BAF8-4CFF-828E-AC55AEE58AAD}"/>
    <cellStyle name="Salida 11 2 5 2 4" xfId="21079" xr:uid="{6B45BF09-D1E9-4FFD-8C79-85840DA1AA27}"/>
    <cellStyle name="Salida 11 2 5 3" xfId="9716" xr:uid="{CD409B0C-5AF3-4827-8478-47DEAD40500B}"/>
    <cellStyle name="Salida 11 2 5 3 2" xfId="24824" xr:uid="{302D8A6A-0CBE-4A2E-B3C5-4C2CC6606BA6}"/>
    <cellStyle name="Salida 11 2 5 4" xfId="8183" xr:uid="{1983EF56-1D94-434D-9526-CD79E2FBF6DD}"/>
    <cellStyle name="Salida 11 2 5 4 2" xfId="23291" xr:uid="{55DAB6CE-99E7-438C-B33A-A2FE3065984F}"/>
    <cellStyle name="Salida 11 2 5 5" xfId="18442" xr:uid="{2FE0F678-A2AB-4CD3-B4D8-3AC68CB25370}"/>
    <cellStyle name="Salida 11 2 6" xfId="3640" xr:uid="{2B81E1E8-40C4-43ED-B178-46ED8D1ED9B3}"/>
    <cellStyle name="Salida 11 2 6 2" xfId="6277" xr:uid="{87E005C3-5419-4FE1-91D4-64A3778DC103}"/>
    <cellStyle name="Salida 11 2 6 2 2" xfId="12588" xr:uid="{52201970-66A9-4F06-B5F0-1F276A82B604}"/>
    <cellStyle name="Salida 11 2 6 2 2 2" xfId="27696" xr:uid="{32D22AA7-BC2A-4D33-86D5-F51D6182F87A}"/>
    <cellStyle name="Salida 11 2 6 2 3" xfId="7041" xr:uid="{B8DB93EC-ED41-4F34-ABDB-A38C4BB5152F}"/>
    <cellStyle name="Salida 11 2 6 2 3 2" xfId="22149" xr:uid="{0E4AC700-8A12-44D2-8259-114E2E46FBAC}"/>
    <cellStyle name="Salida 11 2 6 2 4" xfId="21385" xr:uid="{2751D4B3-921A-4178-95BE-AA38B8294379}"/>
    <cellStyle name="Salida 11 2 6 3" xfId="10022" xr:uid="{97EE2DE1-621E-4612-AD25-E9BB4FB8B274}"/>
    <cellStyle name="Salida 11 2 6 3 2" xfId="25130" xr:uid="{346C3159-1110-44BF-B73A-06C973C78AE7}"/>
    <cellStyle name="Salida 11 2 6 4" xfId="15687" xr:uid="{246C6E9A-ED67-4465-BFD6-0736B71D6105}"/>
    <cellStyle name="Salida 11 2 6 4 2" xfId="30795" xr:uid="{6983AB05-8B4D-4569-986E-9201513DBA25}"/>
    <cellStyle name="Salida 11 2 6 5" xfId="18748" xr:uid="{112FF66C-6760-4786-AC5D-96B04A1AF36F}"/>
    <cellStyle name="Salida 11 2 7" xfId="4001" xr:uid="{C057B897-FE1E-403D-9FBD-FEB8279DF9F0}"/>
    <cellStyle name="Salida 11 2 7 2" xfId="6638" xr:uid="{34B47DC8-1C05-4884-B186-0C0E623B09AD}"/>
    <cellStyle name="Salida 11 2 7 2 2" xfId="12949" xr:uid="{A5ABE559-9A3A-48B6-8C47-7367D07E80FE}"/>
    <cellStyle name="Salida 11 2 7 2 2 2" xfId="28057" xr:uid="{C59DDB07-BEB0-4372-BC82-2B0883C6C1B7}"/>
    <cellStyle name="Salida 11 2 7 2 3" xfId="16639" xr:uid="{7510278F-F0CD-4D92-88AF-116B5082214E}"/>
    <cellStyle name="Salida 11 2 7 2 3 2" xfId="31747" xr:uid="{468501AE-D200-4A77-BD5C-5C0E579DBB37}"/>
    <cellStyle name="Salida 11 2 7 2 4" xfId="21746" xr:uid="{5AB738D1-F5F0-43F6-AF32-F44820307C52}"/>
    <cellStyle name="Salida 11 2 7 3" xfId="10383" xr:uid="{BC57B3CD-F933-43B1-A455-E8964BA44190}"/>
    <cellStyle name="Salida 11 2 7 3 2" xfId="25491" xr:uid="{9D8C6001-E6BF-4686-8695-46D07F10B6EC}"/>
    <cellStyle name="Salida 11 2 7 4" xfId="15780" xr:uid="{804BCAB2-616C-4BDE-A23C-A4CF52E6E395}"/>
    <cellStyle name="Salida 11 2 7 4 2" xfId="30888" xr:uid="{F78FB2E2-8BDC-49C6-865B-66B7BC1AA9E3}"/>
    <cellStyle name="Salida 11 2 7 5" xfId="19109" xr:uid="{63720C6F-B9BF-4AE0-BD90-1E53E2D332C2}"/>
    <cellStyle name="Salida 11 2 8" xfId="4314" xr:uid="{9373BF74-78B5-4D06-9648-5F803C8F3E72}"/>
    <cellStyle name="Salida 11 2 8 2" xfId="6951" xr:uid="{BD43051D-74C5-4231-AAB5-A67B94E586F9}"/>
    <cellStyle name="Salida 11 2 8 2 2" xfId="13262" xr:uid="{8AA3AB9D-39F8-44CC-9F61-3CF77CA90EFB}"/>
    <cellStyle name="Salida 11 2 8 2 2 2" xfId="28370" xr:uid="{176C9B21-214F-47F6-8430-B9CC017C5632}"/>
    <cellStyle name="Salida 11 2 8 2 3" xfId="16926" xr:uid="{5E9810BB-BA1C-4FEF-9317-FF1E847EBC1F}"/>
    <cellStyle name="Salida 11 2 8 2 3 2" xfId="32034" xr:uid="{06D34329-3ABB-4E11-9B66-1A33896A9928}"/>
    <cellStyle name="Salida 11 2 8 2 4" xfId="22059" xr:uid="{A36F73C9-6A77-420F-AF34-F0C1554F5252}"/>
    <cellStyle name="Salida 11 2 8 3" xfId="10696" xr:uid="{06422296-7335-4856-9283-09D05D5FFAC9}"/>
    <cellStyle name="Salida 11 2 8 3 2" xfId="25804" xr:uid="{8E955AEE-A41E-4DCF-A6F4-A5E153E009E5}"/>
    <cellStyle name="Salida 11 2 8 4" xfId="14888" xr:uid="{3A4B474F-F18E-469C-A9C2-198DD29996D2}"/>
    <cellStyle name="Salida 11 2 8 4 2" xfId="29996" xr:uid="{8C8727D3-207B-4E4E-94E6-41D0632CD638}"/>
    <cellStyle name="Salida 11 2 8 5" xfId="19422" xr:uid="{0B4BC7BB-5803-4273-8C59-317C527591E4}"/>
    <cellStyle name="Salida 11 2 9" xfId="4566" xr:uid="{05A643A7-42F7-40AE-9811-75B3A4671CC7}"/>
    <cellStyle name="Salida 11 2 9 2" xfId="10948" xr:uid="{2D2C11DD-C028-470C-ACC5-FBACE377A772}"/>
    <cellStyle name="Salida 11 2 9 2 2" xfId="26056" xr:uid="{941955E3-18A5-436E-B161-69D29621170C}"/>
    <cellStyle name="Salida 11 2 9 3" xfId="14861" xr:uid="{2D4E496D-997E-46E2-94C3-80CB4BBE832F}"/>
    <cellStyle name="Salida 11 2 9 3 2" xfId="29969" xr:uid="{F1E95C25-B90F-46A0-B012-F542E980983C}"/>
    <cellStyle name="Salida 11 2 9 4" xfId="19674" xr:uid="{093BFCD0-A6A2-4291-8B2D-4EFE20F12D05}"/>
    <cellStyle name="Salida 11 3" xfId="1804" xr:uid="{483C2E77-D2C9-4993-B6F5-761110C067FF}"/>
    <cellStyle name="Salida 11 3 10" xfId="8305" xr:uid="{9A37F37B-6881-4AE5-860F-6960911FD558}"/>
    <cellStyle name="Salida 11 3 10 2" xfId="23413" xr:uid="{C81248A8-1545-4421-8B55-6B624473B8DB}"/>
    <cellStyle name="Salida 11 3 11" xfId="15614" xr:uid="{EA37849D-37FD-4A0F-A66F-4DE0F81EF861}"/>
    <cellStyle name="Salida 11 3 11 2" xfId="30722" xr:uid="{15842A61-D8BF-451E-AA30-30B50C5BDE9A}"/>
    <cellStyle name="Salida 11 3 12" xfId="15248" xr:uid="{B4E51D04-8BDF-4BED-BC88-99B7CA009EF5}"/>
    <cellStyle name="Salida 11 3 12 2" xfId="30356" xr:uid="{B659A855-3BDA-41E2-8758-1BADB74353B8}"/>
    <cellStyle name="Salida 11 3 13" xfId="17029" xr:uid="{3C527BE7-4007-4C38-B765-20C61A966091}"/>
    <cellStyle name="Salida 11 3 2" xfId="2364" xr:uid="{6422C681-6013-40A9-872C-52352D44FF5A}"/>
    <cellStyle name="Salida 11 3 2 2" xfId="5001" xr:uid="{8BED5D2F-D76B-45B2-9C69-27C4DCBB241F}"/>
    <cellStyle name="Salida 11 3 2 2 2" xfId="11365" xr:uid="{0862FEE9-D796-4C44-9C69-8A0B34AB8A80}"/>
    <cellStyle name="Salida 11 3 2 2 2 2" xfId="26473" xr:uid="{581C546F-B9AC-4DC5-AB4E-B47E3037BC0E}"/>
    <cellStyle name="Salida 11 3 2 2 3" xfId="9178" xr:uid="{7FA3C2A2-4F61-4364-9DA1-CEA5543ACF69}"/>
    <cellStyle name="Salida 11 3 2 2 3 2" xfId="24286" xr:uid="{5715EE7E-1B62-44D2-A4B8-86DA918B36EF}"/>
    <cellStyle name="Salida 11 3 2 2 4" xfId="20109" xr:uid="{9E290892-14AB-4546-A95E-2BBA4661D917}"/>
    <cellStyle name="Salida 11 3 2 3" xfId="8831" xr:uid="{E4B3208A-EBE6-4E5E-B4F9-85205FAD3FCF}"/>
    <cellStyle name="Salida 11 3 2 3 2" xfId="23939" xr:uid="{ECEB2024-EF0D-40F3-B6FB-7097C06C072F}"/>
    <cellStyle name="Salida 11 3 3" xfId="2255" xr:uid="{50CF2AD1-42CE-4958-B002-3D1B78F38AE6}"/>
    <cellStyle name="Salida 11 3 3 2" xfId="4892" xr:uid="{9870D9CF-FF4E-4ACD-BC7B-F71A2D12A17E}"/>
    <cellStyle name="Salida 11 3 3 2 2" xfId="11256" xr:uid="{C5EB6B6F-028F-4851-8DB7-F3CDA6C06481}"/>
    <cellStyle name="Salida 11 3 3 2 2 2" xfId="26364" xr:uid="{6BEB1360-94C8-45F7-96BA-4D455D5A5841}"/>
    <cellStyle name="Salida 11 3 3 2 3" xfId="8265" xr:uid="{6E766549-ACB1-4FEC-AD87-0CCB2FCE4DF9}"/>
    <cellStyle name="Salida 11 3 3 2 3 2" xfId="23373" xr:uid="{9E325651-B3C1-4827-88E4-FE3B2FD2A2B7}"/>
    <cellStyle name="Salida 11 3 3 2 4" xfId="20000" xr:uid="{84135FF5-A893-4B53-84AA-5FD593D4EFCB}"/>
    <cellStyle name="Salida 11 3 3 3" xfId="8258" xr:uid="{475169EE-8950-46ED-9B9F-5998C4F7718A}"/>
    <cellStyle name="Salida 11 3 3 3 2" xfId="23366" xr:uid="{7840F039-32A2-4032-A7BF-1EE07947A1A7}"/>
    <cellStyle name="Salida 11 3 3 4" xfId="17480" xr:uid="{9A633F2B-2629-4577-B410-41B60A6C0096}"/>
    <cellStyle name="Salida 11 3 4" xfId="2338" xr:uid="{6E668DBB-6F61-414B-A9F2-9C5AC48D7F9A}"/>
    <cellStyle name="Salida 11 3 4 2" xfId="4975" xr:uid="{F9041BD4-18CC-4A98-8259-0036AA16ED57}"/>
    <cellStyle name="Salida 11 3 4 2 2" xfId="11339" xr:uid="{DF0D534E-8546-45B6-B736-8795BA7DA7DE}"/>
    <cellStyle name="Salida 11 3 4 2 2 2" xfId="26447" xr:uid="{BC5789E1-E327-456A-8FE8-E62036D3EBDB}"/>
    <cellStyle name="Salida 11 3 4 2 3" xfId="14488" xr:uid="{DD7978BD-2303-41F7-8F74-19A48722FC5D}"/>
    <cellStyle name="Salida 11 3 4 2 3 2" xfId="29596" xr:uid="{F8994A39-818F-4126-B74F-2003E68254C4}"/>
    <cellStyle name="Salida 11 3 4 2 4" xfId="20083" xr:uid="{F89DAFEC-4E64-4FAC-BCFC-E6564D1BFEF2}"/>
    <cellStyle name="Salida 11 3 4 3" xfId="8805" xr:uid="{C71782B7-0418-4843-B302-B9217C01B33C}"/>
    <cellStyle name="Salida 11 3 4 3 2" xfId="23913" xr:uid="{3FB57DA8-B120-425C-8FE9-FEC2D1B4DA39}"/>
    <cellStyle name="Salida 11 3 4 4" xfId="15575" xr:uid="{EAB7080D-B35F-49DB-81B2-087C32F43DCD}"/>
    <cellStyle name="Salida 11 3 4 4 2" xfId="30683" xr:uid="{F45F9CAE-285B-48B6-9946-A6FE2ADF7831}"/>
    <cellStyle name="Salida 11 3 4 5" xfId="17563" xr:uid="{485996D7-6593-4331-A0DF-0246A348CD85}"/>
    <cellStyle name="Salida 11 3 5" xfId="3225" xr:uid="{B0B5194D-9911-4AF7-BECC-4C2C8AD570D9}"/>
    <cellStyle name="Salida 11 3 5 2" xfId="5862" xr:uid="{666DBA10-F399-417E-BF64-EB6F78F53B23}"/>
    <cellStyle name="Salida 11 3 5 2 2" xfId="12173" xr:uid="{28DDF7A0-9D55-4CC5-A20F-67478793497B}"/>
    <cellStyle name="Salida 11 3 5 2 2 2" xfId="27281" xr:uid="{0FD80195-5767-4E72-A757-420A73DD2189}"/>
    <cellStyle name="Salida 11 3 5 2 3" xfId="15728" xr:uid="{AAE28A6A-70E7-4D6D-8559-4C70540A8308}"/>
    <cellStyle name="Salida 11 3 5 2 3 2" xfId="30836" xr:uid="{26986629-D7B1-47ED-8365-FF6F7C134956}"/>
    <cellStyle name="Salida 11 3 5 2 4" xfId="20970" xr:uid="{6A6EDA40-1FFC-4A77-A8AF-5D4397F60D29}"/>
    <cellStyle name="Salida 11 3 5 3" xfId="9607" xr:uid="{D9F6C471-C361-4594-956C-8AAFA8B0FA8D}"/>
    <cellStyle name="Salida 11 3 5 3 2" xfId="24715" xr:uid="{FF72193F-4758-4B0E-9340-5305B951BEA7}"/>
    <cellStyle name="Salida 11 3 5 4" xfId="15253" xr:uid="{7CA6F256-E48D-4005-A470-FDE585EA1E0C}"/>
    <cellStyle name="Salida 11 3 5 4 2" xfId="30361" xr:uid="{082B864D-02B8-4379-B8A1-16A84F0A38F1}"/>
    <cellStyle name="Salida 11 3 5 5" xfId="18333" xr:uid="{47E67FFC-AA81-4C14-9A98-226BD945C3C7}"/>
    <cellStyle name="Salida 11 3 6" xfId="2307" xr:uid="{3A5BB5C7-B0A3-42E0-BD0F-6D463884F15E}"/>
    <cellStyle name="Salida 11 3 6 2" xfId="4944" xr:uid="{7177669C-B491-41C3-8933-B1AC55FF43B4}"/>
    <cellStyle name="Salida 11 3 6 2 2" xfId="11308" xr:uid="{C97DAFB9-E47C-443B-8DC7-EB443DEBEAEF}"/>
    <cellStyle name="Salida 11 3 6 2 2 2" xfId="26416" xr:uid="{62E5EE40-277C-403D-8455-8B416779C203}"/>
    <cellStyle name="Salida 11 3 6 2 3" xfId="16238" xr:uid="{6C7483A8-73BF-460F-BC66-6F7E89A66056}"/>
    <cellStyle name="Salida 11 3 6 2 3 2" xfId="31346" xr:uid="{62163FF0-35FD-4047-B6EE-E014D485BBB2}"/>
    <cellStyle name="Salida 11 3 6 2 4" xfId="20052" xr:uid="{7E8A9522-0A56-4F3B-A491-F65550F822A6}"/>
    <cellStyle name="Salida 11 3 6 3" xfId="8774" xr:uid="{1592F9CC-E6CF-4050-8651-CAFCAF061306}"/>
    <cellStyle name="Salida 11 3 6 3 2" xfId="23882" xr:uid="{41ED741C-EE7A-4A8F-B136-D60EB9C30003}"/>
    <cellStyle name="Salida 11 3 6 4" xfId="15455" xr:uid="{0C3B8679-225D-4300-AD39-35B466621AE4}"/>
    <cellStyle name="Salida 11 3 6 4 2" xfId="30563" xr:uid="{F54C8215-94AF-40FD-9788-6CF3D0EDFA72}"/>
    <cellStyle name="Salida 11 3 6 5" xfId="17532" xr:uid="{F96D2D4B-48DA-4FC6-BC76-3CC1BA006A9A}"/>
    <cellStyle name="Salida 11 3 7" xfId="3876" xr:uid="{47A34A94-E9FE-45EA-A601-C468A88E380E}"/>
    <cellStyle name="Salida 11 3 7 2" xfId="6513" xr:uid="{8929D3E0-1DFD-4E7F-922E-373CFCD4B5DA}"/>
    <cellStyle name="Salida 11 3 7 2 2" xfId="12824" xr:uid="{983BAD7D-E0EC-4279-ABB9-70C1C067C1D4}"/>
    <cellStyle name="Salida 11 3 7 2 2 2" xfId="27932" xr:uid="{B4269637-C63B-44DD-B3DD-79F644C35C8F}"/>
    <cellStyle name="Salida 11 3 7 2 3" xfId="7065" xr:uid="{EBFAD8B3-49EB-49AD-8F68-C022AD1E4C8D}"/>
    <cellStyle name="Salida 11 3 7 2 3 2" xfId="22173" xr:uid="{C337A979-6A3D-404E-8AD3-A62A86CD0229}"/>
    <cellStyle name="Salida 11 3 7 2 4" xfId="21621" xr:uid="{D93FFC51-DE85-4B96-B1CE-2614D825B7E7}"/>
    <cellStyle name="Salida 11 3 7 3" xfId="10258" xr:uid="{5D14CC59-6788-480F-AA12-DAE2A292BF86}"/>
    <cellStyle name="Salida 11 3 7 3 2" xfId="25366" xr:uid="{E6CA9C56-4D85-4E80-B905-B24637CBE971}"/>
    <cellStyle name="Salida 11 3 7 4" xfId="15010" xr:uid="{7D8CB905-6B74-4603-977A-DCE7D072EF2D}"/>
    <cellStyle name="Salida 11 3 7 4 2" xfId="30118" xr:uid="{28F553D8-6469-487C-9F20-593A51FABB67}"/>
    <cellStyle name="Salida 11 3 7 5" xfId="18984" xr:uid="{32162EA5-C39B-48E1-B58E-F80178D0FAC8}"/>
    <cellStyle name="Salida 11 3 8" xfId="4258" xr:uid="{3EBD4146-CCDB-4B05-B3E3-5EB4D0C2F6E7}"/>
    <cellStyle name="Salida 11 3 8 2" xfId="6895" xr:uid="{D4AF3FC6-E6A9-4044-B5B2-33993E978511}"/>
    <cellStyle name="Salida 11 3 8 2 2" xfId="13206" xr:uid="{67B7C73F-1BAA-41B8-B917-08B41568BF40}"/>
    <cellStyle name="Salida 11 3 8 2 2 2" xfId="28314" xr:uid="{8437D725-6BCB-4396-9067-EB7198B14DD4}"/>
    <cellStyle name="Salida 11 3 8 2 3" xfId="16870" xr:uid="{9E6E59B3-C6F1-40CC-A213-34CE3DF7D0AB}"/>
    <cellStyle name="Salida 11 3 8 2 3 2" xfId="31978" xr:uid="{CEBCE27C-00A9-4DA7-869A-3B788440ABD0}"/>
    <cellStyle name="Salida 11 3 8 2 4" xfId="22003" xr:uid="{40B7D77C-9781-40A9-875A-FFC687E759EC}"/>
    <cellStyle name="Salida 11 3 8 3" xfId="10640" xr:uid="{FBE28EA4-E181-4759-ABF7-9B89422FD315}"/>
    <cellStyle name="Salida 11 3 8 3 2" xfId="25748" xr:uid="{616FE089-37EA-42B0-8A90-C707067672C1}"/>
    <cellStyle name="Salida 11 3 8 4" xfId="16374" xr:uid="{03945964-1D0C-4D73-AE8D-A08C2D2498CA}"/>
    <cellStyle name="Salida 11 3 8 4 2" xfId="31482" xr:uid="{9E334A37-155B-4DAB-A830-F5DF07DEE6E7}"/>
    <cellStyle name="Salida 11 3 8 5" xfId="19366" xr:uid="{52E31F29-9D86-495F-AA37-F7F303F44873}"/>
    <cellStyle name="Salida 11 3 9" xfId="4441" xr:uid="{3A7F14EB-E94B-41C6-88AD-64B99F2AA20D}"/>
    <cellStyle name="Salida 11 3 9 2" xfId="10823" xr:uid="{C94E6AF0-A809-43D8-9606-114898954B41}"/>
    <cellStyle name="Salida 11 3 9 2 2" xfId="25931" xr:uid="{76879C03-ED2B-40B5-825B-F22C73A65E7D}"/>
    <cellStyle name="Salida 11 3 9 3" xfId="16371" xr:uid="{A775B26E-90DD-41DB-A2D0-0A56190180C4}"/>
    <cellStyle name="Salida 11 3 9 3 2" xfId="31479" xr:uid="{5C5F74C1-C910-4BA4-87AD-CDC277D0F17B}"/>
    <cellStyle name="Salida 11 3 9 4" xfId="19549" xr:uid="{90DD55DC-5CC3-427F-ADEF-B6FE17F01684}"/>
    <cellStyle name="Salida 11 4" xfId="2120" xr:uid="{1494E9D6-224E-491C-B365-A7790C2F55BE}"/>
    <cellStyle name="Salida 11 4 10" xfId="15413" xr:uid="{CAAEDB12-868C-4CD6-9B69-CBE2361711C5}"/>
    <cellStyle name="Salida 11 4 10 2" xfId="30521" xr:uid="{8B122482-B680-425F-BE36-638C6456C6CB}"/>
    <cellStyle name="Salida 11 4 11" xfId="7049" xr:uid="{EF479E8E-88C5-4CAB-8E10-BE952493692D}"/>
    <cellStyle name="Salida 11 4 11 2" xfId="22157" xr:uid="{29ADA53C-410B-495F-93BF-6E8169E91E80}"/>
    <cellStyle name="Salida 11 4 12" xfId="17345" xr:uid="{EC96AF4D-050D-4CF4-BE00-9262D8AF427E}"/>
    <cellStyle name="Salida 11 4 2" xfId="2610" xr:uid="{E882E389-5B12-4C6D-A473-48298D07DAFE}"/>
    <cellStyle name="Salida 11 4 2 2" xfId="5247" xr:uid="{53E981FB-39A6-4A22-9BE2-FA1DBC60E8B1}"/>
    <cellStyle name="Salida 11 4 2 2 2" xfId="11611" xr:uid="{A772438D-7D8C-46A8-9390-8AF6CCDA9B8E}"/>
    <cellStyle name="Salida 11 4 2 2 2 2" xfId="26719" xr:uid="{1F9E34DA-7172-49AD-9883-5053B4821F52}"/>
    <cellStyle name="Salida 11 4 2 2 3" xfId="13611" xr:uid="{449D6B4C-CDB5-4ECA-848E-F64CE933F71D}"/>
    <cellStyle name="Salida 11 4 2 2 3 2" xfId="28719" xr:uid="{26291912-ABB9-408D-B73A-4541878AE5BA}"/>
    <cellStyle name="Salida 11 4 2 2 4" xfId="20355" xr:uid="{5ADBBE7A-9EFF-4292-954A-3739B9A03597}"/>
    <cellStyle name="Salida 11 4 2 3" xfId="9077" xr:uid="{F13816FA-6C50-41D9-A847-FA4F8DB09743}"/>
    <cellStyle name="Salida 11 4 2 3 2" xfId="24185" xr:uid="{EAE80698-F1A5-4E67-A535-349E761856BB}"/>
    <cellStyle name="Salida 11 4 2 4" xfId="9261" xr:uid="{61731C69-3316-46DE-A002-9715E1FAED4B}"/>
    <cellStyle name="Salida 11 4 2 4 2" xfId="24369" xr:uid="{847EFE34-3A11-4FA0-85CA-19FC6E380205}"/>
    <cellStyle name="Salida 11 4 2 5" xfId="14715" xr:uid="{5823A6A7-23F3-4BE8-A5D3-61918A9FFAD8}"/>
    <cellStyle name="Salida 11 4 2 5 2" xfId="29823" xr:uid="{9A7C99D2-C7FD-493A-8F6C-E941E8C3B0B2}"/>
    <cellStyle name="Salida 11 4 2 6" xfId="17718" xr:uid="{C71A59D2-68E7-4380-BCE1-3C7275B25F54}"/>
    <cellStyle name="Salida 11 4 3" xfId="2875" xr:uid="{635E6CFB-7A14-4783-AA65-D83E9A6D64C9}"/>
    <cellStyle name="Salida 11 4 3 2" xfId="5512" xr:uid="{375CCCEB-9A42-4924-A618-173FB5CB1244}"/>
    <cellStyle name="Salida 11 4 3 2 2" xfId="11823" xr:uid="{F55AE878-9099-4286-B092-4C4843873317}"/>
    <cellStyle name="Salida 11 4 3 2 2 2" xfId="26931" xr:uid="{793E9E2A-0DAE-4A4D-AD87-79E4F265E45D}"/>
    <cellStyle name="Salida 11 4 3 2 3" xfId="15910" xr:uid="{CF99772C-8499-41F4-BFF6-5CE99FDDF7E9}"/>
    <cellStyle name="Salida 11 4 3 2 3 2" xfId="31018" xr:uid="{C0860D5E-4360-4DD1-B108-B5B6E5BDFCA9}"/>
    <cellStyle name="Salida 11 4 3 2 4" xfId="20620" xr:uid="{CAE03762-2CE7-4CE5-B3D0-AE3FEB8A2F0E}"/>
    <cellStyle name="Salida 11 4 3 3" xfId="14296" xr:uid="{67E1FAC1-DFDC-472F-AB92-D38BAE18C005}"/>
    <cellStyle name="Salida 11 4 3 3 2" xfId="29404" xr:uid="{5CB0297E-FE1A-4B5D-A444-87A69CF040A1}"/>
    <cellStyle name="Salida 11 4 3 4" xfId="17983" xr:uid="{6258F134-AB01-4724-AE0C-9DCB968924AB}"/>
    <cellStyle name="Salida 11 4 4" xfId="3178" xr:uid="{A841024D-19D9-4E91-8C51-506CFFE042CB}"/>
    <cellStyle name="Salida 11 4 4 2" xfId="5815" xr:uid="{169922A7-907C-4609-B583-9C709EBD754B}"/>
    <cellStyle name="Salida 11 4 4 2 2" xfId="12126" xr:uid="{4AFA26E9-9FAF-4288-BF8D-FE5F5EE971EB}"/>
    <cellStyle name="Salida 11 4 4 2 2 2" xfId="27234" xr:uid="{F82DF22C-1F4E-4898-ADF7-4370A96492EA}"/>
    <cellStyle name="Salida 11 4 4 2 3" xfId="9294" xr:uid="{7FA618CF-E9FB-4E75-9208-6ACBEA2497C8}"/>
    <cellStyle name="Salida 11 4 4 2 3 2" xfId="24402" xr:uid="{B7F08CAA-17E4-493F-949A-D39920FC19EA}"/>
    <cellStyle name="Salida 11 4 4 2 4" xfId="20923" xr:uid="{2396691C-68E8-47CA-B67D-0A1928F3152C}"/>
    <cellStyle name="Salida 11 4 4 3" xfId="9560" xr:uid="{ACCF1FB7-7142-46CA-A237-032C0F47F761}"/>
    <cellStyle name="Salida 11 4 4 3 2" xfId="24668" xr:uid="{EA3A9422-3241-4D75-BB33-7E63AC0CAE09}"/>
    <cellStyle name="Salida 11 4 4 4" xfId="15394" xr:uid="{B138C2A0-7C1C-490C-956B-4D5B9BAC7B83}"/>
    <cellStyle name="Salida 11 4 4 4 2" xfId="30502" xr:uid="{CCA64A93-AEF9-48C7-8DC1-BB00EDF2D7A9}"/>
    <cellStyle name="Salida 11 4 4 5" xfId="18286" xr:uid="{13B6D9A5-397E-4E7A-9057-2F34BF9EC6F6}"/>
    <cellStyle name="Salida 11 4 5" xfId="3504" xr:uid="{7C60C8A3-7E49-45AB-9FCD-47EF727116D4}"/>
    <cellStyle name="Salida 11 4 5 2" xfId="6141" xr:uid="{3228A48E-68A5-4A4D-B7D2-792CDBC93898}"/>
    <cellStyle name="Salida 11 4 5 2 2" xfId="12452" xr:uid="{29E51D77-86EC-4D6F-AC0C-D1CDA0879299}"/>
    <cellStyle name="Salida 11 4 5 2 2 2" xfId="27560" xr:uid="{CFE45A30-53BA-4F28-A055-429847F300DE}"/>
    <cellStyle name="Salida 11 4 5 2 3" xfId="13416" xr:uid="{7A6119AB-056F-4D91-BF75-39EB3F003EC3}"/>
    <cellStyle name="Salida 11 4 5 2 3 2" xfId="28524" xr:uid="{196A766A-874F-4D8F-9637-7E692AF86AAB}"/>
    <cellStyle name="Salida 11 4 5 2 4" xfId="21249" xr:uid="{6AC3171A-1438-4FD1-92EF-745FA74CCCA9}"/>
    <cellStyle name="Salida 11 4 5 3" xfId="9886" xr:uid="{A27CDE4A-3A87-4C3F-865E-C856B5A0679F}"/>
    <cellStyle name="Salida 11 4 5 3 2" xfId="24994" xr:uid="{6928F58B-C67D-4D32-A301-6E568AD14B0D}"/>
    <cellStyle name="Salida 11 4 5 4" xfId="8123" xr:uid="{34FE0BBA-3BAD-44B7-BD11-4ED387977432}"/>
    <cellStyle name="Salida 11 4 5 4 2" xfId="23231" xr:uid="{B36331D6-3003-4A8C-9AAD-35708932775E}"/>
    <cellStyle name="Salida 11 4 5 5" xfId="18612" xr:uid="{564CE56D-01EF-4671-8E16-AB401DA6C50B}"/>
    <cellStyle name="Salida 11 4 6" xfId="3810" xr:uid="{39DFD312-B2C3-49FC-AD6C-1E71EC1982D7}"/>
    <cellStyle name="Salida 11 4 6 2" xfId="6447" xr:uid="{BF08C5D0-E87F-427E-8FE6-F81FD25ED46B}"/>
    <cellStyle name="Salida 11 4 6 2 2" xfId="12758" xr:uid="{6E20FC78-6F39-4720-9E00-75D74971A961}"/>
    <cellStyle name="Salida 11 4 6 2 2 2" xfId="27866" xr:uid="{24F4CB97-C48D-4215-AD9D-40495B7BDB77}"/>
    <cellStyle name="Salida 11 4 6 2 3" xfId="16545" xr:uid="{3FCD1932-BD0A-49CE-8ADB-E816A5F20B64}"/>
    <cellStyle name="Salida 11 4 6 2 3 2" xfId="31653" xr:uid="{5E32EEF7-C528-44D1-B887-D130996A634E}"/>
    <cellStyle name="Salida 11 4 6 2 4" xfId="21555" xr:uid="{56427EEA-C039-4610-884B-724C70BF4BA6}"/>
    <cellStyle name="Salida 11 4 6 3" xfId="10192" xr:uid="{55EE0121-F596-43B8-A592-1CA53472A902}"/>
    <cellStyle name="Salida 11 4 6 3 2" xfId="25300" xr:uid="{135D91DF-A98A-42B3-A599-A6DF16965A66}"/>
    <cellStyle name="Salida 11 4 6 4" xfId="14843" xr:uid="{4B5EA3F3-959E-4585-B74C-CFF9CE9D2C08}"/>
    <cellStyle name="Salida 11 4 6 4 2" xfId="29951" xr:uid="{5D7EAD38-C22A-449B-91D4-6BB7D7BC4347}"/>
    <cellStyle name="Salida 11 4 6 5" xfId="18918" xr:uid="{F5DE7376-3D2B-4824-8F43-636A0069D4E2}"/>
    <cellStyle name="Salida 11 4 7" xfId="4192" xr:uid="{FC127F4D-35DB-4D76-A091-F49504BCF661}"/>
    <cellStyle name="Salida 11 4 7 2" xfId="6829" xr:uid="{95A3809F-ADC2-45EA-A026-8598176784A0}"/>
    <cellStyle name="Salida 11 4 7 2 2" xfId="13140" xr:uid="{580EA7B6-0714-4D2F-B3A1-41EAFC1408AE}"/>
    <cellStyle name="Salida 11 4 7 2 2 2" xfId="28248" xr:uid="{B70EFEF9-2947-45C7-9668-F357D58E58F2}"/>
    <cellStyle name="Salida 11 4 7 2 3" xfId="16809" xr:uid="{C521A0F1-99B8-441B-A66C-49EEBC221D65}"/>
    <cellStyle name="Salida 11 4 7 2 3 2" xfId="31917" xr:uid="{FED42849-EC4B-4F84-A92E-882EB6605C4D}"/>
    <cellStyle name="Salida 11 4 7 2 4" xfId="21937" xr:uid="{89E74CC8-4B42-4505-A648-8CACF99CF007}"/>
    <cellStyle name="Salida 11 4 7 3" xfId="10574" xr:uid="{CA789749-4375-4C6B-8F42-0C0DCF6FC6D4}"/>
    <cellStyle name="Salida 11 4 7 3 2" xfId="25682" xr:uid="{104CAE53-2EED-41A9-BAA2-0103B265E521}"/>
    <cellStyle name="Salida 11 4 7 4" xfId="15313" xr:uid="{58FB2272-BC80-4882-980E-879BC34114DB}"/>
    <cellStyle name="Salida 11 4 7 4 2" xfId="30421" xr:uid="{B657CDA1-DC58-4A2F-B888-67ACC4C7EF14}"/>
    <cellStyle name="Salida 11 4 7 5" xfId="19300" xr:uid="{42215B5B-9D7A-4F81-9E62-7175D7A7D42B}"/>
    <cellStyle name="Salida 11 4 8" xfId="4757" xr:uid="{E7F6FEEF-6067-4C53-8F09-F3EBA2FB90D1}"/>
    <cellStyle name="Salida 11 4 8 2" xfId="11139" xr:uid="{8DA3B3ED-42C3-4C46-804F-0E69F89B51F7}"/>
    <cellStyle name="Salida 11 4 8 2 2" xfId="26247" xr:uid="{244785EF-1260-4C59-8DE8-56FBF84ACE75}"/>
    <cellStyle name="Salida 11 4 8 3" xfId="7779" xr:uid="{C5D4883B-857B-4D52-B1D8-62469CC00167}"/>
    <cellStyle name="Salida 11 4 8 3 2" xfId="22887" xr:uid="{A76EDF09-BDF3-4B12-82B3-F6A7CB1104EE}"/>
    <cellStyle name="Salida 11 4 8 4" xfId="19865" xr:uid="{82627232-BFF4-41C7-95AC-3B5439E4F001}"/>
    <cellStyle name="Salida 11 4 9" xfId="8618" xr:uid="{F93A6278-C2B2-4E85-AB1C-6B2B3D36357B}"/>
    <cellStyle name="Salida 11 4 9 2" xfId="23726" xr:uid="{61E2532C-6CA5-41EE-995E-A4B9530CEE66}"/>
    <cellStyle name="Salida 11 5" xfId="2004" xr:uid="{22A5BCCB-4C7F-42DC-ABBB-CA57BBB28AC3}"/>
    <cellStyle name="Salida 11 5 10" xfId="16017" xr:uid="{966E8CA0-8F82-4855-9D3C-E36991FDFD78}"/>
    <cellStyle name="Salida 11 5 10 2" xfId="31125" xr:uid="{5B4C6A42-5B79-490A-A32E-A6C1F6A8F9E5}"/>
    <cellStyle name="Salida 11 5 11" xfId="17229" xr:uid="{03B6DEB7-02F0-4F1F-895A-0AC9885A7F96}"/>
    <cellStyle name="Salida 11 5 2" xfId="2766" xr:uid="{65510E25-8233-4711-B1BB-75CF420B7CC1}"/>
    <cellStyle name="Salida 11 5 2 2" xfId="5403" xr:uid="{7E9226AD-86EE-4FBA-8AB4-0D43DEEACD57}"/>
    <cellStyle name="Salida 11 5 2 2 2" xfId="11752" xr:uid="{045521FB-D7F6-4AD8-AA3B-0C7F93C97ADC}"/>
    <cellStyle name="Salida 11 5 2 2 2 2" xfId="26860" xr:uid="{B9F5DE30-A515-43DD-93E7-E7C82F8F3DC1}"/>
    <cellStyle name="Salida 11 5 2 2 3" xfId="14654" xr:uid="{629C5C4F-CDA1-4302-8035-CF522349EB74}"/>
    <cellStyle name="Salida 11 5 2 2 3 2" xfId="29762" xr:uid="{71E7EE7F-AD4E-47BD-9012-401A72DCDD43}"/>
    <cellStyle name="Salida 11 5 2 2 4" xfId="20511" xr:uid="{BB2F83AF-521A-4FB9-85D9-1E6D07D6EC41}"/>
    <cellStyle name="Salida 11 5 2 3" xfId="15714" xr:uid="{655F4D10-8885-483A-AA85-1D6B5C35954C}"/>
    <cellStyle name="Salida 11 5 2 3 2" xfId="30822" xr:uid="{CA0422E5-C45D-4CFC-AF81-120C256473F7}"/>
    <cellStyle name="Salida 11 5 2 4" xfId="17874" xr:uid="{A0861330-1B63-411C-A20F-46114127EC1E}"/>
    <cellStyle name="Salida 11 5 3" xfId="3069" xr:uid="{686952D4-5393-40C6-8560-EF127B9DC9A4}"/>
    <cellStyle name="Salida 11 5 3 2" xfId="5706" xr:uid="{4621E916-D101-4CD7-A277-9FB21BDDE4F1}"/>
    <cellStyle name="Salida 11 5 3 2 2" xfId="12017" xr:uid="{88677F57-419B-491A-94F2-E2C711F4F6FB}"/>
    <cellStyle name="Salida 11 5 3 2 2 2" xfId="27125" xr:uid="{CBA3A672-4E02-4F7C-AE7A-98E6372C17DF}"/>
    <cellStyle name="Salida 11 5 3 2 3" xfId="15063" xr:uid="{1E5A670E-0865-421B-A163-77E90534D001}"/>
    <cellStyle name="Salida 11 5 3 2 3 2" xfId="30171" xr:uid="{0F8B47D6-C1FB-4458-8095-65BEBD23FB62}"/>
    <cellStyle name="Salida 11 5 3 2 4" xfId="20814" xr:uid="{39563B7E-1B07-4C02-A458-244FB8E1361D}"/>
    <cellStyle name="Salida 11 5 3 3" xfId="9451" xr:uid="{2CF3D01D-E95C-438B-BB4B-62208F960695}"/>
    <cellStyle name="Salida 11 5 3 3 2" xfId="24559" xr:uid="{FE3D2A35-8385-4852-A6B6-2841D5EB5D58}"/>
    <cellStyle name="Salida 11 5 3 4" xfId="15034" xr:uid="{984D8A68-24D9-4EFA-BCC1-701D8E87C319}"/>
    <cellStyle name="Salida 11 5 3 4 2" xfId="30142" xr:uid="{3D59A6F8-650A-4A5B-88AD-61AD8D4FDD2F}"/>
    <cellStyle name="Salida 11 5 3 5" xfId="18177" xr:uid="{568E730B-99E0-4D73-9D1B-0DF7C381A8A0}"/>
    <cellStyle name="Salida 11 5 4" xfId="3395" xr:uid="{33C06998-817C-4F28-BCDD-17C81F884F01}"/>
    <cellStyle name="Salida 11 5 4 2" xfId="6032" xr:uid="{3E280D95-A5FC-4BE3-8E64-09C80D65B426}"/>
    <cellStyle name="Salida 11 5 4 2 2" xfId="12343" xr:uid="{3F23DA3B-728B-48A0-8306-A225C3654054}"/>
    <cellStyle name="Salida 11 5 4 2 2 2" xfId="27451" xr:uid="{32378BB7-C3E9-474A-AC75-B6990CB60A7A}"/>
    <cellStyle name="Salida 11 5 4 2 3" xfId="7222" xr:uid="{C0C78962-F05D-4347-96DD-7CA7D55D0934}"/>
    <cellStyle name="Salida 11 5 4 2 3 2" xfId="22330" xr:uid="{03558141-18BF-46E1-9DDC-A25DF28AAAE9}"/>
    <cellStyle name="Salida 11 5 4 2 4" xfId="21140" xr:uid="{1E29F366-018E-42CD-8425-A06F51AAF653}"/>
    <cellStyle name="Salida 11 5 4 3" xfId="9777" xr:uid="{06DD03CB-0E14-4CC9-90AE-7B50D1943508}"/>
    <cellStyle name="Salida 11 5 4 3 2" xfId="24885" xr:uid="{8A26F956-CDDF-4952-90E1-B97307C42F5E}"/>
    <cellStyle name="Salida 11 5 4 4" xfId="15359" xr:uid="{16D2DB9B-17D6-4D4B-85BE-BD083B13CB85}"/>
    <cellStyle name="Salida 11 5 4 4 2" xfId="30467" xr:uid="{CE29C500-1871-4127-B234-58AC3CE6EA64}"/>
    <cellStyle name="Salida 11 5 4 5" xfId="18503" xr:uid="{7B1EAFEE-BF84-4BA5-88E1-B60F1A873602}"/>
    <cellStyle name="Salida 11 5 5" xfId="3701" xr:uid="{13C2A78E-0FA6-4210-9FFF-E71FC9550644}"/>
    <cellStyle name="Salida 11 5 5 2" xfId="6338" xr:uid="{426FAECD-1EB0-45F2-A05D-DF20045D34BB}"/>
    <cellStyle name="Salida 11 5 5 2 2" xfId="12649" xr:uid="{08E160D1-BAD8-478D-9531-5E70A119E87B}"/>
    <cellStyle name="Salida 11 5 5 2 2 2" xfId="27757" xr:uid="{3AC89D95-BB18-4225-A939-31D3E97A4675}"/>
    <cellStyle name="Salida 11 5 5 2 3" xfId="7884" xr:uid="{7E0C3D67-87F8-45F9-845F-31AE03AEC0DC}"/>
    <cellStyle name="Salida 11 5 5 2 3 2" xfId="22992" xr:uid="{62973030-34FE-4F0D-BBED-661D72675E2B}"/>
    <cellStyle name="Salida 11 5 5 2 4" xfId="21446" xr:uid="{0993661B-16E4-4032-9E4D-B85191F756A6}"/>
    <cellStyle name="Salida 11 5 5 3" xfId="10083" xr:uid="{0C78498F-C674-44AF-BB0B-4F1D7F596878}"/>
    <cellStyle name="Salida 11 5 5 3 2" xfId="25191" xr:uid="{6ADD2D32-3DBA-49F2-88AD-36DFFB88E173}"/>
    <cellStyle name="Salida 11 5 5 4" xfId="15053" xr:uid="{8912CF46-1CCF-4943-A941-8B2E4CC9D9CC}"/>
    <cellStyle name="Salida 11 5 5 4 2" xfId="30161" xr:uid="{BEEB0B04-0DF5-402D-BCE0-15B33EBD87B7}"/>
    <cellStyle name="Salida 11 5 5 5" xfId="18809" xr:uid="{A160097C-323B-44C9-BD34-EDDEE2B240D9}"/>
    <cellStyle name="Salida 11 5 6" xfId="4076" xr:uid="{10DC6E73-0780-4071-8370-8EEE0DF66716}"/>
    <cellStyle name="Salida 11 5 6 2" xfId="6713" xr:uid="{772DC445-D3E6-48D7-A41C-02BD9F749DC8}"/>
    <cellStyle name="Salida 11 5 6 2 2" xfId="13024" xr:uid="{1F22DB13-4BCB-443E-B9F6-473F963BCD57}"/>
    <cellStyle name="Salida 11 5 6 2 2 2" xfId="28132" xr:uid="{1658FA0F-71F3-4C1E-A6BB-688B85130ED5}"/>
    <cellStyle name="Salida 11 5 6 2 3" xfId="16700" xr:uid="{17542940-0A07-4E74-99FA-B8352EE91571}"/>
    <cellStyle name="Salida 11 5 6 2 3 2" xfId="31808" xr:uid="{CAEF2699-9292-4E0A-A234-C6349F902EAD}"/>
    <cellStyle name="Salida 11 5 6 2 4" xfId="21821" xr:uid="{B7773194-5D61-430F-BB2D-A160B780D7EC}"/>
    <cellStyle name="Salida 11 5 6 3" xfId="10458" xr:uid="{965076C8-C89A-45C5-995B-EA9EB78EBC92}"/>
    <cellStyle name="Salida 11 5 6 3 2" xfId="25566" xr:uid="{C2C5FAB4-A39F-4E8D-A29B-C41C8A979DC7}"/>
    <cellStyle name="Salida 11 5 6 4" xfId="14028" xr:uid="{3A205A74-321D-4BF4-A431-CB9BBB660E4F}"/>
    <cellStyle name="Salida 11 5 6 4 2" xfId="29136" xr:uid="{C15FB24A-7A66-4F2B-96E7-6939ACAC94C5}"/>
    <cellStyle name="Salida 11 5 6 5" xfId="19184" xr:uid="{D885EC00-71FD-47C3-A435-0A66E9356151}"/>
    <cellStyle name="Salida 11 5 7" xfId="4641" xr:uid="{46630056-ADCD-4C6B-8873-5A9A63755569}"/>
    <cellStyle name="Salida 11 5 7 2" xfId="11023" xr:uid="{D81ABCD3-3206-4BE9-AD38-813B021EAF70}"/>
    <cellStyle name="Salida 11 5 7 2 2" xfId="26131" xr:uid="{A237B5F7-2093-40F8-9A47-1D87125BD7A7}"/>
    <cellStyle name="Salida 11 5 7 3" xfId="15565" xr:uid="{297F54D9-28B3-4782-A84C-EA7A14C748A4}"/>
    <cellStyle name="Salida 11 5 7 3 2" xfId="30673" xr:uid="{B2D16807-DDDD-42D7-81BA-18201684B386}"/>
    <cellStyle name="Salida 11 5 7 4" xfId="19749" xr:uid="{DA485E30-6A25-44D4-BDDC-C8FE644FC875}"/>
    <cellStyle name="Salida 11 5 8" xfId="8502" xr:uid="{55AB5723-1415-4B33-BB33-2E243258D597}"/>
    <cellStyle name="Salida 11 5 8 2" xfId="23610" xr:uid="{C49B0B92-7634-496E-B6A7-5170525395B6}"/>
    <cellStyle name="Salida 11 5 9" xfId="15281" xr:uid="{2077B116-01A2-4880-A330-9E96050359EA}"/>
    <cellStyle name="Salida 11 5 9 2" xfId="30389" xr:uid="{9CDB3A16-FFAE-48DC-931F-4F1CCF402CCA}"/>
    <cellStyle name="Salida 12" xfId="1504" xr:uid="{00000000-0005-0000-0000-0000E4050000}"/>
    <cellStyle name="Salida 12 2" xfId="1930" xr:uid="{5CD05F7E-4A42-4BA7-BC85-ECDFEC87A627}"/>
    <cellStyle name="Salida 12 2 10" xfId="8431" xr:uid="{44695A40-BBE2-4B56-A5BE-3D62456EE825}"/>
    <cellStyle name="Salida 12 2 10 2" xfId="23539" xr:uid="{6A04EA27-C3A0-4F4E-9420-10C3E0E215BD}"/>
    <cellStyle name="Salida 12 2 11" xfId="15325" xr:uid="{B416BD6E-C78A-4016-A311-29C38BE5CB21}"/>
    <cellStyle name="Salida 12 2 11 2" xfId="30433" xr:uid="{13689C98-8CA1-4656-8759-7B72CF63E003}"/>
    <cellStyle name="Salida 12 2 12" xfId="7900" xr:uid="{FA9FA094-DA4F-431D-B702-5D22441716E4}"/>
    <cellStyle name="Salida 12 2 12 2" xfId="23008" xr:uid="{96DEE311-AF9C-4931-B39F-A9D90AC85D42}"/>
    <cellStyle name="Salida 12 2 13" xfId="17155" xr:uid="{EF0228FD-6565-4E3E-A707-0EFAD805CA26}"/>
    <cellStyle name="Salida 12 2 2" xfId="2490" xr:uid="{0B1F2331-4A9C-4D79-AADF-0C5D407F49C1}"/>
    <cellStyle name="Salida 12 2 2 2" xfId="5127" xr:uid="{05592CCC-A3F0-467B-B083-B2B65EDBDE67}"/>
    <cellStyle name="Salida 12 2 2 2 2" xfId="11491" xr:uid="{25A51B91-959A-4995-80C0-C1653EB186D8}"/>
    <cellStyle name="Salida 12 2 2 2 2 2" xfId="26599" xr:uid="{8208204C-ACE1-48BB-896D-913EBDAB3E1E}"/>
    <cellStyle name="Salida 12 2 2 2 3" xfId="15913" xr:uid="{5254DB9D-F84F-4BC1-A01D-408B3E56EAB7}"/>
    <cellStyle name="Salida 12 2 2 2 3 2" xfId="31021" xr:uid="{7EDF8FDD-B3D5-4AA4-B797-0FC27CA8869C}"/>
    <cellStyle name="Salida 12 2 2 2 4" xfId="20235" xr:uid="{32DED9D1-837F-40C6-8659-292DA9B83820}"/>
    <cellStyle name="Salida 12 2 2 3" xfId="8957" xr:uid="{B7F21CB1-F30F-4244-B3CD-B8D4D60C05EE}"/>
    <cellStyle name="Salida 12 2 2 3 2" xfId="24065" xr:uid="{58869ADB-05B6-4141-BC4C-6AD8834D2750}"/>
    <cellStyle name="Salida 12 2 3" xfId="2706" xr:uid="{330A0530-6ED6-4096-8DA1-1096FD080F9F}"/>
    <cellStyle name="Salida 12 2 3 2" xfId="5343" xr:uid="{24BAA817-983C-4AB8-8BE6-818759F7C904}"/>
    <cellStyle name="Salida 12 2 3 2 2" xfId="11692" xr:uid="{C233579C-213F-4F2C-AB97-F48E146D333E}"/>
    <cellStyle name="Salida 12 2 3 2 2 2" xfId="26800" xr:uid="{99DBDBBE-9B6C-4304-A15C-6140216A1C1A}"/>
    <cellStyle name="Salida 12 2 3 2 3" xfId="14499" xr:uid="{58361D51-8E32-4536-B584-069B07CAC6C3}"/>
    <cellStyle name="Salida 12 2 3 2 3 2" xfId="29607" xr:uid="{B4E9E1EC-3C72-4AA6-9BF3-BA041A1D47A2}"/>
    <cellStyle name="Salida 12 2 3 2 4" xfId="20451" xr:uid="{5A9AEB8F-2F63-45AE-898D-E1C3A40980C5}"/>
    <cellStyle name="Salida 12 2 3 3" xfId="15794" xr:uid="{435CE843-AD6E-46DE-9643-4A7B4A6CE80C}"/>
    <cellStyle name="Salida 12 2 3 3 2" xfId="30902" xr:uid="{C2D59CA1-363E-433D-B8AA-501FC46F7402}"/>
    <cellStyle name="Salida 12 2 3 4" xfId="17814" xr:uid="{E84147F8-7145-46A7-8AF5-FFCEB4B5E3E4}"/>
    <cellStyle name="Salida 12 2 4" xfId="3009" xr:uid="{5E0FEEC3-F6FB-41A5-AF83-BC49E3691C91}"/>
    <cellStyle name="Salida 12 2 4 2" xfId="5646" xr:uid="{E0E278F5-543F-4907-B7E6-CA34EABDAF4A}"/>
    <cellStyle name="Salida 12 2 4 2 2" xfId="11957" xr:uid="{5C83A467-B7B8-44B0-AE59-2420AB38523E}"/>
    <cellStyle name="Salida 12 2 4 2 2 2" xfId="27065" xr:uid="{E2734734-FE8F-4712-8744-65E9F3FCEFAD}"/>
    <cellStyle name="Salida 12 2 4 2 3" xfId="15189" xr:uid="{7B7B866B-4102-47F7-BD5B-A89E12DDD2E9}"/>
    <cellStyle name="Salida 12 2 4 2 3 2" xfId="30297" xr:uid="{14998E2C-E2A1-45A8-A591-B74CD8DD2E8D}"/>
    <cellStyle name="Salida 12 2 4 2 4" xfId="20754" xr:uid="{F3E85755-CA15-4A5F-AEC8-8BD66969DA45}"/>
    <cellStyle name="Salida 12 2 4 3" xfId="9391" xr:uid="{76B1A078-5A15-4549-8A90-B2CEFB4D9B40}"/>
    <cellStyle name="Salida 12 2 4 3 2" xfId="24499" xr:uid="{9695FC8C-65DF-4375-8315-D7F5726D6F26}"/>
    <cellStyle name="Salida 12 2 4 4" xfId="13537" xr:uid="{36DDA8E9-7BF8-4BF2-BBD7-3DACC31D2E85}"/>
    <cellStyle name="Salida 12 2 4 4 2" xfId="28645" xr:uid="{288D7036-C1AB-41B0-846E-9B77DF212AFF}"/>
    <cellStyle name="Salida 12 2 4 5" xfId="18117" xr:uid="{ECC8BB8F-115A-4D26-AC20-8E76743BE00C}"/>
    <cellStyle name="Salida 12 2 5" xfId="3335" xr:uid="{DECF9C57-6A7D-4A90-BA40-6E8A3689382B}"/>
    <cellStyle name="Salida 12 2 5 2" xfId="5972" xr:uid="{7FFEC213-453A-4E30-8B06-68AEDFCFD547}"/>
    <cellStyle name="Salida 12 2 5 2 2" xfId="12283" xr:uid="{5EADCCB2-7EEA-4AEF-8138-BD164FC999C7}"/>
    <cellStyle name="Salida 12 2 5 2 2 2" xfId="27391" xr:uid="{34472243-C564-48A6-AB31-DD0CDC00D64F}"/>
    <cellStyle name="Salida 12 2 5 2 3" xfId="16192" xr:uid="{193E9E4D-0A30-42B8-9AA7-05A38E430CBD}"/>
    <cellStyle name="Salida 12 2 5 2 3 2" xfId="31300" xr:uid="{EBC99517-6DE7-4555-81E3-B03AFF26B4D2}"/>
    <cellStyle name="Salida 12 2 5 2 4" xfId="21080" xr:uid="{6B3243DB-E0B5-425F-B0DE-1163DAD52F15}"/>
    <cellStyle name="Salida 12 2 5 3" xfId="9717" xr:uid="{DD5B1139-DD4D-4476-B00A-2A91201AFB14}"/>
    <cellStyle name="Salida 12 2 5 3 2" xfId="24825" xr:uid="{8C69C52C-B710-4F4C-8E81-09DC976D2447}"/>
    <cellStyle name="Salida 12 2 5 4" xfId="15011" xr:uid="{C7E4DC5E-62CA-4FC7-AC64-5CAEBE9C7BA1}"/>
    <cellStyle name="Salida 12 2 5 4 2" xfId="30119" xr:uid="{C0CC8A92-F169-4D78-AC25-BBDD1A3C7652}"/>
    <cellStyle name="Salida 12 2 5 5" xfId="18443" xr:uid="{E22CF62E-87BB-4A64-B840-6FC83320AD83}"/>
    <cellStyle name="Salida 12 2 6" xfId="3641" xr:uid="{DE150A17-3477-46AC-AC66-E24B5CBE352C}"/>
    <cellStyle name="Salida 12 2 6 2" xfId="6278" xr:uid="{9DEC7CD5-9C86-4E74-AD6E-2582ED53B067}"/>
    <cellStyle name="Salida 12 2 6 2 2" xfId="12589" xr:uid="{2DE44543-5668-4F74-9A7C-E1073BB961CE}"/>
    <cellStyle name="Salida 12 2 6 2 2 2" xfId="27697" xr:uid="{EEAF72AA-F596-4716-9F39-62717FE50F25}"/>
    <cellStyle name="Salida 12 2 6 2 3" xfId="15821" xr:uid="{01B457E6-55EB-439A-8F28-88EDBE46DCC1}"/>
    <cellStyle name="Salida 12 2 6 2 3 2" xfId="30929" xr:uid="{280418C3-107B-4AE9-A778-C679CC045E7A}"/>
    <cellStyle name="Salida 12 2 6 2 4" xfId="21386" xr:uid="{4BDFB010-6E0B-45F5-BD92-39872DA6E20C}"/>
    <cellStyle name="Salida 12 2 6 3" xfId="10023" xr:uid="{4294AD32-0908-497A-A93A-8741F872FB41}"/>
    <cellStyle name="Salida 12 2 6 3 2" xfId="25131" xr:uid="{30ADBD83-9F5B-4380-8916-7AA13D53E347}"/>
    <cellStyle name="Salida 12 2 6 4" xfId="15976" xr:uid="{D749D2DB-0ABF-4F40-9DC2-436616F281BB}"/>
    <cellStyle name="Salida 12 2 6 4 2" xfId="31084" xr:uid="{7C1839F3-CE65-4D87-AC7C-60A47A350AF3}"/>
    <cellStyle name="Salida 12 2 6 5" xfId="18749" xr:uid="{C563F522-05FD-43CE-A0A6-53AC68ACC540}"/>
    <cellStyle name="Salida 12 2 7" xfId="4002" xr:uid="{ACB98B3E-910B-4F6C-88B9-0E64DD5344BA}"/>
    <cellStyle name="Salida 12 2 7 2" xfId="6639" xr:uid="{5EFCAFE3-9F6C-4879-9B8F-0729DD89FAE9}"/>
    <cellStyle name="Salida 12 2 7 2 2" xfId="12950" xr:uid="{109AD7B8-E527-4BA1-A4EE-F34FB500E0F8}"/>
    <cellStyle name="Salida 12 2 7 2 2 2" xfId="28058" xr:uid="{8569A019-AAB7-45ED-87C7-02244B314CF1}"/>
    <cellStyle name="Salida 12 2 7 2 3" xfId="16640" xr:uid="{C8E75827-5A0A-4142-B428-03898AB17AD0}"/>
    <cellStyle name="Salida 12 2 7 2 3 2" xfId="31748" xr:uid="{E9E349F0-A8DA-4712-9F51-1551D89C9D09}"/>
    <cellStyle name="Salida 12 2 7 2 4" xfId="21747" xr:uid="{995877E8-8245-4208-9F8B-DCFAEFC77FE1}"/>
    <cellStyle name="Salida 12 2 7 3" xfId="10384" xr:uid="{25C70A32-39CA-47A6-91EF-C909EB0A8C47}"/>
    <cellStyle name="Salida 12 2 7 3 2" xfId="25492" xr:uid="{C9E5E682-6AC0-4415-800B-BB2A4EA17AC1}"/>
    <cellStyle name="Salida 12 2 7 4" xfId="16452" xr:uid="{B9785721-889B-4914-9EEE-D2C52777428B}"/>
    <cellStyle name="Salida 12 2 7 4 2" xfId="31560" xr:uid="{F8F4CF87-6262-4325-9116-4E073D41E11D}"/>
    <cellStyle name="Salida 12 2 7 5" xfId="19110" xr:uid="{F7BBF602-9DC3-406B-87DD-0346B24B30C3}"/>
    <cellStyle name="Salida 12 2 8" xfId="4315" xr:uid="{7B1380B0-6C0D-4E07-9482-6A138DBA43A7}"/>
    <cellStyle name="Salida 12 2 8 2" xfId="6952" xr:uid="{7DAA02C9-3D80-4421-BB28-F122BA1E0299}"/>
    <cellStyle name="Salida 12 2 8 2 2" xfId="13263" xr:uid="{D5D167E6-7F4E-4276-8908-623B58A3E99E}"/>
    <cellStyle name="Salida 12 2 8 2 2 2" xfId="28371" xr:uid="{6B36B1DA-A6BB-4954-B462-80D3D1EC90FD}"/>
    <cellStyle name="Salida 12 2 8 2 3" xfId="16927" xr:uid="{BD8B1C95-2621-4AD7-A291-C216A65314BE}"/>
    <cellStyle name="Salida 12 2 8 2 3 2" xfId="32035" xr:uid="{BB996C14-B302-4026-8863-B4D775294D45}"/>
    <cellStyle name="Salida 12 2 8 2 4" xfId="22060" xr:uid="{1ECDEF41-09E9-4F94-8806-1ED0039EFA29}"/>
    <cellStyle name="Salida 12 2 8 3" xfId="10697" xr:uid="{2E8DBB0C-F074-4163-B9BE-178B32055F91}"/>
    <cellStyle name="Salida 12 2 8 3 2" xfId="25805" xr:uid="{A6A50FAC-F49E-426C-BCCB-2DF0CCBD0891}"/>
    <cellStyle name="Salida 12 2 8 4" xfId="15365" xr:uid="{C3B45AEE-027A-4D40-A53C-986CD48699A1}"/>
    <cellStyle name="Salida 12 2 8 4 2" xfId="30473" xr:uid="{17E9892C-9569-4E78-9819-917DEE210EF3}"/>
    <cellStyle name="Salida 12 2 8 5" xfId="19423" xr:uid="{93C32933-242F-487F-93CB-303794D30F8D}"/>
    <cellStyle name="Salida 12 2 9" xfId="4567" xr:uid="{E74D6470-30BA-4166-A7B0-55EEAF401CC9}"/>
    <cellStyle name="Salida 12 2 9 2" xfId="10949" xr:uid="{D7B201FB-ECF3-4422-B45F-6AC8B1962F25}"/>
    <cellStyle name="Salida 12 2 9 2 2" xfId="26057" xr:uid="{05195B16-E963-4802-BFFC-0C1967D39A4E}"/>
    <cellStyle name="Salida 12 2 9 3" xfId="11803" xr:uid="{39051FB7-3BF2-4428-8CEC-315C911745A4}"/>
    <cellStyle name="Salida 12 2 9 3 2" xfId="26911" xr:uid="{1FED210D-1FC0-4A2D-9CB4-A4E85A34BFF6}"/>
    <cellStyle name="Salida 12 2 9 4" xfId="19675" xr:uid="{56428B2E-6ED4-4082-ABDC-8705664A11BA}"/>
    <cellStyle name="Salida 12 3" xfId="1803" xr:uid="{814E076D-F9AC-4F87-BDD8-1528ACC5218D}"/>
    <cellStyle name="Salida 12 3 10" xfId="8304" xr:uid="{5DA02718-A746-454C-8910-05404F94FCB2}"/>
    <cellStyle name="Salida 12 3 10 2" xfId="23412" xr:uid="{1EEDE5E4-B6C1-45C4-8E71-BC3EF1308C78}"/>
    <cellStyle name="Salida 12 3 11" xfId="16173" xr:uid="{DF54B4A3-4152-4E72-9ADC-F4DFF2F80727}"/>
    <cellStyle name="Salida 12 3 11 2" xfId="31281" xr:uid="{54039017-9C01-47E4-B0F1-461E62343A7A}"/>
    <cellStyle name="Salida 12 3 12" xfId="11665" xr:uid="{9EA678B6-04DB-460C-AF66-7646DF44C2F8}"/>
    <cellStyle name="Salida 12 3 12 2" xfId="26773" xr:uid="{20670C99-92C0-4DE8-8E06-45A99F2EEECF}"/>
    <cellStyle name="Salida 12 3 13" xfId="17028" xr:uid="{FEB89CA3-CE6D-49BB-A7F6-95DB05E49AFC}"/>
    <cellStyle name="Salida 12 3 2" xfId="2363" xr:uid="{9A950645-D515-4D79-98BD-52BA29C97044}"/>
    <cellStyle name="Salida 12 3 2 2" xfId="5000" xr:uid="{74BB7BFE-153F-4CD1-99CF-902E410C92AD}"/>
    <cellStyle name="Salida 12 3 2 2 2" xfId="11364" xr:uid="{DC4EB5CD-F635-4347-9DA4-0956FBC8B534}"/>
    <cellStyle name="Salida 12 3 2 2 2 2" xfId="26472" xr:uid="{A44038E3-F11F-4454-BA10-0D2312C1E4DB}"/>
    <cellStyle name="Salida 12 3 2 2 3" xfId="14171" xr:uid="{D54EEDEB-6049-4C79-A3D9-F44E11630518}"/>
    <cellStyle name="Salida 12 3 2 2 3 2" xfId="29279" xr:uid="{2E84DA52-3705-44BD-BF35-A03D42DBE3C1}"/>
    <cellStyle name="Salida 12 3 2 2 4" xfId="20108" xr:uid="{2A3EEFBE-F0EA-40E2-89F1-B6EE203EF57B}"/>
    <cellStyle name="Salida 12 3 2 3" xfId="8830" xr:uid="{857DECF2-A384-4FC2-8D55-A1E502226B94}"/>
    <cellStyle name="Salida 12 3 2 3 2" xfId="23938" xr:uid="{A3E1886B-DD4E-44BA-848A-AB7648274808}"/>
    <cellStyle name="Salida 12 3 3" xfId="2256" xr:uid="{A0EDB5F3-E527-4C5E-A1D5-C39DA103F8FD}"/>
    <cellStyle name="Salida 12 3 3 2" xfId="4893" xr:uid="{6169CB34-C5DA-4118-8CD2-E6EB2E89F677}"/>
    <cellStyle name="Salida 12 3 3 2 2" xfId="11257" xr:uid="{BF4D6C09-B617-4C23-9626-FAA1C4EA12ED}"/>
    <cellStyle name="Salida 12 3 3 2 2 2" xfId="26365" xr:uid="{75770861-69DC-4984-84C3-3A81F1594FDB}"/>
    <cellStyle name="Salida 12 3 3 2 3" xfId="11228" xr:uid="{808878CB-4632-4A11-A166-518B01874F2E}"/>
    <cellStyle name="Salida 12 3 3 2 3 2" xfId="26336" xr:uid="{486B1E2E-CC4C-48D5-B8DE-9A5714EE6466}"/>
    <cellStyle name="Salida 12 3 3 2 4" xfId="20001" xr:uid="{EAEE8135-1264-467B-95DE-31EB30D9CFDC}"/>
    <cellStyle name="Salida 12 3 3 3" xfId="15443" xr:uid="{80B9AE2D-5BE5-476A-B1FB-B30289002441}"/>
    <cellStyle name="Salida 12 3 3 3 2" xfId="30551" xr:uid="{5B80080D-E41C-4580-8C98-627FAFA60B1A}"/>
    <cellStyle name="Salida 12 3 3 4" xfId="17481" xr:uid="{48522121-2DC9-4FC3-9B93-D67C819FE6FE}"/>
    <cellStyle name="Salida 12 3 4" xfId="2643" xr:uid="{9C7DAD80-F912-4E2F-922E-2739546914B0}"/>
    <cellStyle name="Salida 12 3 4 2" xfId="5280" xr:uid="{33AC3F49-E08E-4A41-A2E7-1A1842D24E46}"/>
    <cellStyle name="Salida 12 3 4 2 2" xfId="11644" xr:uid="{3D9C5D5F-B365-4588-87F2-69FE4C901F3F}"/>
    <cellStyle name="Salida 12 3 4 2 2 2" xfId="26752" xr:uid="{767D75E6-7D87-4607-9376-5B7112821A1F}"/>
    <cellStyle name="Salida 12 3 4 2 3" xfId="16413" xr:uid="{8DFA3E01-E80B-4AF6-ADC6-D29AD42E2A34}"/>
    <cellStyle name="Salida 12 3 4 2 3 2" xfId="31521" xr:uid="{B4AA6645-C94E-4F13-B3BA-AAB5C446DBD5}"/>
    <cellStyle name="Salida 12 3 4 2 4" xfId="20388" xr:uid="{C3F47DE4-C06D-4E95-B7BB-3E1A73C47E9F}"/>
    <cellStyle name="Salida 12 3 4 3" xfId="9110" xr:uid="{A0A3C58E-2D51-4ECA-94BC-37F4C855A405}"/>
    <cellStyle name="Salida 12 3 4 3 2" xfId="24218" xr:uid="{7061C9A9-16C2-4A60-A6E0-8D61B46AC9D1}"/>
    <cellStyle name="Salida 12 3 4 4" xfId="15485" xr:uid="{CC10C858-31CD-4EEA-9A6E-9D61212FF16D}"/>
    <cellStyle name="Salida 12 3 4 4 2" xfId="30593" xr:uid="{347B1300-4037-4EFF-AA80-B83A2E5FA513}"/>
    <cellStyle name="Salida 12 3 4 5" xfId="17751" xr:uid="{44567050-B74E-4312-845C-18F1A4AC0879}"/>
    <cellStyle name="Salida 12 3 5" xfId="3224" xr:uid="{CF89FF53-57ED-43B9-BFE4-C081F0ACDC00}"/>
    <cellStyle name="Salida 12 3 5 2" xfId="5861" xr:uid="{610E11D9-0D58-4B06-B003-8145DB8B15B3}"/>
    <cellStyle name="Salida 12 3 5 2 2" xfId="12172" xr:uid="{0C57F972-BAF8-4B72-8F0B-16542C445B21}"/>
    <cellStyle name="Salida 12 3 5 2 2 2" xfId="27280" xr:uid="{3FCB58A5-7FBF-490E-941F-0626A27A2966}"/>
    <cellStyle name="Salida 12 3 5 2 3" xfId="14357" xr:uid="{818A3FB0-A74B-4506-A188-F32183A0D6AA}"/>
    <cellStyle name="Salida 12 3 5 2 3 2" xfId="29465" xr:uid="{A98C4F32-0C74-483A-AA22-6998C7FAEC89}"/>
    <cellStyle name="Salida 12 3 5 2 4" xfId="20969" xr:uid="{B35EE191-72CD-44A1-B6EF-45B35F40954C}"/>
    <cellStyle name="Salida 12 3 5 3" xfId="9606" xr:uid="{9E2A1FF8-70F8-4BF5-B8BB-26CB33C98C9F}"/>
    <cellStyle name="Salida 12 3 5 3 2" xfId="24714" xr:uid="{1F2D4194-6EE5-44E3-A43C-B7A8D47052FB}"/>
    <cellStyle name="Salida 12 3 5 4" xfId="13543" xr:uid="{CE580D99-EEE8-43EA-87FF-E7180714E56A}"/>
    <cellStyle name="Salida 12 3 5 4 2" xfId="28651" xr:uid="{1B92189A-907D-4D4A-9C4A-3CA41AD2E996}"/>
    <cellStyle name="Salida 12 3 5 5" xfId="18332" xr:uid="{97381435-BF70-4BB5-8BEC-EF3A046D3B7F}"/>
    <cellStyle name="Salida 12 3 6" xfId="2306" xr:uid="{91F39C1D-6CE9-420D-A694-420A24B5ADD6}"/>
    <cellStyle name="Salida 12 3 6 2" xfId="4943" xr:uid="{1CAA64F0-30F6-4FA8-895E-E47ABFB66884}"/>
    <cellStyle name="Salida 12 3 6 2 2" xfId="11307" xr:uid="{2683ED26-45F8-458B-A166-83FD4FDE6043}"/>
    <cellStyle name="Salida 12 3 6 2 2 2" xfId="26415" xr:uid="{DFBF6A93-FC34-4CFA-B568-A3C6B1C1C61B}"/>
    <cellStyle name="Salida 12 3 6 2 3" xfId="13425" xr:uid="{F1672918-E5DA-42DB-9575-F9A2A9BD8137}"/>
    <cellStyle name="Salida 12 3 6 2 3 2" xfId="28533" xr:uid="{A59D9030-80D4-46FE-AFBB-81C0A6FD7BE5}"/>
    <cellStyle name="Salida 12 3 6 2 4" xfId="20051" xr:uid="{D3FFF5C5-78F8-4FB9-91D6-9A5A28A819F6}"/>
    <cellStyle name="Salida 12 3 6 3" xfId="8773" xr:uid="{37B005CA-AADA-4030-B1BB-62BB4A53680F}"/>
    <cellStyle name="Salida 12 3 6 3 2" xfId="23881" xr:uid="{8409F5C9-F9F6-4284-88B8-782A3AFC6293}"/>
    <cellStyle name="Salida 12 3 6 4" xfId="7785" xr:uid="{A7828CA4-9212-4F97-958F-3BB9A4AC9E52}"/>
    <cellStyle name="Salida 12 3 6 4 2" xfId="22893" xr:uid="{89663AB2-AEB6-4020-81E2-14EA3D3F88FB}"/>
    <cellStyle name="Salida 12 3 6 5" xfId="17531" xr:uid="{3BD24D06-7D8A-4A79-AFF4-9D6A51236719}"/>
    <cellStyle name="Salida 12 3 7" xfId="3875" xr:uid="{C6D369DC-83F5-42CA-99D0-CEA69BFB1DE6}"/>
    <cellStyle name="Salida 12 3 7 2" xfId="6512" xr:uid="{ADB2C7CA-C01F-4F8C-87E5-45AF23358F77}"/>
    <cellStyle name="Salida 12 3 7 2 2" xfId="12823" xr:uid="{D74E1B9D-7C5C-4F4F-B619-B7A46A1D8FEF}"/>
    <cellStyle name="Salida 12 3 7 2 2 2" xfId="27931" xr:uid="{AB501E63-9F19-4419-A2EC-ABBC8C44FF9C}"/>
    <cellStyle name="Salida 12 3 7 2 3" xfId="8118" xr:uid="{B6077AB3-C5F9-401A-9671-F9ABCF794883}"/>
    <cellStyle name="Salida 12 3 7 2 3 2" xfId="23226" xr:uid="{40A1595F-81D1-41B3-A125-3FCCB6B90939}"/>
    <cellStyle name="Salida 12 3 7 2 4" xfId="21620" xr:uid="{6EEE77FD-7CFC-41AD-AE7F-7418A24FAE51}"/>
    <cellStyle name="Salida 12 3 7 3" xfId="10257" xr:uid="{AC6E4851-B9CD-4881-9094-A42AA911A9B8}"/>
    <cellStyle name="Salida 12 3 7 3 2" xfId="25365" xr:uid="{63F785A7-004A-49E6-90D5-5409B99EA4E1}"/>
    <cellStyle name="Salida 12 3 7 4" xfId="9226" xr:uid="{395AEBA5-E84A-4717-811B-5268EAB5FF4E}"/>
    <cellStyle name="Salida 12 3 7 4 2" xfId="24334" xr:uid="{D6BB7204-061B-47CC-A643-A23CE7141E19}"/>
    <cellStyle name="Salida 12 3 7 5" xfId="18983" xr:uid="{61618613-86FC-4170-B942-B791EF4C7A64}"/>
    <cellStyle name="Salida 12 3 8" xfId="4257" xr:uid="{ED9A8AAF-7DC9-4A91-A12C-55955A033811}"/>
    <cellStyle name="Salida 12 3 8 2" xfId="6894" xr:uid="{D14E4C45-9C4E-40A7-A65F-ECE40C7C512F}"/>
    <cellStyle name="Salida 12 3 8 2 2" xfId="13205" xr:uid="{4E858077-24BE-4009-A157-F4A6119B2A3E}"/>
    <cellStyle name="Salida 12 3 8 2 2 2" xfId="28313" xr:uid="{F03C26C8-D933-4416-B1C9-9205C41E71A5}"/>
    <cellStyle name="Salida 12 3 8 2 3" xfId="16869" xr:uid="{3BAB1647-CDC4-411D-A3C4-CB91B33159CB}"/>
    <cellStyle name="Salida 12 3 8 2 3 2" xfId="31977" xr:uid="{DE66BE01-B122-419C-8458-30D80AF473EA}"/>
    <cellStyle name="Salida 12 3 8 2 4" xfId="22002" xr:uid="{A61FC94E-C825-4B70-976D-C8631E32F1D7}"/>
    <cellStyle name="Salida 12 3 8 3" xfId="10639" xr:uid="{D25029DA-491A-4752-B011-BB09FE657E13}"/>
    <cellStyle name="Salida 12 3 8 3 2" xfId="25747" xr:uid="{E4DF6585-75E5-48EE-879F-94DF06691611}"/>
    <cellStyle name="Salida 12 3 8 4" xfId="16462" xr:uid="{A3580EB6-33C5-472A-A483-95E18EC1000A}"/>
    <cellStyle name="Salida 12 3 8 4 2" xfId="31570" xr:uid="{9AA1FF80-71A3-4E7A-BDF9-16664AAB3B72}"/>
    <cellStyle name="Salida 12 3 8 5" xfId="19365" xr:uid="{1D7E79D5-F496-4C92-AC8E-FC447A334471}"/>
    <cellStyle name="Salida 12 3 9" xfId="4440" xr:uid="{4C9AB84F-CF56-4A3C-9119-6FE8971CF83D}"/>
    <cellStyle name="Salida 12 3 9 2" xfId="10822" xr:uid="{D6B445F8-279F-4E06-A735-906BD73F2821}"/>
    <cellStyle name="Salida 12 3 9 2 2" xfId="25930" xr:uid="{A0774D32-3223-4B1F-9AFD-E00C26E7E4B2}"/>
    <cellStyle name="Salida 12 3 9 3" xfId="15917" xr:uid="{0377618F-C4C5-49E5-AFD6-392C82E7543D}"/>
    <cellStyle name="Salida 12 3 9 3 2" xfId="31025" xr:uid="{8032B311-3A6D-496B-8E75-7AF530287208}"/>
    <cellStyle name="Salida 12 3 9 4" xfId="19548" xr:uid="{3FFA48E5-8911-4C25-9851-A94974EB1D58}"/>
    <cellStyle name="Salida 12 4" xfId="2121" xr:uid="{77CD3A23-A7D3-415D-8252-1E1E10198871}"/>
    <cellStyle name="Salida 12 4 10" xfId="13930" xr:uid="{C6508042-4D47-46BB-93D1-EAD08F263BC5}"/>
    <cellStyle name="Salida 12 4 10 2" xfId="29038" xr:uid="{2F1A40BE-2324-4B0C-B217-45AC736F0CC3}"/>
    <cellStyle name="Salida 12 4 11" xfId="8163" xr:uid="{044A2BCE-7FAB-4AA5-BBDA-E4CDE0DE5B81}"/>
    <cellStyle name="Salida 12 4 11 2" xfId="23271" xr:uid="{D6FEA59B-10E7-4F93-8DC0-891F507F8811}"/>
    <cellStyle name="Salida 12 4 12" xfId="17346" xr:uid="{F6A1F42E-3CB1-4FCE-8223-5BE9E56F9DA6}"/>
    <cellStyle name="Salida 12 4 2" xfId="2611" xr:uid="{5B0E0C5D-D456-462F-9D75-B4E74F8828E3}"/>
    <cellStyle name="Salida 12 4 2 2" xfId="5248" xr:uid="{9AFC5A9C-EB61-4FD8-96AF-0BF6D3DD5964}"/>
    <cellStyle name="Salida 12 4 2 2 2" xfId="11612" xr:uid="{35EE9299-CF86-4B16-BD63-2DA1E96C8527}"/>
    <cellStyle name="Salida 12 4 2 2 2 2" xfId="26720" xr:uid="{5A016703-E04F-4724-B7B1-1F652FF84BD5}"/>
    <cellStyle name="Salida 12 4 2 2 3" xfId="7583" xr:uid="{8118DD86-2E4E-4CD1-8891-144D7241D69B}"/>
    <cellStyle name="Salida 12 4 2 2 3 2" xfId="22691" xr:uid="{2EE1BE35-BDDB-4702-9D1B-CBD963E1E5F0}"/>
    <cellStyle name="Salida 12 4 2 2 4" xfId="20356" xr:uid="{F05A8294-1524-49BA-ABAC-389B85DB375C}"/>
    <cellStyle name="Salida 12 4 2 3" xfId="9078" xr:uid="{70E3C7F3-E285-4151-A610-31CA86D1F816}"/>
    <cellStyle name="Salida 12 4 2 3 2" xfId="24186" xr:uid="{15BC841E-BF38-4A8E-9555-96ECB5DC65E2}"/>
    <cellStyle name="Salida 12 4 2 4" xfId="16067" xr:uid="{D136B762-8C48-4773-B8CF-64F2DB92EF6E}"/>
    <cellStyle name="Salida 12 4 2 4 2" xfId="31175" xr:uid="{3B29C51D-1E58-470A-9FBD-62725D23F2E5}"/>
    <cellStyle name="Salida 12 4 2 5" xfId="15666" xr:uid="{43B29290-860F-4794-9C2D-C087D2166434}"/>
    <cellStyle name="Salida 12 4 2 5 2" xfId="30774" xr:uid="{6B3435AE-7DDA-4731-AB73-05A10B5D584D}"/>
    <cellStyle name="Salida 12 4 2 6" xfId="17719" xr:uid="{DB565ED4-A339-4432-B022-E037DD0C70DB}"/>
    <cellStyle name="Salida 12 4 3" xfId="2876" xr:uid="{ED2DBC35-702F-4FFC-8707-537DE86F111D}"/>
    <cellStyle name="Salida 12 4 3 2" xfId="5513" xr:uid="{4F5214C8-406A-4CCC-A0D4-98B52805CE20}"/>
    <cellStyle name="Salida 12 4 3 2 2" xfId="11824" xr:uid="{CD227BF3-E24D-4614-A6C5-FBD5D3120242}"/>
    <cellStyle name="Salida 12 4 3 2 2 2" xfId="26932" xr:uid="{944A3526-77FE-4648-835B-AC40CF7E86E0}"/>
    <cellStyle name="Salida 12 4 3 2 3" xfId="15143" xr:uid="{8EBC85DF-DE2F-40A9-8E64-DFA15C9722EE}"/>
    <cellStyle name="Salida 12 4 3 2 3 2" xfId="30251" xr:uid="{4FDE770B-E9F3-4B46-9A0C-DFA3F541AC50}"/>
    <cellStyle name="Salida 12 4 3 2 4" xfId="20621" xr:uid="{B98E7185-B28A-42BE-9ABA-7A2CC7102BDE}"/>
    <cellStyle name="Salida 12 4 3 3" xfId="7134" xr:uid="{BC3F2681-FF14-4367-AB3C-5E3840B04BA3}"/>
    <cellStyle name="Salida 12 4 3 3 2" xfId="22242" xr:uid="{579A222B-C6C9-4EDE-A3CE-4B5C909A061F}"/>
    <cellStyle name="Salida 12 4 3 4" xfId="17984" xr:uid="{825E19EA-332C-4BB1-A2E0-CCE4A03708C3}"/>
    <cellStyle name="Salida 12 4 4" xfId="3179" xr:uid="{19D8EA6E-0FDB-4E1C-9635-B5E4393B0126}"/>
    <cellStyle name="Salida 12 4 4 2" xfId="5816" xr:uid="{742EB6B8-7863-48EB-B831-2A0DCD98205A}"/>
    <cellStyle name="Salida 12 4 4 2 2" xfId="12127" xr:uid="{30B0F63E-EFD9-452C-B8EA-946C5C56D3BF}"/>
    <cellStyle name="Salida 12 4 4 2 2 2" xfId="27235" xr:uid="{97851770-4D99-4110-8F54-A7106F9D7469}"/>
    <cellStyle name="Salida 12 4 4 2 3" xfId="7464" xr:uid="{5C1A63A2-AFF6-480B-865D-1A95ABCCE980}"/>
    <cellStyle name="Salida 12 4 4 2 3 2" xfId="22572" xr:uid="{73EC2400-3517-4A02-9CFD-3DD04C38D22D}"/>
    <cellStyle name="Salida 12 4 4 2 4" xfId="20924" xr:uid="{381BC4AE-203C-461A-AD09-4FD38072A1C3}"/>
    <cellStyle name="Salida 12 4 4 3" xfId="9561" xr:uid="{4E02D6B7-4A28-455B-952A-396D5F89F28B}"/>
    <cellStyle name="Salida 12 4 4 3 2" xfId="24669" xr:uid="{D370D908-D3E9-4527-B432-F3EB24A9510D}"/>
    <cellStyle name="Salida 12 4 4 4" xfId="15678" xr:uid="{CB1FDEC8-DD29-4F00-8F49-5C3269367C3E}"/>
    <cellStyle name="Salida 12 4 4 4 2" xfId="30786" xr:uid="{1635DA37-D75D-460D-A84A-E63AF469F48C}"/>
    <cellStyle name="Salida 12 4 4 5" xfId="18287" xr:uid="{C04FE68D-D233-4EDF-BADC-B212EED1157B}"/>
    <cellStyle name="Salida 12 4 5" xfId="3505" xr:uid="{8047B4E0-C2A4-48ED-9003-4715721E9949}"/>
    <cellStyle name="Salida 12 4 5 2" xfId="6142" xr:uid="{B7845FD7-255B-4388-8591-475331C77664}"/>
    <cellStyle name="Salida 12 4 5 2 2" xfId="12453" xr:uid="{9B6F4526-0496-4AD9-911B-F71D4C4F4543}"/>
    <cellStyle name="Salida 12 4 5 2 2 2" xfId="27561" xr:uid="{52BE84B2-2017-482A-B76C-9FFBF08CD7C1}"/>
    <cellStyle name="Salida 12 4 5 2 3" xfId="9262" xr:uid="{BA3DBE56-A5FA-4A76-915D-8EC321790BDB}"/>
    <cellStyle name="Salida 12 4 5 2 3 2" xfId="24370" xr:uid="{11D26456-0B8A-4F86-A026-9331DE54934E}"/>
    <cellStyle name="Salida 12 4 5 2 4" xfId="21250" xr:uid="{390FB525-4E02-45B4-9888-631CCB3B5E41}"/>
    <cellStyle name="Salida 12 4 5 3" xfId="9887" xr:uid="{4300DE8C-70FB-4F64-ABE5-3857E0E62105}"/>
    <cellStyle name="Salida 12 4 5 3 2" xfId="24995" xr:uid="{36D48812-2AB4-45AD-8A34-5C3FF4161507}"/>
    <cellStyle name="Salida 12 4 5 4" xfId="14846" xr:uid="{2B53DDDF-D408-4529-B892-5923F79FB737}"/>
    <cellStyle name="Salida 12 4 5 4 2" xfId="29954" xr:uid="{91DF0694-4765-4274-BEE3-BE06E328AC38}"/>
    <cellStyle name="Salida 12 4 5 5" xfId="18613" xr:uid="{6682E9C7-9934-4DAB-ADF7-C95D80F9A1A3}"/>
    <cellStyle name="Salida 12 4 6" xfId="3811" xr:uid="{0C3AFC36-E8B9-4F6D-AFDB-5FD48EF16FA9}"/>
    <cellStyle name="Salida 12 4 6 2" xfId="6448" xr:uid="{56B41684-80B3-4027-A75D-89BF3B7E7DA9}"/>
    <cellStyle name="Salida 12 4 6 2 2" xfId="12759" xr:uid="{C6D5DB82-8FE3-406B-9F1A-60CDB3C6BC1A}"/>
    <cellStyle name="Salida 12 4 6 2 2 2" xfId="27867" xr:uid="{BF687FC6-19B5-4370-A906-46ACA237B0D7}"/>
    <cellStyle name="Salida 12 4 6 2 3" xfId="15326" xr:uid="{A9B9DAC3-2C20-4B34-879A-32991E35B8E0}"/>
    <cellStyle name="Salida 12 4 6 2 3 2" xfId="30434" xr:uid="{CF0FEC78-269A-4D70-ACFB-676FC9B32DB4}"/>
    <cellStyle name="Salida 12 4 6 2 4" xfId="21556" xr:uid="{3D9F043E-5619-465A-A0B8-0E7F6AFFEB84}"/>
    <cellStyle name="Salida 12 4 6 3" xfId="10193" xr:uid="{261C6677-BC43-4F01-BCFE-3C709B4F8FE9}"/>
    <cellStyle name="Salida 12 4 6 3 2" xfId="25301" xr:uid="{6D05D59F-80C4-464F-9587-9920DF5E8CE8}"/>
    <cellStyle name="Salida 12 4 6 4" xfId="15047" xr:uid="{27A3DADB-A7B1-4157-9E78-E0449C048A8F}"/>
    <cellStyle name="Salida 12 4 6 4 2" xfId="30155" xr:uid="{9951B345-FBD4-4069-ABE8-1E2204BB20C1}"/>
    <cellStyle name="Salida 12 4 6 5" xfId="18919" xr:uid="{FC8735D0-0E07-41F6-A78F-70732AFEDF8F}"/>
    <cellStyle name="Salida 12 4 7" xfId="4193" xr:uid="{54E72FC4-F083-49A8-B1AF-7DB8F089C447}"/>
    <cellStyle name="Salida 12 4 7 2" xfId="6830" xr:uid="{F754DE7B-83D0-4132-A42D-50E5852EF108}"/>
    <cellStyle name="Salida 12 4 7 2 2" xfId="13141" xr:uid="{DF0FDF31-D372-4276-BAC7-001C6621CBB4}"/>
    <cellStyle name="Salida 12 4 7 2 2 2" xfId="28249" xr:uid="{DB345B86-DDEF-46F1-8DD8-444788E34B8E}"/>
    <cellStyle name="Salida 12 4 7 2 3" xfId="16810" xr:uid="{16E49AF7-CB31-4B9F-92CA-B87023BD79ED}"/>
    <cellStyle name="Salida 12 4 7 2 3 2" xfId="31918" xr:uid="{7ECFC318-2612-4786-8E18-08548BC120F3}"/>
    <cellStyle name="Salida 12 4 7 2 4" xfId="21938" xr:uid="{8034ABE1-74E7-48D4-987C-F8758E5DDCE5}"/>
    <cellStyle name="Salida 12 4 7 3" xfId="10575" xr:uid="{CB857099-C5C9-4542-8169-637188AE2D76}"/>
    <cellStyle name="Salida 12 4 7 3 2" xfId="25683" xr:uid="{6A9A56B9-272B-4821-9B45-28F0CE40BFEB}"/>
    <cellStyle name="Salida 12 4 7 4" xfId="8191" xr:uid="{30F664B8-8FAF-464A-BD1C-43E976FE7F7C}"/>
    <cellStyle name="Salida 12 4 7 4 2" xfId="23299" xr:uid="{F91BE8BE-31A7-4726-AB95-AA294CC6443D}"/>
    <cellStyle name="Salida 12 4 7 5" xfId="19301" xr:uid="{46EDD6B8-2E24-411A-890A-1781D9F50CE3}"/>
    <cellStyle name="Salida 12 4 8" xfId="4758" xr:uid="{BC6AB790-4DDC-4E4D-8E02-B6FDE0F55879}"/>
    <cellStyle name="Salida 12 4 8 2" xfId="11140" xr:uid="{8001105C-2B42-4DCF-89BE-88ECCE6C2799}"/>
    <cellStyle name="Salida 12 4 8 2 2" xfId="26248" xr:uid="{411520BC-B5F5-4ECA-BBB5-657E4AB1F51A}"/>
    <cellStyle name="Salida 12 4 8 3" xfId="14860" xr:uid="{59646B95-1CF8-4D43-952E-E943D50E86D1}"/>
    <cellStyle name="Salida 12 4 8 3 2" xfId="29968" xr:uid="{B3A35A4A-7D1C-4EEE-A5CC-8DCBC5F07E1E}"/>
    <cellStyle name="Salida 12 4 8 4" xfId="19866" xr:uid="{CCE55DC2-DCD9-4F15-B20C-B417C18636F9}"/>
    <cellStyle name="Salida 12 4 9" xfId="8619" xr:uid="{D1268DC6-2948-46FE-9074-1AF515E1EB2B}"/>
    <cellStyle name="Salida 12 4 9 2" xfId="23727" xr:uid="{EB73BB4E-E39A-40E3-94D4-BFC7AE4B7CC2}"/>
    <cellStyle name="Salida 12 5" xfId="2003" xr:uid="{4B4777E3-EBCB-4537-9EFB-ABF49D2480E4}"/>
    <cellStyle name="Salida 12 5 10" xfId="15496" xr:uid="{715AE5A9-9C96-4F88-B0EE-A58F27487CDE}"/>
    <cellStyle name="Salida 12 5 10 2" xfId="30604" xr:uid="{C6743E6B-AF0F-4882-A369-C39E9B20FA2A}"/>
    <cellStyle name="Salida 12 5 11" xfId="17228" xr:uid="{980EE834-B682-4101-8C99-75F87DCB9117}"/>
    <cellStyle name="Salida 12 5 2" xfId="2765" xr:uid="{0E8BEEC3-60CD-4C23-B6FD-808F862B7CA6}"/>
    <cellStyle name="Salida 12 5 2 2" xfId="5402" xr:uid="{B4BB76A7-67EC-42AD-9193-B167B1B07532}"/>
    <cellStyle name="Salida 12 5 2 2 2" xfId="11751" xr:uid="{C2AEEDC6-8220-47C0-8B72-84EDC0D20D45}"/>
    <cellStyle name="Salida 12 5 2 2 2 2" xfId="26859" xr:uid="{FDC8FAC1-AE22-438B-9C55-5DEB8DAAD3EB}"/>
    <cellStyle name="Salida 12 5 2 2 3" xfId="11664" xr:uid="{40BFBCCC-2B28-4A8A-BDF3-E51AAC6FF242}"/>
    <cellStyle name="Salida 12 5 2 2 3 2" xfId="26772" xr:uid="{FE8E916E-666F-40F4-8D6B-70568112A3AA}"/>
    <cellStyle name="Salida 12 5 2 2 4" xfId="20510" xr:uid="{3A2C789C-9389-4E0D-9D53-539743996C81}"/>
    <cellStyle name="Salida 12 5 2 3" xfId="14554" xr:uid="{5FDA94A0-FB62-455E-89D9-7A65E96D84AE}"/>
    <cellStyle name="Salida 12 5 2 3 2" xfId="29662" xr:uid="{61B92A83-813A-48BA-8D3C-4D9CED60C3B4}"/>
    <cellStyle name="Salida 12 5 2 4" xfId="17873" xr:uid="{42EB63BD-38D4-4DAA-911A-8C4E6464C423}"/>
    <cellStyle name="Salida 12 5 3" xfId="3068" xr:uid="{270ECEA2-EE36-4A9A-8757-6C884C0ED126}"/>
    <cellStyle name="Salida 12 5 3 2" xfId="5705" xr:uid="{623AF786-F983-4D17-90DF-5C06C07DFB14}"/>
    <cellStyle name="Salida 12 5 3 2 2" xfId="12016" xr:uid="{AA40F657-0CCD-4DC5-B064-7642482C3D3C}"/>
    <cellStyle name="Salida 12 5 3 2 2 2" xfId="27124" xr:uid="{AA029894-8EA0-4ADD-82E5-014A7049453A}"/>
    <cellStyle name="Salida 12 5 3 2 3" xfId="14997" xr:uid="{1FDEF607-CDE2-4E54-AD1F-E163E59CAB09}"/>
    <cellStyle name="Salida 12 5 3 2 3 2" xfId="30105" xr:uid="{EB266409-0D63-4D14-8029-75941C6B3BAE}"/>
    <cellStyle name="Salida 12 5 3 2 4" xfId="20813" xr:uid="{541581B6-9545-43DA-B8A7-23C401467D0A}"/>
    <cellStyle name="Salida 12 5 3 3" xfId="9450" xr:uid="{1D34BD78-82E1-447D-9489-B9A709A0ED30}"/>
    <cellStyle name="Salida 12 5 3 3 2" xfId="24558" xr:uid="{7950AB88-3D32-4C2E-9D54-046046469495}"/>
    <cellStyle name="Salida 12 5 3 4" xfId="15158" xr:uid="{146F8D26-5740-4A28-9844-A391E3D5745A}"/>
    <cellStyle name="Salida 12 5 3 4 2" xfId="30266" xr:uid="{D0969E1D-FA43-4AB5-8FE3-1EAF0A86ABAB}"/>
    <cellStyle name="Salida 12 5 3 5" xfId="18176" xr:uid="{02CE535D-376A-4180-9461-8605CC3F8044}"/>
    <cellStyle name="Salida 12 5 4" xfId="3394" xr:uid="{8FB08ED7-77FF-401E-887A-1D1CFE82B5E9}"/>
    <cellStyle name="Salida 12 5 4 2" xfId="6031" xr:uid="{A80708DB-C7CA-4E6A-A13D-AF6A69D56836}"/>
    <cellStyle name="Salida 12 5 4 2 2" xfId="12342" xr:uid="{423658CE-E1A4-4D6B-AF83-4880FEFF7A88}"/>
    <cellStyle name="Salida 12 5 4 2 2 2" xfId="27450" xr:uid="{37B53DDE-5A79-4493-9432-A6783760DD26}"/>
    <cellStyle name="Salida 12 5 4 2 3" xfId="14644" xr:uid="{CB3BA631-B055-4B9A-A039-5BBF52753ED5}"/>
    <cellStyle name="Salida 12 5 4 2 3 2" xfId="29752" xr:uid="{28A37095-7ABC-44E6-801F-50B1D5F32FBB}"/>
    <cellStyle name="Salida 12 5 4 2 4" xfId="21139" xr:uid="{01DECABA-977C-4B87-A813-31E1AEBCB24D}"/>
    <cellStyle name="Salida 12 5 4 3" xfId="9776" xr:uid="{03A63E0A-DA46-4526-90D8-04706A2DB67F}"/>
    <cellStyle name="Salida 12 5 4 3 2" xfId="24884" xr:uid="{FDC429EA-FC5D-4B9E-AE92-055160E13097}"/>
    <cellStyle name="Salida 12 5 4 4" xfId="14981" xr:uid="{AE2259E3-FC57-4D35-9662-5623554CFA38}"/>
    <cellStyle name="Salida 12 5 4 4 2" xfId="30089" xr:uid="{6FD5D884-1FD1-4A0C-A031-9C299A00E3E0}"/>
    <cellStyle name="Salida 12 5 4 5" xfId="18502" xr:uid="{16FAC1D2-7C5B-491C-84DC-12790AB45ECB}"/>
    <cellStyle name="Salida 12 5 5" xfId="3700" xr:uid="{2B95E80E-65F8-482A-8E39-6B0EF404581C}"/>
    <cellStyle name="Salida 12 5 5 2" xfId="6337" xr:uid="{BD2A5A13-A952-4EA1-8E0F-265ABD7E4861}"/>
    <cellStyle name="Salida 12 5 5 2 2" xfId="12648" xr:uid="{7488CEB6-65E3-467F-8DFE-ECDA42EC4826}"/>
    <cellStyle name="Salida 12 5 5 2 2 2" xfId="27756" xr:uid="{94DC9968-5480-416C-B1C0-103EDCE3423E}"/>
    <cellStyle name="Salida 12 5 5 2 3" xfId="14447" xr:uid="{C037F341-9D0C-4F20-A86E-6FFD5D35FE02}"/>
    <cellStyle name="Salida 12 5 5 2 3 2" xfId="29555" xr:uid="{DA3496E1-E99B-4F85-A8F5-7C0C9BF68AE3}"/>
    <cellStyle name="Salida 12 5 5 2 4" xfId="21445" xr:uid="{8769E7CD-A264-4E11-A257-905E50C729EF}"/>
    <cellStyle name="Salida 12 5 5 3" xfId="10082" xr:uid="{632CF466-C681-4C62-9E8D-C0FF4E19AE83}"/>
    <cellStyle name="Salida 12 5 5 3 2" xfId="25190" xr:uid="{D8270EB2-0EE6-425B-8A21-CCB956A216E7}"/>
    <cellStyle name="Salida 12 5 5 4" xfId="14228" xr:uid="{8E3AD350-1672-421B-8086-5770EB502327}"/>
    <cellStyle name="Salida 12 5 5 4 2" xfId="29336" xr:uid="{282431D1-0C5F-4FCB-A0C0-A505B2ECCBB0}"/>
    <cellStyle name="Salida 12 5 5 5" xfId="18808" xr:uid="{49190FCA-6B24-454B-A7D4-58F40B0449B2}"/>
    <cellStyle name="Salida 12 5 6" xfId="4075" xr:uid="{4F3E6D33-A9E3-420A-B611-BB2C1CBFD606}"/>
    <cellStyle name="Salida 12 5 6 2" xfId="6712" xr:uid="{11DC347A-CEA8-43BA-8D5B-4E4A2DB04B36}"/>
    <cellStyle name="Salida 12 5 6 2 2" xfId="13023" xr:uid="{F0CB2341-D254-4893-8B54-19143E6A3E1E}"/>
    <cellStyle name="Salida 12 5 6 2 2 2" xfId="28131" xr:uid="{4EF09DD8-EA87-4E07-BB41-F697D6504DEC}"/>
    <cellStyle name="Salida 12 5 6 2 3" xfId="16699" xr:uid="{CD2B1F03-BCE2-448A-B8ED-591D9214ECA2}"/>
    <cellStyle name="Salida 12 5 6 2 3 2" xfId="31807" xr:uid="{685A9CC7-37C8-465F-993B-25EE2AFBAC3C}"/>
    <cellStyle name="Salida 12 5 6 2 4" xfId="21820" xr:uid="{CE2AD832-E65B-4DB0-8B7A-021D46FF8FD3}"/>
    <cellStyle name="Salida 12 5 6 3" xfId="10457" xr:uid="{7FE6063E-F407-4B12-8171-0BE8101ED634}"/>
    <cellStyle name="Salida 12 5 6 3 2" xfId="25565" xr:uid="{5917B43F-1CF6-410B-9117-0EF0AA0D9678}"/>
    <cellStyle name="Salida 12 5 6 4" xfId="9128" xr:uid="{C4816E98-FBAA-438B-BA04-9E42EE70CABE}"/>
    <cellStyle name="Salida 12 5 6 4 2" xfId="24236" xr:uid="{0A5FF579-6491-4295-AB31-6098E5F209DA}"/>
    <cellStyle name="Salida 12 5 6 5" xfId="19183" xr:uid="{D28C9FAB-B9CE-4D7E-A8A9-2400636EE498}"/>
    <cellStyle name="Salida 12 5 7" xfId="4640" xr:uid="{B85F019F-B037-4728-A4C0-14327FD70C04}"/>
    <cellStyle name="Salida 12 5 7 2" xfId="11022" xr:uid="{0541D190-DB2C-4816-B391-8A4A19D19C21}"/>
    <cellStyle name="Salida 12 5 7 2 2" xfId="26130" xr:uid="{372F91D6-1D2A-48BB-8919-17ABA709E25B}"/>
    <cellStyle name="Salida 12 5 7 3" xfId="13538" xr:uid="{0CAA5A14-9C97-47AE-AD5E-B519C171405B}"/>
    <cellStyle name="Salida 12 5 7 3 2" xfId="28646" xr:uid="{EA6C8FC3-7ADC-46A7-8EB6-6D1BFC17EDB9}"/>
    <cellStyle name="Salida 12 5 7 4" xfId="19748" xr:uid="{80EBC3A8-3B48-40E6-91BF-361C6CBB5BE3}"/>
    <cellStyle name="Salida 12 5 8" xfId="8501" xr:uid="{F403A0F1-AB90-41C9-B168-2694B91F2302}"/>
    <cellStyle name="Salida 12 5 8 2" xfId="23609" xr:uid="{5EBC7F90-74A9-4831-B7F8-F79C32DF77DC}"/>
    <cellStyle name="Salida 12 5 9" xfId="16003" xr:uid="{501DA442-DC2B-4E99-B5A0-601C08277BE0}"/>
    <cellStyle name="Salida 12 5 9 2" xfId="31111" xr:uid="{2330CCC9-0B3C-4F04-B614-2D3100A820AA}"/>
    <cellStyle name="Salida 13" xfId="1505" xr:uid="{00000000-0005-0000-0000-0000E5050000}"/>
    <cellStyle name="Salida 13 2" xfId="1931" xr:uid="{F11A2D1A-4EF7-4FFC-A211-7A491B01CBB1}"/>
    <cellStyle name="Salida 13 2 10" xfId="8432" xr:uid="{8B399E5D-8EF7-443F-9F48-9ABD75523B02}"/>
    <cellStyle name="Salida 13 2 10 2" xfId="23540" xr:uid="{6C6E0492-8E34-4F54-BCC6-A662DFFBF890}"/>
    <cellStyle name="Salida 13 2 11" xfId="15460" xr:uid="{10EE6A07-737D-4C1F-A633-3401831760BC}"/>
    <cellStyle name="Salida 13 2 11 2" xfId="30568" xr:uid="{DC952954-F346-4E37-B664-8A38F5E78780}"/>
    <cellStyle name="Salida 13 2 12" xfId="16179" xr:uid="{3A1CF17A-4A52-4A81-B61E-4B24D8B788DC}"/>
    <cellStyle name="Salida 13 2 12 2" xfId="31287" xr:uid="{266B074A-8342-401E-9AA7-785E964F7195}"/>
    <cellStyle name="Salida 13 2 13" xfId="17156" xr:uid="{0E769CDB-E0A6-42B1-8089-14BC5BA73EBE}"/>
    <cellStyle name="Salida 13 2 2" xfId="2491" xr:uid="{5E37C1D5-593E-44E4-96D4-3CA501031146}"/>
    <cellStyle name="Salida 13 2 2 2" xfId="5128" xr:uid="{0629B6FA-15AA-4ECA-B992-1F17C9FBD4E2}"/>
    <cellStyle name="Salida 13 2 2 2 2" xfId="11492" xr:uid="{9FC1E843-3BF7-4F21-928B-77021FD0B7F7}"/>
    <cellStyle name="Salida 13 2 2 2 2 2" xfId="26600" xr:uid="{9C627398-5441-46F5-A378-78815BD881C8}"/>
    <cellStyle name="Salida 13 2 2 2 3" xfId="16072" xr:uid="{622DAC28-6B5B-4917-8A42-91E70D4473C6}"/>
    <cellStyle name="Salida 13 2 2 2 3 2" xfId="31180" xr:uid="{6E246707-E6AB-4DE0-813E-E7C1CE3CDC2C}"/>
    <cellStyle name="Salida 13 2 2 2 4" xfId="20236" xr:uid="{C3B176BA-5C0E-484B-A3D3-76A3DDC6514D}"/>
    <cellStyle name="Salida 13 2 2 3" xfId="8958" xr:uid="{717409F1-867D-439F-943C-5107BB11A835}"/>
    <cellStyle name="Salida 13 2 2 3 2" xfId="24066" xr:uid="{0199FDF2-137B-4F3C-A47D-C405894CE3E7}"/>
    <cellStyle name="Salida 13 2 3" xfId="2707" xr:uid="{8D4FAE9D-2F56-454A-8E42-F2B901F97031}"/>
    <cellStyle name="Salida 13 2 3 2" xfId="5344" xr:uid="{6E839941-57A4-46E0-B4E3-5A9D3BAFD588}"/>
    <cellStyle name="Salida 13 2 3 2 2" xfId="11693" xr:uid="{F42E74BF-3AC8-4CC6-8CC0-EC253A2A86DE}"/>
    <cellStyle name="Salida 13 2 3 2 2 2" xfId="26801" xr:uid="{8E0FAA9C-8198-452C-9839-7FFB20C80FE6}"/>
    <cellStyle name="Salida 13 2 3 2 3" xfId="14340" xr:uid="{EA85B8C9-20E1-4C58-9754-13D8C957B46D}"/>
    <cellStyle name="Salida 13 2 3 2 3 2" xfId="29448" xr:uid="{E832FDDB-1C47-491E-AFE7-D7570E53968B}"/>
    <cellStyle name="Salida 13 2 3 2 4" xfId="20452" xr:uid="{9684C910-C3ED-4149-A794-F3C2F7992A3E}"/>
    <cellStyle name="Salida 13 2 3 3" xfId="7240" xr:uid="{81591083-450A-4CF1-90BE-6E15DFCC26EA}"/>
    <cellStyle name="Salida 13 2 3 3 2" xfId="22348" xr:uid="{2A46EA23-048A-4DC1-BADF-4266C48470EF}"/>
    <cellStyle name="Salida 13 2 3 4" xfId="17815" xr:uid="{29824202-71E3-4C19-AB75-DA9FBEEC3002}"/>
    <cellStyle name="Salida 13 2 4" xfId="3010" xr:uid="{A5725542-D2B7-4DEA-A574-E7212C399005}"/>
    <cellStyle name="Salida 13 2 4 2" xfId="5647" xr:uid="{3B8B9359-AA39-47EB-931F-4DB4CACCD457}"/>
    <cellStyle name="Salida 13 2 4 2 2" xfId="11958" xr:uid="{0EBCCD2A-6384-42DC-87CE-E4E8AF64C788}"/>
    <cellStyle name="Salida 13 2 4 2 2 2" xfId="27066" xr:uid="{FB2CB4FC-DC2B-452A-AA0E-5498F223B909}"/>
    <cellStyle name="Salida 13 2 4 2 3" xfId="16470" xr:uid="{BE42625E-1B35-4217-A999-C708E7541BE7}"/>
    <cellStyle name="Salida 13 2 4 2 3 2" xfId="31578" xr:uid="{68451C59-6BFE-4328-B8FB-35C3335BEFAB}"/>
    <cellStyle name="Salida 13 2 4 2 4" xfId="20755" xr:uid="{FE6A9127-D34E-419E-804B-7D3D79DF10DB}"/>
    <cellStyle name="Salida 13 2 4 3" xfId="9392" xr:uid="{74FE14D2-A2EA-4B68-A0C4-3D1A8D41BE23}"/>
    <cellStyle name="Salida 13 2 4 3 2" xfId="24500" xr:uid="{89753B07-AB45-4FBF-A8B9-A93C7D059D3D}"/>
    <cellStyle name="Salida 13 2 4 4" xfId="9283" xr:uid="{9DA2D1FF-AD87-4468-9217-94B6C87344CB}"/>
    <cellStyle name="Salida 13 2 4 4 2" xfId="24391" xr:uid="{6558A997-4420-4327-A02B-ADC6D9EA9DE8}"/>
    <cellStyle name="Salida 13 2 4 5" xfId="18118" xr:uid="{A0798D4F-42B9-4FD0-AADF-86C3EA760A3D}"/>
    <cellStyle name="Salida 13 2 5" xfId="3336" xr:uid="{844E51ED-B9FF-40EA-80EF-95A7A4C565BF}"/>
    <cellStyle name="Salida 13 2 5 2" xfId="5973" xr:uid="{3E326966-39B4-4018-9AB0-36E67647618E}"/>
    <cellStyle name="Salida 13 2 5 2 2" xfId="12284" xr:uid="{D54926E4-B31F-485E-8087-24E2A06B0E5E}"/>
    <cellStyle name="Salida 13 2 5 2 2 2" xfId="27392" xr:uid="{DE40F32A-EC0E-4538-966B-C7B70819BBD2}"/>
    <cellStyle name="Salida 13 2 5 2 3" xfId="7678" xr:uid="{501A9F7C-6CEB-4D9A-BA78-D71FF2385243}"/>
    <cellStyle name="Salida 13 2 5 2 3 2" xfId="22786" xr:uid="{7460C4E0-88E5-432A-B654-F8164ED6BB87}"/>
    <cellStyle name="Salida 13 2 5 2 4" xfId="21081" xr:uid="{34631D1C-93DE-4CDB-95EB-ABC481ABAB02}"/>
    <cellStyle name="Salida 13 2 5 3" xfId="9718" xr:uid="{07C5DDF2-6421-404E-A42D-1F85153EB50F}"/>
    <cellStyle name="Salida 13 2 5 3 2" xfId="24826" xr:uid="{761E53FD-DF4B-4451-81E8-42E58174A7AB}"/>
    <cellStyle name="Salida 13 2 5 4" xfId="15652" xr:uid="{C9D868A6-B2BE-4874-A0BB-3455B30B43AC}"/>
    <cellStyle name="Salida 13 2 5 4 2" xfId="30760" xr:uid="{A88B9A25-D9C2-441B-B185-3A1786AC42F1}"/>
    <cellStyle name="Salida 13 2 5 5" xfId="18444" xr:uid="{197A1C28-712A-4AE9-9E80-6290F8A873B8}"/>
    <cellStyle name="Salida 13 2 6" xfId="3642" xr:uid="{705B99FB-730E-4668-852C-D1A5B2DDA6A1}"/>
    <cellStyle name="Salida 13 2 6 2" xfId="6279" xr:uid="{B8E47E23-62A4-4B75-B792-1387E0AD44C3}"/>
    <cellStyle name="Salida 13 2 6 2 2" xfId="12590" xr:uid="{11B1A84B-B06D-4ACC-AEF4-42DF3778E251}"/>
    <cellStyle name="Salida 13 2 6 2 2 2" xfId="27698" xr:uid="{07B3ECF5-3F21-488B-A396-9D1A6AF04D08}"/>
    <cellStyle name="Salida 13 2 6 2 3" xfId="14204" xr:uid="{BB315C0D-79E3-4231-B3D1-9507E2CC37BF}"/>
    <cellStyle name="Salida 13 2 6 2 3 2" xfId="29312" xr:uid="{FB28693B-9F7D-42B1-9A56-51610B2F8EA2}"/>
    <cellStyle name="Salida 13 2 6 2 4" xfId="21387" xr:uid="{F2233401-C090-4285-96FF-352FFB57BC59}"/>
    <cellStyle name="Salida 13 2 6 3" xfId="10024" xr:uid="{15F786F3-696E-47CA-BC22-1B48700B2480}"/>
    <cellStyle name="Salida 13 2 6 3 2" xfId="25132" xr:uid="{DDFCDF84-53D7-4F97-B181-2089E01B63C7}"/>
    <cellStyle name="Salida 13 2 6 4" xfId="14755" xr:uid="{664B94A5-7A03-4275-81A9-C034CCA9540D}"/>
    <cellStyle name="Salida 13 2 6 4 2" xfId="29863" xr:uid="{CD91CAF9-BC8F-4BDE-A9A8-A7D52C63E8F0}"/>
    <cellStyle name="Salida 13 2 6 5" xfId="18750" xr:uid="{32BD198A-5C07-4AD3-AA82-DD790BDF45A7}"/>
    <cellStyle name="Salida 13 2 7" xfId="4003" xr:uid="{97E42C62-01CE-4ECA-90F8-6572B95C116F}"/>
    <cellStyle name="Salida 13 2 7 2" xfId="6640" xr:uid="{F3C42808-6321-493A-885C-A24B7B4D3E6E}"/>
    <cellStyle name="Salida 13 2 7 2 2" xfId="12951" xr:uid="{715447B5-900B-489A-87A3-0943F99E322F}"/>
    <cellStyle name="Salida 13 2 7 2 2 2" xfId="28059" xr:uid="{AF8BDBB4-A0A4-4260-9F59-0682D5ADEAFF}"/>
    <cellStyle name="Salida 13 2 7 2 3" xfId="16641" xr:uid="{EF95E35D-2CEC-4B56-9073-817A88E552BF}"/>
    <cellStyle name="Salida 13 2 7 2 3 2" xfId="31749" xr:uid="{0F8B2D47-FD12-409A-9342-11A4A9AB2069}"/>
    <cellStyle name="Salida 13 2 7 2 4" xfId="21748" xr:uid="{E358B29C-8CE9-4639-A7B2-11ED222330CB}"/>
    <cellStyle name="Salida 13 2 7 3" xfId="10385" xr:uid="{02517610-6B4C-4C0C-8895-866150EE53C8}"/>
    <cellStyle name="Salida 13 2 7 3 2" xfId="25493" xr:uid="{4E56AB17-538D-43F5-B172-90ADB2283117}"/>
    <cellStyle name="Salida 13 2 7 4" xfId="7195" xr:uid="{EAAD36FE-1545-49DC-ACF3-89B7088163E4}"/>
    <cellStyle name="Salida 13 2 7 4 2" xfId="22303" xr:uid="{D73C88C6-116C-4A6B-B7FC-4E8555BA7842}"/>
    <cellStyle name="Salida 13 2 7 5" xfId="19111" xr:uid="{B428CFF1-296E-4AD7-BB3D-6E19BBF934E3}"/>
    <cellStyle name="Salida 13 2 8" xfId="4316" xr:uid="{C496B245-CCB8-4218-9DC6-DA24C500CBAE}"/>
    <cellStyle name="Salida 13 2 8 2" xfId="6953" xr:uid="{5EBF65B5-5A77-4ABF-8021-48853786D184}"/>
    <cellStyle name="Salida 13 2 8 2 2" xfId="13264" xr:uid="{20E678ED-1B9C-4000-B2E9-CCEC26DC7C35}"/>
    <cellStyle name="Salida 13 2 8 2 2 2" xfId="28372" xr:uid="{847C3C42-5852-491B-8EBC-B1B02796F4FF}"/>
    <cellStyle name="Salida 13 2 8 2 3" xfId="16928" xr:uid="{5ACE6235-7F75-460B-83A6-1C4F3F16167D}"/>
    <cellStyle name="Salida 13 2 8 2 3 2" xfId="32036" xr:uid="{D14CC32B-2A02-4E90-AED5-3DA51422F53C}"/>
    <cellStyle name="Salida 13 2 8 2 4" xfId="22061" xr:uid="{3BD2B004-9E4A-4960-8123-89577E153614}"/>
    <cellStyle name="Salida 13 2 8 3" xfId="10698" xr:uid="{E421A679-B299-4F9C-8DE0-BAAD1D0A99A9}"/>
    <cellStyle name="Salida 13 2 8 3 2" xfId="25806" xr:uid="{CC7B3F89-2547-40D2-B3C2-2D5634D1D17F}"/>
    <cellStyle name="Salida 13 2 8 4" xfId="7735" xr:uid="{52139073-66F2-475B-87BB-193563FD8078}"/>
    <cellStyle name="Salida 13 2 8 4 2" xfId="22843" xr:uid="{CA459C1A-EFF8-475A-AE1C-104AA2885FAA}"/>
    <cellStyle name="Salida 13 2 8 5" xfId="19424" xr:uid="{EC2431A3-D0C9-433A-8E04-BDA32F603DDB}"/>
    <cellStyle name="Salida 13 2 9" xfId="4568" xr:uid="{A97C555D-C461-4BCF-8117-68AC2905747B}"/>
    <cellStyle name="Salida 13 2 9 2" xfId="10950" xr:uid="{A095F556-303F-4882-98CA-3BB3DF14D556}"/>
    <cellStyle name="Salida 13 2 9 2 2" xfId="26058" xr:uid="{6978A5B1-12BB-451F-AE85-CD794FC06FDB}"/>
    <cellStyle name="Salida 13 2 9 3" xfId="9237" xr:uid="{DF17C55A-C4CC-4009-99FA-6552FF0E8B84}"/>
    <cellStyle name="Salida 13 2 9 3 2" xfId="24345" xr:uid="{F34B768C-CBF0-4536-B0F6-09E3EA3A2397}"/>
    <cellStyle name="Salida 13 2 9 4" xfId="19676" xr:uid="{B4E3B68C-F01B-4347-95F2-5A85DFC1595B}"/>
    <cellStyle name="Salida 13 3" xfId="1802" xr:uid="{2BCBFE82-1889-4F70-B640-005B73D891BA}"/>
    <cellStyle name="Salida 13 3 10" xfId="8303" xr:uid="{7ECF11E7-623F-4AEE-823E-0943E101ED52}"/>
    <cellStyle name="Salida 13 3 10 2" xfId="23411" xr:uid="{A94E2C83-0601-40FB-A87E-99A0051327D1}"/>
    <cellStyle name="Salida 13 3 11" xfId="16242" xr:uid="{CACC36C2-9D44-4CB5-B369-9E6AC22E454F}"/>
    <cellStyle name="Salida 13 3 11 2" xfId="31350" xr:uid="{74DA9F37-A8D6-482C-A70C-02930598B476}"/>
    <cellStyle name="Salida 13 3 12" xfId="7936" xr:uid="{80097987-FB52-4E71-9D34-6E916958A8F7}"/>
    <cellStyle name="Salida 13 3 12 2" xfId="23044" xr:uid="{D6BF0220-BCB8-42E0-9A22-8BC59FF6ED9E}"/>
    <cellStyle name="Salida 13 3 13" xfId="17027" xr:uid="{1FAB808E-87A1-4A4B-B3D6-8A8BDDAC9324}"/>
    <cellStyle name="Salida 13 3 2" xfId="2362" xr:uid="{91601F0A-C2E9-49BE-8F41-D6DF5A0C1CD1}"/>
    <cellStyle name="Salida 13 3 2 2" xfId="4999" xr:uid="{476CD9D9-B054-459E-8FB2-049EAEB43AC5}"/>
    <cellStyle name="Salida 13 3 2 2 2" xfId="11363" xr:uid="{F000F386-C9D4-48A8-9EDB-7A9207517C23}"/>
    <cellStyle name="Salida 13 3 2 2 2 2" xfId="26471" xr:uid="{F481236C-B50E-4A00-94CD-6F691F8A3CE0}"/>
    <cellStyle name="Salida 13 3 2 2 3" xfId="7522" xr:uid="{F5347926-3830-4CD7-8E7A-B450D2F6CF07}"/>
    <cellStyle name="Salida 13 3 2 2 3 2" xfId="22630" xr:uid="{6BDBF8BA-0ECC-42AC-A7F6-B4106D90CCB0}"/>
    <cellStyle name="Salida 13 3 2 2 4" xfId="20107" xr:uid="{92AC0672-1C56-4F9B-95D8-B7D873D48A03}"/>
    <cellStyle name="Salida 13 3 2 3" xfId="8829" xr:uid="{723D94EF-EE00-4B1E-881B-9208A5A6016E}"/>
    <cellStyle name="Salida 13 3 2 3 2" xfId="23937" xr:uid="{1372AD8F-F7DC-4B5A-828E-69F1C0D275BE}"/>
    <cellStyle name="Salida 13 3 3" xfId="2257" xr:uid="{9750FC5E-6154-4033-8B27-1828040EBE99}"/>
    <cellStyle name="Salida 13 3 3 2" xfId="4894" xr:uid="{7D2E9F8B-B98A-4D4B-A08F-184A8B10271F}"/>
    <cellStyle name="Salida 13 3 3 2 2" xfId="11258" xr:uid="{B598E594-F33E-42DE-BBC8-83E94DD1ECFF}"/>
    <cellStyle name="Salida 13 3 3 2 2 2" xfId="26366" xr:uid="{2397E1B9-818C-4524-98BC-37EAE15DC3CD}"/>
    <cellStyle name="Salida 13 3 3 2 3" xfId="15563" xr:uid="{4A3F835E-230E-4502-A3A6-464BDC621B6D}"/>
    <cellStyle name="Salida 13 3 3 2 3 2" xfId="30671" xr:uid="{1A2A146A-533E-4EEC-8E27-25DF8183CE12}"/>
    <cellStyle name="Salida 13 3 3 2 4" xfId="20002" xr:uid="{60D350A9-30D4-496A-9D3F-FEC162FD61B7}"/>
    <cellStyle name="Salida 13 3 3 3" xfId="16397" xr:uid="{27449412-6933-46FD-8B27-0993B9EC7C07}"/>
    <cellStyle name="Salida 13 3 3 3 2" xfId="31505" xr:uid="{2FACE64D-2DF5-4CCE-A4D2-20D8C73B0A99}"/>
    <cellStyle name="Salida 13 3 3 4" xfId="17482" xr:uid="{E405E222-BE7B-4E57-9575-ACA169511681}"/>
    <cellStyle name="Salida 13 3 4" xfId="2337" xr:uid="{1248C24A-496C-46FC-98D7-E1A4B1F86D83}"/>
    <cellStyle name="Salida 13 3 4 2" xfId="4974" xr:uid="{9139DB77-2D91-448B-BCB1-29FB5683768F}"/>
    <cellStyle name="Salida 13 3 4 2 2" xfId="11338" xr:uid="{F1FDAEFF-5AEC-4E0F-990A-49AFF589A591}"/>
    <cellStyle name="Salida 13 3 4 2 2 2" xfId="26446" xr:uid="{B6A96B44-5003-47E9-BC0B-D0C25D8B27D0}"/>
    <cellStyle name="Salida 13 3 4 2 3" xfId="14564" xr:uid="{8D6A7FD7-54BC-4A1F-9CA2-F7D4AFDA9F74}"/>
    <cellStyle name="Salida 13 3 4 2 3 2" xfId="29672" xr:uid="{FF1908AC-5731-4DA5-AC72-BE5BF5A48E53}"/>
    <cellStyle name="Salida 13 3 4 2 4" xfId="20082" xr:uid="{C12F1DC4-4F41-4F40-8DF6-29AA8C211026}"/>
    <cellStyle name="Salida 13 3 4 3" xfId="8804" xr:uid="{13A3D0A5-940B-436F-B729-1035B9AC8F7D}"/>
    <cellStyle name="Salida 13 3 4 3 2" xfId="23912" xr:uid="{4D582BF8-46D8-4B92-8694-EC9A5A757FAC}"/>
    <cellStyle name="Salida 13 3 4 4" xfId="7555" xr:uid="{FA60BC99-24A9-47A7-BE02-16352D846C5F}"/>
    <cellStyle name="Salida 13 3 4 4 2" xfId="22663" xr:uid="{6B6A4661-726C-430B-9C2E-16E7561BF7E8}"/>
    <cellStyle name="Salida 13 3 4 5" xfId="17562" xr:uid="{02039CD4-3E47-4362-9381-4E1A54BC7A09}"/>
    <cellStyle name="Salida 13 3 5" xfId="2271" xr:uid="{BC02DD8A-A1BD-4832-93A0-A46962C9C432}"/>
    <cellStyle name="Salida 13 3 5 2" xfId="4908" xr:uid="{7BDD178F-0F9B-4580-B821-2C82DE580941}"/>
    <cellStyle name="Salida 13 3 5 2 2" xfId="11272" xr:uid="{DE9C0B80-8D2B-4422-8239-468124F8F3A0}"/>
    <cellStyle name="Salida 13 3 5 2 2 2" xfId="26380" xr:uid="{E79C2F1E-E30F-4B0B-98E7-2C8029FB059B}"/>
    <cellStyle name="Salida 13 3 5 2 3" xfId="13411" xr:uid="{CA9B908A-931E-44EA-9C8B-54A4D27C55CC}"/>
    <cellStyle name="Salida 13 3 5 2 3 2" xfId="28519" xr:uid="{F5A79DF2-2B98-4A84-9FB0-A7B16485FB4C}"/>
    <cellStyle name="Salida 13 3 5 2 4" xfId="20016" xr:uid="{F82335D1-FF44-431A-AC02-821088FFBCE5}"/>
    <cellStyle name="Salida 13 3 5 3" xfId="8738" xr:uid="{509301F1-BD24-4367-B32C-9DA8BC1A60FD}"/>
    <cellStyle name="Salida 13 3 5 3 2" xfId="23846" xr:uid="{C5E2269F-3F25-441F-A72D-B9C000AA167F}"/>
    <cellStyle name="Salida 13 3 5 4" xfId="13944" xr:uid="{CEFE8B78-ACD6-455E-BB73-DCC68BD68041}"/>
    <cellStyle name="Salida 13 3 5 4 2" xfId="29052" xr:uid="{92EFC1FB-8D28-47CC-A49B-319105028DDF}"/>
    <cellStyle name="Salida 13 3 5 5" xfId="17496" xr:uid="{C5D723A6-31D7-48F7-B3B3-B3B555B8DEB9}"/>
    <cellStyle name="Salida 13 3 6" xfId="2305" xr:uid="{38CD2DFB-F770-4201-AD66-09644B9AEBA7}"/>
    <cellStyle name="Salida 13 3 6 2" xfId="4942" xr:uid="{2C5E7F84-B00F-4298-9166-894A5D74474D}"/>
    <cellStyle name="Salida 13 3 6 2 2" xfId="11306" xr:uid="{2FF2AA51-15DC-451F-B162-C9E4055A6303}"/>
    <cellStyle name="Salida 13 3 6 2 2 2" xfId="26414" xr:uid="{DFF70D5E-AAAE-4504-9262-630C456A0372}"/>
    <cellStyle name="Salida 13 3 6 2 3" xfId="15492" xr:uid="{FC2F09B7-4320-4672-85A1-8303A32400B9}"/>
    <cellStyle name="Salida 13 3 6 2 3 2" xfId="30600" xr:uid="{44903173-662F-46AD-9D42-AC26C42D8AD7}"/>
    <cellStyle name="Salida 13 3 6 2 4" xfId="20050" xr:uid="{328732A3-C52A-4FC8-A110-9CB0DF13E0EF}"/>
    <cellStyle name="Salida 13 3 6 3" xfId="8772" xr:uid="{49346336-3A28-46EE-AD69-7294E824C532}"/>
    <cellStyle name="Salida 13 3 6 3 2" xfId="23880" xr:uid="{1F912DA8-42A3-4538-8982-CC979A562C3D}"/>
    <cellStyle name="Salida 13 3 6 4" xfId="15822" xr:uid="{30F195A7-8FD5-4E3B-B31D-EDCC4E2F9624}"/>
    <cellStyle name="Salida 13 3 6 4 2" xfId="30930" xr:uid="{73CBEE57-9C1F-4455-B146-9B2B21B1D2E2}"/>
    <cellStyle name="Salida 13 3 6 5" xfId="17530" xr:uid="{328DE35E-9514-4425-8008-1FC0BE5825A0}"/>
    <cellStyle name="Salida 13 3 7" xfId="3874" xr:uid="{61FD1066-E08B-48A9-A44A-7E56E92C9183}"/>
    <cellStyle name="Salida 13 3 7 2" xfId="6511" xr:uid="{BB0847CC-4D28-49F4-9DFB-1AC6635D22CE}"/>
    <cellStyle name="Salida 13 3 7 2 2" xfId="12822" xr:uid="{EA0689E9-1375-4CF5-AD05-2E294B987E2E}"/>
    <cellStyle name="Salida 13 3 7 2 2 2" xfId="27930" xr:uid="{475673B8-6502-46E0-939C-4481EA42DA91}"/>
    <cellStyle name="Salida 13 3 7 2 3" xfId="14685" xr:uid="{BADF790B-84D8-42BA-8B0D-AF9278B86CAF}"/>
    <cellStyle name="Salida 13 3 7 2 3 2" xfId="29793" xr:uid="{275394FD-3CCA-4C93-83B6-5F00AC8D6339}"/>
    <cellStyle name="Salida 13 3 7 2 4" xfId="21619" xr:uid="{E84349EA-A300-49A9-9AD2-37522F57F461}"/>
    <cellStyle name="Salida 13 3 7 3" xfId="10256" xr:uid="{2BCBED3F-5E3C-42FD-956F-2BB58CCEEB55}"/>
    <cellStyle name="Salida 13 3 7 3 2" xfId="25364" xr:uid="{BDBB998D-DBC8-4432-9B6E-25CFC9618F4A}"/>
    <cellStyle name="Salida 13 3 7 4" xfId="16408" xr:uid="{532EE3A8-76FA-498B-96AB-B5EB4DD95D51}"/>
    <cellStyle name="Salida 13 3 7 4 2" xfId="31516" xr:uid="{E46E5558-4AE1-40D5-8FE8-B5C141E40244}"/>
    <cellStyle name="Salida 13 3 7 5" xfId="18982" xr:uid="{EE6E2F75-45F7-4351-BECD-896214366654}"/>
    <cellStyle name="Salida 13 3 8" xfId="4256" xr:uid="{C475994A-033E-4645-A97E-7B1EA0396BA4}"/>
    <cellStyle name="Salida 13 3 8 2" xfId="6893" xr:uid="{795D4732-F052-4898-8B38-59B3B1775D31}"/>
    <cellStyle name="Salida 13 3 8 2 2" xfId="13204" xr:uid="{198B400D-AE20-415D-95B9-C067A67C7C41}"/>
    <cellStyle name="Salida 13 3 8 2 2 2" xfId="28312" xr:uid="{1E812B7C-85E1-47B4-B52C-6FB134D47AD5}"/>
    <cellStyle name="Salida 13 3 8 2 3" xfId="16868" xr:uid="{96DF635D-7F29-4178-9784-6897C52BEE9D}"/>
    <cellStyle name="Salida 13 3 8 2 3 2" xfId="31976" xr:uid="{528F88BD-8485-47C8-A66F-4B01461EF2AF}"/>
    <cellStyle name="Salida 13 3 8 2 4" xfId="22001" xr:uid="{BF0959B1-E929-4E05-8E12-5EC37F73CBB6}"/>
    <cellStyle name="Salida 13 3 8 3" xfId="10638" xr:uid="{312A4F9C-72D0-4FD3-A02D-3154F2DE755B}"/>
    <cellStyle name="Salida 13 3 8 3 2" xfId="25746" xr:uid="{A27944BE-170F-47AE-BC99-8EFDA172C57E}"/>
    <cellStyle name="Salida 13 3 8 4" xfId="8224" xr:uid="{8DD0C653-79D5-41A3-A30F-0993F418E148}"/>
    <cellStyle name="Salida 13 3 8 4 2" xfId="23332" xr:uid="{325035B6-0DD9-45F2-8645-5AE24294C26A}"/>
    <cellStyle name="Salida 13 3 8 5" xfId="19364" xr:uid="{B8C8A1C6-87E7-4A17-A872-20D1303F825A}"/>
    <cellStyle name="Salida 13 3 9" xfId="4439" xr:uid="{F5967CA3-5535-4D7C-9C22-B78CCBF018C5}"/>
    <cellStyle name="Salida 13 3 9 2" xfId="10821" xr:uid="{132EFA31-9FA3-4571-B4CE-4D88FA445C5D}"/>
    <cellStyle name="Salida 13 3 9 2 2" xfId="25929" xr:uid="{B39B7469-7069-426E-9C4F-568C152E6436}"/>
    <cellStyle name="Salida 13 3 9 3" xfId="7518" xr:uid="{509F558E-EAB3-4792-9AC5-073DF9B1E109}"/>
    <cellStyle name="Salida 13 3 9 3 2" xfId="22626" xr:uid="{F18262A9-12E5-4612-9B73-99E2BC8BAD36}"/>
    <cellStyle name="Salida 13 3 9 4" xfId="19547" xr:uid="{5F8A0427-924C-4B30-ABF4-3156D3AECE02}"/>
    <cellStyle name="Salida 13 4" xfId="2122" xr:uid="{DC6DADB7-B008-4FF3-9D71-67E5526F5378}"/>
    <cellStyle name="Salida 13 4 10" xfId="7718" xr:uid="{604B63C8-3217-4E86-8D16-89AFBDA17BCB}"/>
    <cellStyle name="Salida 13 4 10 2" xfId="22826" xr:uid="{ED0E9B8F-EB57-4538-A6BD-2D0230105A9B}"/>
    <cellStyle name="Salida 13 4 11" xfId="13809" xr:uid="{9110536D-7B7A-4210-BE27-1413F22E36FC}"/>
    <cellStyle name="Salida 13 4 11 2" xfId="28917" xr:uid="{8C5D6872-D39F-47C2-BC83-8A74335D9217}"/>
    <cellStyle name="Salida 13 4 12" xfId="17347" xr:uid="{A9322516-3A59-49B6-ADDC-32282573644E}"/>
    <cellStyle name="Salida 13 4 2" xfId="2612" xr:uid="{798C64CA-5D6C-490E-9FAA-84ADEB9BC440}"/>
    <cellStyle name="Salida 13 4 2 2" xfId="5249" xr:uid="{41C299EA-3B55-4CD7-B8C9-522A1498ED8C}"/>
    <cellStyle name="Salida 13 4 2 2 2" xfId="11613" xr:uid="{92FFCE8C-03EE-4A00-B075-A8F0E9F63A7D}"/>
    <cellStyle name="Salida 13 4 2 2 2 2" xfId="26721" xr:uid="{C5EF85D6-D93D-451D-9624-0A40221F7E0C}"/>
    <cellStyle name="Salida 13 4 2 2 3" xfId="7450" xr:uid="{2854633C-760D-4F5C-915F-8452D756CFFC}"/>
    <cellStyle name="Salida 13 4 2 2 3 2" xfId="22558" xr:uid="{3F733FFC-9EEA-4BD6-8D63-669141608B94}"/>
    <cellStyle name="Salida 13 4 2 2 4" xfId="20357" xr:uid="{93CCA8EE-E2C0-4733-9FB5-B13C02B6DD3A}"/>
    <cellStyle name="Salida 13 4 2 3" xfId="9079" xr:uid="{F2FF5F63-8464-4B64-8B65-1B93210E1100}"/>
    <cellStyle name="Salida 13 4 2 3 2" xfId="24187" xr:uid="{2674F197-29D0-4FAE-B2EE-474582E555A6}"/>
    <cellStyle name="Salida 13 4 2 4" xfId="8708" xr:uid="{9A97E5AD-8404-430C-9BBB-5F23342590D5}"/>
    <cellStyle name="Salida 13 4 2 4 2" xfId="23816" xr:uid="{98F964DB-15EE-4829-8213-4713BB5F2A67}"/>
    <cellStyle name="Salida 13 4 2 5" xfId="14238" xr:uid="{06BDD827-FCE9-4BC3-84D2-D81ACF711C9B}"/>
    <cellStyle name="Salida 13 4 2 5 2" xfId="29346" xr:uid="{454429C1-9D79-4367-B4DA-4E91CE70EF8E}"/>
    <cellStyle name="Salida 13 4 2 6" xfId="17720" xr:uid="{A63D8053-665A-48D4-8DBF-C9CCA795A8E7}"/>
    <cellStyle name="Salida 13 4 3" xfId="2877" xr:uid="{7E35EA8C-9C0D-43B4-AD45-E05C16E01382}"/>
    <cellStyle name="Salida 13 4 3 2" xfId="5514" xr:uid="{A7A64F2F-43B6-46A8-BB2B-3FD7BEA39E0F}"/>
    <cellStyle name="Salida 13 4 3 2 2" xfId="11825" xr:uid="{3E7669B8-876E-41EB-ABE4-F27AB898845D}"/>
    <cellStyle name="Salida 13 4 3 2 2 2" xfId="26933" xr:uid="{7AC98B1C-675D-4AB0-A413-EDD3094A7DA5}"/>
    <cellStyle name="Salida 13 4 3 2 3" xfId="7536" xr:uid="{B432C306-DD7B-4967-961F-AE153F0F9B3C}"/>
    <cellStyle name="Salida 13 4 3 2 3 2" xfId="22644" xr:uid="{CA4F1E84-7AEC-47F2-B55B-9506E840BAB2}"/>
    <cellStyle name="Salida 13 4 3 2 4" xfId="20622" xr:uid="{6F6716E9-74F4-4B42-945F-510E6F062D61}"/>
    <cellStyle name="Salida 13 4 3 3" xfId="16055" xr:uid="{CD6D1942-EC2F-4077-8BC3-B6070D46BC8C}"/>
    <cellStyle name="Salida 13 4 3 3 2" xfId="31163" xr:uid="{015A65AD-655C-42EA-B3DF-B830DA37C133}"/>
    <cellStyle name="Salida 13 4 3 4" xfId="17985" xr:uid="{B14A2D70-2486-4780-90D8-753B6727E255}"/>
    <cellStyle name="Salida 13 4 4" xfId="3180" xr:uid="{6B510FF4-42A9-41B7-939D-9ABC9994BE02}"/>
    <cellStyle name="Salida 13 4 4 2" xfId="5817" xr:uid="{5F19A2DF-80EC-40D1-9858-E7C65CEFA711}"/>
    <cellStyle name="Salida 13 4 4 2 2" xfId="12128" xr:uid="{886FE8B3-8D5C-4003-980F-49BDD9DF5D5B}"/>
    <cellStyle name="Salida 13 4 4 2 2 2" xfId="27236" xr:uid="{E9EFFD2A-CFCB-40F8-9D4C-28392D137589}"/>
    <cellStyle name="Salida 13 4 4 2 3" xfId="8239" xr:uid="{0BEF9204-36D7-46B0-BF37-6280FE562A81}"/>
    <cellStyle name="Salida 13 4 4 2 3 2" xfId="23347" xr:uid="{F0E136A7-3C5D-466C-8F6C-40C9E4ED689D}"/>
    <cellStyle name="Salida 13 4 4 2 4" xfId="20925" xr:uid="{351FA8E2-AB4B-42DB-86B0-8D8A31780186}"/>
    <cellStyle name="Salida 13 4 4 3" xfId="9562" xr:uid="{D776F759-662A-420E-ACE1-8593FA608D8B}"/>
    <cellStyle name="Salida 13 4 4 3 2" xfId="24670" xr:uid="{984BF389-CDA5-4C08-8396-CF69AF019955}"/>
    <cellStyle name="Salida 13 4 4 4" xfId="14443" xr:uid="{5E424A8E-CECA-4DF4-ADC1-8D60E42F27BD}"/>
    <cellStyle name="Salida 13 4 4 4 2" xfId="29551" xr:uid="{D910FAE0-611C-4ABA-8F0E-2AF8E54BE847}"/>
    <cellStyle name="Salida 13 4 4 5" xfId="18288" xr:uid="{D9284632-B226-41D9-AB0A-AC8212603806}"/>
    <cellStyle name="Salida 13 4 5" xfId="3506" xr:uid="{BAD21841-93DF-415F-A2B1-3D7C5EC90690}"/>
    <cellStyle name="Salida 13 4 5 2" xfId="6143" xr:uid="{83CCF7DC-38B8-4B08-A279-2FCD7D5C3DE0}"/>
    <cellStyle name="Salida 13 4 5 2 2" xfId="12454" xr:uid="{204CF24E-D17D-4A08-925E-1902FFF44A71}"/>
    <cellStyle name="Salida 13 4 5 2 2 2" xfId="27562" xr:uid="{F9C57D86-8928-4B4C-B03F-1BD778E0D685}"/>
    <cellStyle name="Salida 13 4 5 2 3" xfId="7345" xr:uid="{C6DA55D9-0758-44A1-9A07-BA5310B8BF14}"/>
    <cellStyle name="Salida 13 4 5 2 3 2" xfId="22453" xr:uid="{10C116D6-53C3-4624-A621-E2ED735E6553}"/>
    <cellStyle name="Salida 13 4 5 2 4" xfId="21251" xr:uid="{3AB1C9B6-9859-4CE4-A34B-7C3E06134368}"/>
    <cellStyle name="Salida 13 4 5 3" xfId="9888" xr:uid="{CAFFD451-CDFD-4A09-9FBD-728952D9DA19}"/>
    <cellStyle name="Salida 13 4 5 3 2" xfId="24996" xr:uid="{6A3E91CD-CADF-430B-B13B-E147C3A08C50}"/>
    <cellStyle name="Salida 13 4 5 4" xfId="13980" xr:uid="{425AA423-A6DB-43DA-852F-66B04B7E855D}"/>
    <cellStyle name="Salida 13 4 5 4 2" xfId="29088" xr:uid="{F2545BC5-EEBF-4DC1-8EC5-DFFBAAA4A339}"/>
    <cellStyle name="Salida 13 4 5 5" xfId="18614" xr:uid="{A7927449-A652-46D7-9DDE-B11BDA2CE3FC}"/>
    <cellStyle name="Salida 13 4 6" xfId="3812" xr:uid="{D6A723D3-550C-47ED-BA86-B8D1AE78DF38}"/>
    <cellStyle name="Salida 13 4 6 2" xfId="6449" xr:uid="{F64EAC58-8288-4477-A28A-DEA35ED1A527}"/>
    <cellStyle name="Salida 13 4 6 2 2" xfId="12760" xr:uid="{27CEE929-0FB1-4BD7-A55D-5A83AF3CAE39}"/>
    <cellStyle name="Salida 13 4 6 2 2 2" xfId="27868" xr:uid="{3E98EE88-3DD2-49A4-9C08-42DAACBC6399}"/>
    <cellStyle name="Salida 13 4 6 2 3" xfId="7478" xr:uid="{F8D968A4-6F63-49F5-A3A1-2E4175300E0A}"/>
    <cellStyle name="Salida 13 4 6 2 3 2" xfId="22586" xr:uid="{69828AD2-EE13-44C3-AA1B-2B1C96BB51E3}"/>
    <cellStyle name="Salida 13 4 6 2 4" xfId="21557" xr:uid="{8FEA1F66-C5CB-4125-B8B6-3907E985CC06}"/>
    <cellStyle name="Salida 13 4 6 3" xfId="10194" xr:uid="{99DE4360-E69F-45CC-B9DB-7D97BD00E836}"/>
    <cellStyle name="Salida 13 4 6 3 2" xfId="25302" xr:uid="{C9825024-9105-4608-AC23-986446889361}"/>
    <cellStyle name="Salida 13 4 6 4" xfId="15495" xr:uid="{D95EE9C7-B760-434C-AC5E-2CF59B80C03C}"/>
    <cellStyle name="Salida 13 4 6 4 2" xfId="30603" xr:uid="{9636D9DA-E730-4298-8B12-17334C7462A1}"/>
    <cellStyle name="Salida 13 4 6 5" xfId="18920" xr:uid="{942CAA13-3A75-48CF-9377-8C6FD4B0E79B}"/>
    <cellStyle name="Salida 13 4 7" xfId="4194" xr:uid="{42D73A59-5439-4318-AF42-797333942D05}"/>
    <cellStyle name="Salida 13 4 7 2" xfId="6831" xr:uid="{373D3322-8666-494B-880D-7898A5246709}"/>
    <cellStyle name="Salida 13 4 7 2 2" xfId="13142" xr:uid="{2CD5BB68-77FF-490B-8525-215EAEE6C6B4}"/>
    <cellStyle name="Salida 13 4 7 2 2 2" xfId="28250" xr:uid="{0AE8295A-AC27-4EF0-9743-D8DBC91398C4}"/>
    <cellStyle name="Salida 13 4 7 2 3" xfId="16811" xr:uid="{8D6EEE58-9DF9-43A9-A3C4-F737194AB845}"/>
    <cellStyle name="Salida 13 4 7 2 3 2" xfId="31919" xr:uid="{6BD07AF9-02B2-4831-A723-E7C9C6E90CE2}"/>
    <cellStyle name="Salida 13 4 7 2 4" xfId="21939" xr:uid="{31A93E3E-098E-4C23-9EBB-755C2F3F9BBD}"/>
    <cellStyle name="Salida 13 4 7 3" xfId="10576" xr:uid="{FB9432A3-FC8F-47B8-B709-976CCEAE2833}"/>
    <cellStyle name="Salida 13 4 7 3 2" xfId="25684" xr:uid="{E0014191-D77F-446B-86B6-1611CCD66857}"/>
    <cellStyle name="Salida 13 4 7 4" xfId="15166" xr:uid="{2AB0C5F8-39DA-48BA-BC69-14F57906F459}"/>
    <cellStyle name="Salida 13 4 7 4 2" xfId="30274" xr:uid="{A576D298-BF1E-4D49-84F9-249CA5E98AD8}"/>
    <cellStyle name="Salida 13 4 7 5" xfId="19302" xr:uid="{ED62B961-853D-4E2C-849D-154A095CE2F6}"/>
    <cellStyle name="Salida 13 4 8" xfId="4759" xr:uid="{C6CA74AE-F880-4365-B7E7-DD559A6F64CE}"/>
    <cellStyle name="Salida 13 4 8 2" xfId="11141" xr:uid="{47F1B31B-4F61-4E21-8F1A-96DDADF02D73}"/>
    <cellStyle name="Salida 13 4 8 2 2" xfId="26249" xr:uid="{BCB54CB2-91BF-4B99-B08E-F47BF891EF8C}"/>
    <cellStyle name="Salida 13 4 8 3" xfId="15788" xr:uid="{74B92081-97FF-4F14-8300-6E6EB8C0FBFD}"/>
    <cellStyle name="Salida 13 4 8 3 2" xfId="30896" xr:uid="{FE7546D7-BFF2-45E8-AFC2-5A5D2CA3B78C}"/>
    <cellStyle name="Salida 13 4 8 4" xfId="19867" xr:uid="{2028B097-A2FC-4EDF-AF33-8A05C441C186}"/>
    <cellStyle name="Salida 13 4 9" xfId="8620" xr:uid="{43493DA0-652B-4493-B0FE-FD5DB54E37D0}"/>
    <cellStyle name="Salida 13 4 9 2" xfId="23728" xr:uid="{AF3F9DC4-5597-4D97-9B99-04E0D2E1CD72}"/>
    <cellStyle name="Salida 13 5" xfId="2002" xr:uid="{B16A7921-B66A-476B-A638-795636A171E5}"/>
    <cellStyle name="Salida 13 5 10" xfId="8724" xr:uid="{BD012D71-4519-4E38-B1C3-2AD2D2DAD4B3}"/>
    <cellStyle name="Salida 13 5 10 2" xfId="23832" xr:uid="{0B0B506B-5ABD-42D5-859A-3FC842BEED62}"/>
    <cellStyle name="Salida 13 5 11" xfId="17227" xr:uid="{7220D601-E966-4735-A19C-CD64C963E94B}"/>
    <cellStyle name="Salida 13 5 2" xfId="2764" xr:uid="{BBF95311-B25E-4650-B3F8-E58DC06DC355}"/>
    <cellStyle name="Salida 13 5 2 2" xfId="5401" xr:uid="{CFE176A2-5D85-42C7-A927-181EA8CFD4D6}"/>
    <cellStyle name="Salida 13 5 2 2 2" xfId="11750" xr:uid="{9003F074-BD8A-4243-A0C3-620B05E90F8F}"/>
    <cellStyle name="Salida 13 5 2 2 2 2" xfId="26858" xr:uid="{624EFCC7-4C7B-4741-8EBD-6233E719A50A}"/>
    <cellStyle name="Salida 13 5 2 2 3" xfId="9252" xr:uid="{FE3BAD96-6EC7-4904-87B7-44AF71880873}"/>
    <cellStyle name="Salida 13 5 2 2 3 2" xfId="24360" xr:uid="{37C302F3-0490-48F2-888A-66260342EB9F}"/>
    <cellStyle name="Salida 13 5 2 2 4" xfId="20509" xr:uid="{67C7AE73-B677-42FC-AA0E-6FAFF22A5EDB}"/>
    <cellStyle name="Salida 13 5 2 3" xfId="15997" xr:uid="{E4CC9BD9-95B1-469F-AE70-D798AD34E085}"/>
    <cellStyle name="Salida 13 5 2 3 2" xfId="31105" xr:uid="{21A61B48-272A-4E7A-9467-998E84C7179F}"/>
    <cellStyle name="Salida 13 5 2 4" xfId="17872" xr:uid="{4C5A8243-2970-4CF5-B46C-C46AB80174D9}"/>
    <cellStyle name="Salida 13 5 3" xfId="3067" xr:uid="{C32D5AF6-F841-4862-B6FF-5F4661B34F19}"/>
    <cellStyle name="Salida 13 5 3 2" xfId="5704" xr:uid="{815E1B52-28B5-4B2F-89D3-D1EBD3C312C4}"/>
    <cellStyle name="Salida 13 5 3 2 2" xfId="12015" xr:uid="{B7D4B6A6-5DC1-40D9-83D0-FE35D9C24FD6}"/>
    <cellStyle name="Salida 13 5 3 2 2 2" xfId="27123" xr:uid="{DDE97AD5-896A-4819-97E7-2FD3E4441D9C}"/>
    <cellStyle name="Salida 13 5 3 2 3" xfId="7210" xr:uid="{0AA04E33-88C0-4EBD-8938-30A868947DBB}"/>
    <cellStyle name="Salida 13 5 3 2 3 2" xfId="22318" xr:uid="{EB2D1BDA-F4F5-4176-A0BB-71197E27122F}"/>
    <cellStyle name="Salida 13 5 3 2 4" xfId="20812" xr:uid="{8153EE10-0C24-4D53-851D-5CF227330F1D}"/>
    <cellStyle name="Salida 13 5 3 3" xfId="9449" xr:uid="{84934CD5-A997-4CA5-8626-5430CFB8A6CB}"/>
    <cellStyle name="Salida 13 5 3 3 2" xfId="24557" xr:uid="{73FD0F76-E4B4-4A17-AA49-E291A49A2711}"/>
    <cellStyle name="Salida 13 5 3 4" xfId="15814" xr:uid="{26D5EF79-BA2D-4D51-9D63-E69A93F24498}"/>
    <cellStyle name="Salida 13 5 3 4 2" xfId="30922" xr:uid="{40129952-3FD1-4FCD-B986-5CA450D38DB6}"/>
    <cellStyle name="Salida 13 5 3 5" xfId="18175" xr:uid="{F01006FB-864D-4097-A8BB-1B97D610E5A3}"/>
    <cellStyle name="Salida 13 5 4" xfId="3393" xr:uid="{7E0C944D-F124-4B19-A88E-6C4F95EB872A}"/>
    <cellStyle name="Salida 13 5 4 2" xfId="6030" xr:uid="{C19941C6-2E4C-4095-B024-536064DD772F}"/>
    <cellStyle name="Salida 13 5 4 2 2" xfId="12341" xr:uid="{830F42D4-4A9D-499F-A4FC-CE0E75FD2317}"/>
    <cellStyle name="Salida 13 5 4 2 2 2" xfId="27449" xr:uid="{87108B3C-4AAD-4249-B600-B26E55AB018C}"/>
    <cellStyle name="Salida 13 5 4 2 3" xfId="16543" xr:uid="{FFE463B2-6EBB-47B1-91F1-BC50F5A7D3AA}"/>
    <cellStyle name="Salida 13 5 4 2 3 2" xfId="31651" xr:uid="{95248D17-A93C-47F1-8373-5A8B6DBF684E}"/>
    <cellStyle name="Salida 13 5 4 2 4" xfId="21138" xr:uid="{B44FAC9C-2664-4358-95A3-01001A7474B5}"/>
    <cellStyle name="Salida 13 5 4 3" xfId="9775" xr:uid="{35DDAA24-5383-47D2-A38B-106270F1EB30}"/>
    <cellStyle name="Salida 13 5 4 3 2" xfId="24883" xr:uid="{8CEA3A00-A290-4E17-95F7-45995D3F3382}"/>
    <cellStyle name="Salida 13 5 4 4" xfId="8021" xr:uid="{53A2EBCC-07D3-443B-B1F2-0B522AF3C2E0}"/>
    <cellStyle name="Salida 13 5 4 4 2" xfId="23129" xr:uid="{03D6D83E-B8FB-466B-9058-F0B0CC06F869}"/>
    <cellStyle name="Salida 13 5 4 5" xfId="18501" xr:uid="{80FD872E-36A0-40EC-97D3-1712DB40497C}"/>
    <cellStyle name="Salida 13 5 5" xfId="3699" xr:uid="{D8E80869-37E6-48B1-B5C7-28051045D928}"/>
    <cellStyle name="Salida 13 5 5 2" xfId="6336" xr:uid="{1FBB1C6E-1FD4-48BA-9FD6-B293F8D55262}"/>
    <cellStyle name="Salida 13 5 5 2 2" xfId="12647" xr:uid="{8DD2DE83-368E-47B6-86E9-465CA54AC2D2}"/>
    <cellStyle name="Salida 13 5 5 2 2 2" xfId="27755" xr:uid="{5517DE92-84ED-444E-AC86-44BEA5756AC6}"/>
    <cellStyle name="Salida 13 5 5 2 3" xfId="15134" xr:uid="{E5070F14-8023-4AE9-BDDE-ED694C170CFA}"/>
    <cellStyle name="Salida 13 5 5 2 3 2" xfId="30242" xr:uid="{B156703C-6CC5-490C-8D61-8850F8DCA1FF}"/>
    <cellStyle name="Salida 13 5 5 2 4" xfId="21444" xr:uid="{7FFEF036-5E67-4BFA-90B6-AFE14E330A44}"/>
    <cellStyle name="Salida 13 5 5 3" xfId="10081" xr:uid="{5DC39137-4AF8-4926-AB7E-5B1F18829B1A}"/>
    <cellStyle name="Salida 13 5 5 3 2" xfId="25189" xr:uid="{232C7FF2-595D-4FA3-90CF-E5B802CA6E3E}"/>
    <cellStyle name="Salida 13 5 5 4" xfId="7799" xr:uid="{D29D7899-9A4A-4CB1-B4DC-707828CBA88E}"/>
    <cellStyle name="Salida 13 5 5 4 2" xfId="22907" xr:uid="{F5EB6FBF-B6DD-4C87-8C24-C728CBA9367C}"/>
    <cellStyle name="Salida 13 5 5 5" xfId="18807" xr:uid="{BD548C9F-76D5-431E-8709-221FF49616EE}"/>
    <cellStyle name="Salida 13 5 6" xfId="4074" xr:uid="{569CA20A-12F2-4D77-B206-8C2637910DCA}"/>
    <cellStyle name="Salida 13 5 6 2" xfId="6711" xr:uid="{6DE5C0B8-2459-4F8A-913E-412D736ABE92}"/>
    <cellStyle name="Salida 13 5 6 2 2" xfId="13022" xr:uid="{0F51DAE9-1173-4B48-A8ED-3B580814DFE8}"/>
    <cellStyle name="Salida 13 5 6 2 2 2" xfId="28130" xr:uid="{D85E9666-CE93-4276-B666-C2A6B42E6F5D}"/>
    <cellStyle name="Salida 13 5 6 2 3" xfId="16698" xr:uid="{2861C616-167C-485C-8E53-18B8A5411B02}"/>
    <cellStyle name="Salida 13 5 6 2 3 2" xfId="31806" xr:uid="{02AB72FE-6782-4084-A740-D4B4492F7C5C}"/>
    <cellStyle name="Salida 13 5 6 2 4" xfId="21819" xr:uid="{BECB6DE0-45A5-48A9-9095-422A22A43304}"/>
    <cellStyle name="Salida 13 5 6 3" xfId="10456" xr:uid="{3BD43EA0-6E7F-4156-90B2-0885E21B4602}"/>
    <cellStyle name="Salida 13 5 6 3 2" xfId="25564" xr:uid="{44F95B84-BEE3-4EBA-90F0-DB20783069E5}"/>
    <cellStyle name="Salida 13 5 6 4" xfId="8215" xr:uid="{2FC8DA04-AC43-4A54-87E8-1228CC004167}"/>
    <cellStyle name="Salida 13 5 6 4 2" xfId="23323" xr:uid="{8DD7528A-586F-479B-A0CF-59848767799B}"/>
    <cellStyle name="Salida 13 5 6 5" xfId="19182" xr:uid="{16536369-D61A-4173-B6FF-0F81AFA9E312}"/>
    <cellStyle name="Salida 13 5 7" xfId="4639" xr:uid="{7532BC30-7E63-4D3E-B864-0D9A404BA2ED}"/>
    <cellStyle name="Salida 13 5 7 2" xfId="11021" xr:uid="{CC5EC664-E828-4A97-A8A2-9903AD81F20A}"/>
    <cellStyle name="Salida 13 5 7 2 2" xfId="26129" xr:uid="{8D11AE3E-9C39-4680-8E9C-C5E257399F57}"/>
    <cellStyle name="Salida 13 5 7 3" xfId="7370" xr:uid="{E36FBCC9-BC20-4738-847B-A13A5849F56B}"/>
    <cellStyle name="Salida 13 5 7 3 2" xfId="22478" xr:uid="{90560B07-BB86-41A2-9BF8-C54ADEDEA38B}"/>
    <cellStyle name="Salida 13 5 7 4" xfId="19747" xr:uid="{A8AD35E8-4CB1-47D3-B177-2A523A97453E}"/>
    <cellStyle name="Salida 13 5 8" xfId="8500" xr:uid="{80BFD803-5D77-4DAE-8059-ED0E44EA2DD2}"/>
    <cellStyle name="Salida 13 5 8 2" xfId="23608" xr:uid="{96C29FFD-D428-498F-8227-D22B3CB95F16}"/>
    <cellStyle name="Salida 13 5 9" xfId="15630" xr:uid="{FFCA73D8-C6A5-4279-A0DB-8E7928842117}"/>
    <cellStyle name="Salida 13 5 9 2" xfId="30738" xr:uid="{831090F8-2921-42C9-B20F-40B61E3AFAF4}"/>
    <cellStyle name="Salida 14" xfId="1506" xr:uid="{00000000-0005-0000-0000-0000E6050000}"/>
    <cellStyle name="Salida 14 2" xfId="1932" xr:uid="{B0DD6107-2344-481E-9F32-594633E7866B}"/>
    <cellStyle name="Salida 14 2 10" xfId="8433" xr:uid="{1A06A71D-394B-458F-9F2A-A910F2D25D7B}"/>
    <cellStyle name="Salida 14 2 10 2" xfId="23541" xr:uid="{4FC313A2-9693-4310-BE41-422D96AE724C}"/>
    <cellStyle name="Salida 14 2 11" xfId="8294" xr:uid="{DB727D7B-45BD-4960-9E62-3B082CC84ED1}"/>
    <cellStyle name="Salida 14 2 11 2" xfId="23402" xr:uid="{9647BEC1-6C28-478A-A96D-2048C44843B2}"/>
    <cellStyle name="Salida 14 2 12" xfId="15648" xr:uid="{F5876483-31FF-4C87-B0CC-390AA3F441C2}"/>
    <cellStyle name="Salida 14 2 12 2" xfId="30756" xr:uid="{363333A5-5AF9-4997-BC56-6B8BDE093296}"/>
    <cellStyle name="Salida 14 2 13" xfId="17157" xr:uid="{5E3FD611-ACC2-435E-89FB-CAAD05CF0101}"/>
    <cellStyle name="Salida 14 2 2" xfId="2492" xr:uid="{C2ACA0CB-F854-43B7-9356-25F64D86ADC6}"/>
    <cellStyle name="Salida 14 2 2 2" xfId="5129" xr:uid="{9DFC3CD8-E722-4B61-A4C0-724F6F414570}"/>
    <cellStyle name="Salida 14 2 2 2 2" xfId="11493" xr:uid="{57E31D34-FBC9-46F6-BF8A-4D0E0E2A1021}"/>
    <cellStyle name="Salida 14 2 2 2 2 2" xfId="26601" xr:uid="{900AF5E6-AC84-4864-98F1-6198345B39C4}"/>
    <cellStyle name="Salida 14 2 2 2 3" xfId="9188" xr:uid="{C7ABDB0E-C2C3-4524-BF3A-E41E7FFCD070}"/>
    <cellStyle name="Salida 14 2 2 2 3 2" xfId="24296" xr:uid="{C95C6CF7-E1F0-4117-AB37-E6BA7B760E50}"/>
    <cellStyle name="Salida 14 2 2 2 4" xfId="20237" xr:uid="{D918A611-1C19-41B4-8085-488E399CC717}"/>
    <cellStyle name="Salida 14 2 2 3" xfId="8959" xr:uid="{B895865D-6FD7-4203-9A2C-89140AB54877}"/>
    <cellStyle name="Salida 14 2 2 3 2" xfId="24067" xr:uid="{64239AE5-9492-4FB3-B9E3-ECA9AB43769D}"/>
    <cellStyle name="Salida 14 2 3" xfId="2708" xr:uid="{4877C2AE-96F2-442E-89B0-A0076D16F33A}"/>
    <cellStyle name="Salida 14 2 3 2" xfId="5345" xr:uid="{2B8CCC32-4283-4CD4-A899-B0FB02AC0794}"/>
    <cellStyle name="Salida 14 2 3 2 2" xfId="11694" xr:uid="{6E6DEACE-5112-4115-8D42-D19D074FE0F6}"/>
    <cellStyle name="Salida 14 2 3 2 2 2" xfId="26802" xr:uid="{CB356AC2-0241-4453-8F10-7DD3AA5694EE}"/>
    <cellStyle name="Salida 14 2 3 2 3" xfId="14185" xr:uid="{4CB6F482-28B2-4A6E-96FB-19971C4DBD4A}"/>
    <cellStyle name="Salida 14 2 3 2 3 2" xfId="29293" xr:uid="{2D4854A9-C8E8-4A67-B68F-7AE98C1D8860}"/>
    <cellStyle name="Salida 14 2 3 2 4" xfId="20453" xr:uid="{1067FC02-B0D5-4E52-A799-CA10A731B8DB}"/>
    <cellStyle name="Salida 14 2 3 3" xfId="7618" xr:uid="{66F386EF-2AB0-4F17-BF51-C49C862D8849}"/>
    <cellStyle name="Salida 14 2 3 3 2" xfId="22726" xr:uid="{A1ED6DED-2E98-4A42-AB9E-A16F611AE853}"/>
    <cellStyle name="Salida 14 2 3 4" xfId="17816" xr:uid="{2698B956-6439-46E5-891A-6222183A04A0}"/>
    <cellStyle name="Salida 14 2 4" xfId="3011" xr:uid="{E0CBF756-558E-4735-A9B2-84CEAC36887D}"/>
    <cellStyle name="Salida 14 2 4 2" xfId="5648" xr:uid="{C02B6C5E-A84C-414B-9C41-D18B2D96F0EE}"/>
    <cellStyle name="Salida 14 2 4 2 2" xfId="11959" xr:uid="{E7FD0BF7-8354-4961-9113-C4F3A91653F8}"/>
    <cellStyle name="Salida 14 2 4 2 2 2" xfId="27067" xr:uid="{081B478E-2792-4E88-A789-E5A250AA9788}"/>
    <cellStyle name="Salida 14 2 4 2 3" xfId="7311" xr:uid="{54AF5592-ACAD-43A9-8A01-046F46AE2B7D}"/>
    <cellStyle name="Salida 14 2 4 2 3 2" xfId="22419" xr:uid="{3057F9FE-0026-4C35-B5B2-4086AD5C5DAA}"/>
    <cellStyle name="Salida 14 2 4 2 4" xfId="20756" xr:uid="{8831C7C2-E56D-4B8C-9CE8-9155C5EAB77B}"/>
    <cellStyle name="Salida 14 2 4 3" xfId="9393" xr:uid="{133B1935-9D82-4384-8739-7C08EA192590}"/>
    <cellStyle name="Salida 14 2 4 3 2" xfId="24501" xr:uid="{409AF8E6-9CAE-4FD9-9AB9-CB1D06260EB2}"/>
    <cellStyle name="Salida 14 2 4 4" xfId="7291" xr:uid="{B46FCBAB-B605-497E-A094-B77A4D784C7E}"/>
    <cellStyle name="Salida 14 2 4 4 2" xfId="22399" xr:uid="{1C2D0FD9-2CD2-42CD-BFCF-F19DF7AB7288}"/>
    <cellStyle name="Salida 14 2 4 5" xfId="18119" xr:uid="{06EC9AD4-88B7-4218-99B9-7EEC1AE9EB81}"/>
    <cellStyle name="Salida 14 2 5" xfId="3337" xr:uid="{8C848C11-6000-4915-BD1D-7EC91E6D049B}"/>
    <cellStyle name="Salida 14 2 5 2" xfId="5974" xr:uid="{C6962527-CC7B-4F60-8E10-9FEE2FDE7B43}"/>
    <cellStyle name="Salida 14 2 5 2 2" xfId="12285" xr:uid="{0B00B646-9201-4C0A-B567-B217846DC7D0}"/>
    <cellStyle name="Salida 14 2 5 2 2 2" xfId="27393" xr:uid="{07FD75B2-62C5-4F85-ACD6-34598E855AED}"/>
    <cellStyle name="Salida 14 2 5 2 3" xfId="7090" xr:uid="{2A77332E-954C-4A9C-8A91-1B0047346813}"/>
    <cellStyle name="Salida 14 2 5 2 3 2" xfId="22198" xr:uid="{1A57AE5C-FF5D-47F0-B224-BA50E1F9356D}"/>
    <cellStyle name="Salida 14 2 5 2 4" xfId="21082" xr:uid="{34FB3158-C1B0-4EBA-8B67-B0899055B790}"/>
    <cellStyle name="Salida 14 2 5 3" xfId="9719" xr:uid="{E2B7FA86-1CEE-4033-A619-D25BE61404A3}"/>
    <cellStyle name="Salida 14 2 5 3 2" xfId="24827" xr:uid="{E073E07D-9C04-4BDD-8F66-856C1CCCF863}"/>
    <cellStyle name="Salida 14 2 5 4" xfId="7275" xr:uid="{A9FE37B6-2559-4DE7-88AB-9677D46493C8}"/>
    <cellStyle name="Salida 14 2 5 4 2" xfId="22383" xr:uid="{0DA75FF6-3DC9-483E-A93F-D0175DAF8ADF}"/>
    <cellStyle name="Salida 14 2 5 5" xfId="18445" xr:uid="{D605E3CE-08C0-4C20-97A3-7AD65B218F59}"/>
    <cellStyle name="Salida 14 2 6" xfId="3643" xr:uid="{184F58C6-632F-4921-91B4-FB144A890770}"/>
    <cellStyle name="Salida 14 2 6 2" xfId="6280" xr:uid="{519EDCFD-D7CB-4444-A366-9C2EEEED8AE2}"/>
    <cellStyle name="Salida 14 2 6 2 2" xfId="12591" xr:uid="{3D36E4E6-54BB-429E-A564-E5B0A3FB00AD}"/>
    <cellStyle name="Salida 14 2 6 2 2 2" xfId="27699" xr:uid="{28FA01EB-5BB9-4FDA-809E-16BC8D22EEF6}"/>
    <cellStyle name="Salida 14 2 6 2 3" xfId="15868" xr:uid="{C691F5F0-A917-49D7-B47A-036A08795E28}"/>
    <cellStyle name="Salida 14 2 6 2 3 2" xfId="30976" xr:uid="{141C8D31-BBE0-459A-A952-AF70CB623FF9}"/>
    <cellStyle name="Salida 14 2 6 2 4" xfId="21388" xr:uid="{EA78D1C8-C9FD-44BE-8440-279B73216AF9}"/>
    <cellStyle name="Salida 14 2 6 3" xfId="10025" xr:uid="{E44DCC1D-BB8F-4300-AA96-8B6DE6FF6D3D}"/>
    <cellStyle name="Salida 14 2 6 3 2" xfId="25133" xr:uid="{4B9FE9A4-D70C-4495-BDEF-50A5C519DCC7}"/>
    <cellStyle name="Salida 14 2 6 4" xfId="15200" xr:uid="{E5A51B00-4FA1-4A06-84D5-2AC7EE364A99}"/>
    <cellStyle name="Salida 14 2 6 4 2" xfId="30308" xr:uid="{4D79E01E-85E5-4C3A-914F-D3DEBB937958}"/>
    <cellStyle name="Salida 14 2 6 5" xfId="18751" xr:uid="{F3698FA9-049E-428A-B084-BD5A7077616C}"/>
    <cellStyle name="Salida 14 2 7" xfId="4004" xr:uid="{9B268DEC-CCB2-4195-95B3-023DC322F46B}"/>
    <cellStyle name="Salida 14 2 7 2" xfId="6641" xr:uid="{7115AE2A-5432-467D-BC28-F50529C50BEC}"/>
    <cellStyle name="Salida 14 2 7 2 2" xfId="12952" xr:uid="{70F97D9F-3CB9-48B7-BE40-B4A0D020CA2A}"/>
    <cellStyle name="Salida 14 2 7 2 2 2" xfId="28060" xr:uid="{722D61AA-35F0-4247-AC02-12C684E37A59}"/>
    <cellStyle name="Salida 14 2 7 2 3" xfId="16642" xr:uid="{2A2772D2-0677-4AC7-936E-883D8932F4B5}"/>
    <cellStyle name="Salida 14 2 7 2 3 2" xfId="31750" xr:uid="{C017379D-9C59-4247-A934-F7DBCB3FE71F}"/>
    <cellStyle name="Salida 14 2 7 2 4" xfId="21749" xr:uid="{CF3FF202-83C8-45C6-AB76-2350F3DE987A}"/>
    <cellStyle name="Salida 14 2 7 3" xfId="10386" xr:uid="{EC578420-7B3E-462E-9F14-CEF89242FA70}"/>
    <cellStyle name="Salida 14 2 7 3 2" xfId="25494" xr:uid="{CAA8FD5D-239C-4C66-8DC6-4DF87F5AE0DD}"/>
    <cellStyle name="Salida 14 2 7 4" xfId="15087" xr:uid="{8A55B042-3E52-4D28-9841-AE7876050CA5}"/>
    <cellStyle name="Salida 14 2 7 4 2" xfId="30195" xr:uid="{BE7CB64F-2DAF-4191-9F05-A3E9E305D833}"/>
    <cellStyle name="Salida 14 2 7 5" xfId="19112" xr:uid="{A04B731D-A32C-4995-9E76-732ECF408763}"/>
    <cellStyle name="Salida 14 2 8" xfId="4317" xr:uid="{DE36F91D-0E9D-42BE-98D8-BEC20967C69E}"/>
    <cellStyle name="Salida 14 2 8 2" xfId="6954" xr:uid="{33FB03CC-CE70-4F29-A33E-938BAE1DC281}"/>
    <cellStyle name="Salida 14 2 8 2 2" xfId="13265" xr:uid="{09E75F40-F72E-4053-A677-D3ED896B5B52}"/>
    <cellStyle name="Salida 14 2 8 2 2 2" xfId="28373" xr:uid="{BFC0BE7A-4B51-4B9E-99B4-EBD902299B3B}"/>
    <cellStyle name="Salida 14 2 8 2 3" xfId="16929" xr:uid="{D6164668-5527-4B16-B56A-7509D48D074B}"/>
    <cellStyle name="Salida 14 2 8 2 3 2" xfId="32037" xr:uid="{C006D79E-3A0E-44EE-9C3A-E9FD736E77D1}"/>
    <cellStyle name="Salida 14 2 8 2 4" xfId="22062" xr:uid="{9F749AAA-573B-4BCB-936A-65DBF42E5F09}"/>
    <cellStyle name="Salida 14 2 8 3" xfId="10699" xr:uid="{FE79F580-4DA0-4F00-8034-9B19E912E23B}"/>
    <cellStyle name="Salida 14 2 8 3 2" xfId="25807" xr:uid="{3317F6CD-74BD-4DB2-A3E9-0BEB90F2FDB0}"/>
    <cellStyle name="Salida 14 2 8 4" xfId="13683" xr:uid="{0E1FD916-3181-42DB-9938-63759B9963F7}"/>
    <cellStyle name="Salida 14 2 8 4 2" xfId="28791" xr:uid="{356BBAB1-67B8-4373-8EF6-51F8132CF894}"/>
    <cellStyle name="Salida 14 2 8 5" xfId="19425" xr:uid="{73D5E614-B3E7-42FB-9868-B817DDDC7D70}"/>
    <cellStyle name="Salida 14 2 9" xfId="4569" xr:uid="{9B773419-D68C-4B4F-B06B-9D57068B6E58}"/>
    <cellStyle name="Salida 14 2 9 2" xfId="10951" xr:uid="{75E1586C-088F-4853-A293-41B628F3604B}"/>
    <cellStyle name="Salida 14 2 9 2 2" xfId="26059" xr:uid="{876F823C-AB24-4973-8608-5B57F779F246}"/>
    <cellStyle name="Salida 14 2 9 3" xfId="16020" xr:uid="{44962B41-2A55-40A2-9882-F47B21746087}"/>
    <cellStyle name="Salida 14 2 9 3 2" xfId="31128" xr:uid="{694C3F01-9CED-44D9-BE4D-3A5AFDFE069E}"/>
    <cellStyle name="Salida 14 2 9 4" xfId="19677" xr:uid="{C36BC3D5-4AE0-4012-8EC4-245BB5C38456}"/>
    <cellStyle name="Salida 14 3" xfId="1801" xr:uid="{05148216-F09D-4714-99DE-D5532B2B3D99}"/>
    <cellStyle name="Salida 14 3 10" xfId="8302" xr:uid="{64890C09-21A6-4713-9ADF-874285B65C8D}"/>
    <cellStyle name="Salida 14 3 10 2" xfId="23410" xr:uid="{AB2AD27F-0CBA-4CED-8828-F17C2BD05957}"/>
    <cellStyle name="Salida 14 3 11" xfId="13455" xr:uid="{D5EA89CC-55F5-4B1D-945F-E40413DC6CA3}"/>
    <cellStyle name="Salida 14 3 11 2" xfId="28563" xr:uid="{E3B6AA9A-7B96-4058-AE3F-596C71D2FD35}"/>
    <cellStyle name="Salida 14 3 12" xfId="9158" xr:uid="{855F3DB2-DCA9-4083-9FD6-C275F3F49C95}"/>
    <cellStyle name="Salida 14 3 12 2" xfId="24266" xr:uid="{4375C901-B38B-4B8D-B17A-3C0CF342B9D0}"/>
    <cellStyle name="Salida 14 3 13" xfId="17026" xr:uid="{54306A0D-F9DC-4BBC-85AB-DF2145A6E112}"/>
    <cellStyle name="Salida 14 3 2" xfId="2361" xr:uid="{FB877099-905F-44B0-816F-DE5042163786}"/>
    <cellStyle name="Salida 14 3 2 2" xfId="4998" xr:uid="{1A0D188E-9FF5-4705-9F25-B8DDF6FA14C9}"/>
    <cellStyle name="Salida 14 3 2 2 2" xfId="11362" xr:uid="{386D7EFF-41C6-42AD-BE02-DD26B244B8CF}"/>
    <cellStyle name="Salida 14 3 2 2 2 2" xfId="26470" xr:uid="{6A3C8F29-65B1-4A15-9A39-416A33CE62A2}"/>
    <cellStyle name="Salida 14 3 2 2 3" xfId="13458" xr:uid="{6FCF2BC5-64A2-4C70-8681-278C37635268}"/>
    <cellStyle name="Salida 14 3 2 2 3 2" xfId="28566" xr:uid="{9B9C5321-4F5D-4A27-9307-8644AD26B2AD}"/>
    <cellStyle name="Salida 14 3 2 2 4" xfId="20106" xr:uid="{53416344-B169-4DA9-B7F9-3AE673731F86}"/>
    <cellStyle name="Salida 14 3 2 3" xfId="8828" xr:uid="{750BBC1F-B44F-4ACC-BB48-9973AF4E1FF5}"/>
    <cellStyle name="Salida 14 3 2 3 2" xfId="23936" xr:uid="{ED4BAFEF-F99C-4383-9F8D-8E0D471EDDE9}"/>
    <cellStyle name="Salida 14 3 3" xfId="2258" xr:uid="{EE005978-9D6B-4CDB-BFED-DEB8FB8CC0BB}"/>
    <cellStyle name="Salida 14 3 3 2" xfId="4895" xr:uid="{395B76FA-B5F3-44C6-BAD8-333C0129BD21}"/>
    <cellStyle name="Salida 14 3 3 2 2" xfId="11259" xr:uid="{51139DA8-C832-4711-963A-02A286157B6F}"/>
    <cellStyle name="Salida 14 3 3 2 2 2" xfId="26367" xr:uid="{334F6992-214E-4E73-BC25-ED0892B1C0C5}"/>
    <cellStyle name="Salida 14 3 3 2 3" xfId="15041" xr:uid="{1460E00B-A69B-43E3-829F-360D2600B257}"/>
    <cellStyle name="Salida 14 3 3 2 3 2" xfId="30149" xr:uid="{6194FA0E-E1D8-4C1F-AEF1-2E8B566A8C16}"/>
    <cellStyle name="Salida 14 3 3 2 4" xfId="20003" xr:uid="{76044B86-048A-4C9C-A09F-5708E76447C3}"/>
    <cellStyle name="Salida 14 3 3 3" xfId="13675" xr:uid="{A925421C-8C09-4E5F-AF8D-EB1C604A0EBF}"/>
    <cellStyle name="Salida 14 3 3 3 2" xfId="28783" xr:uid="{5D24EC97-14DB-48D5-A92E-D7DB253E0C64}"/>
    <cellStyle name="Salida 14 3 3 4" xfId="17483" xr:uid="{65C93AD7-DC30-40F9-B9D2-66D36299EE62}"/>
    <cellStyle name="Salida 14 3 4" xfId="2642" xr:uid="{3B9A50C0-63A3-43E5-8E7B-D2E744DF4C48}"/>
    <cellStyle name="Salida 14 3 4 2" xfId="5279" xr:uid="{8EADB5AC-C53A-48A1-9A44-EE2589C6ABB0}"/>
    <cellStyle name="Salida 14 3 4 2 2" xfId="11643" xr:uid="{FE509D11-C0A9-4C70-9DCC-7A6FFBF10009}"/>
    <cellStyle name="Salida 14 3 4 2 2 2" xfId="26751" xr:uid="{5A189E4E-B920-4E58-A457-7CB55E8BAB55}"/>
    <cellStyle name="Salida 14 3 4 2 3" xfId="7776" xr:uid="{22168767-0291-44BD-AB31-6218A853E782}"/>
    <cellStyle name="Salida 14 3 4 2 3 2" xfId="22884" xr:uid="{46C2C2DA-B17A-4764-8182-03C17AE113DF}"/>
    <cellStyle name="Salida 14 3 4 2 4" xfId="20387" xr:uid="{13389617-009F-41D5-BC68-87F7C99E5A9B}"/>
    <cellStyle name="Salida 14 3 4 3" xfId="9109" xr:uid="{719769BA-3025-4233-8704-FDFC3A8504C1}"/>
    <cellStyle name="Salida 14 3 4 3 2" xfId="24217" xr:uid="{D4B71FF4-AEA7-4B91-A252-33500F4E4729}"/>
    <cellStyle name="Salida 14 3 4 4" xfId="13604" xr:uid="{557C7351-13CE-4C81-AC72-BA949D2F71F9}"/>
    <cellStyle name="Salida 14 3 4 4 2" xfId="28712" xr:uid="{2866F450-37D0-4843-AC29-D77E67E2D5FC}"/>
    <cellStyle name="Salida 14 3 4 5" xfId="17750" xr:uid="{528BB2AE-F456-4A58-BEA1-B6C8DFDEBC27}"/>
    <cellStyle name="Salida 14 3 5" xfId="2272" xr:uid="{F0631FE0-FE0A-4070-948A-3F6B79409674}"/>
    <cellStyle name="Salida 14 3 5 2" xfId="4909" xr:uid="{7E5E32EC-CD82-4BCD-8283-82943CD2CD67}"/>
    <cellStyle name="Salida 14 3 5 2 2" xfId="11273" xr:uid="{0A7F6A4D-A6B0-41FB-B44E-AE7D30ACF637}"/>
    <cellStyle name="Salida 14 3 5 2 2 2" xfId="26381" xr:uid="{2C312971-FFD3-4E45-9D65-12F5499FC418}"/>
    <cellStyle name="Salida 14 3 5 2 3" xfId="15753" xr:uid="{7E20FBFA-D18E-4152-8823-F2F4E363ACDE}"/>
    <cellStyle name="Salida 14 3 5 2 3 2" xfId="30861" xr:uid="{D1EDE312-488D-4A8B-881C-AA02B354A2EA}"/>
    <cellStyle name="Salida 14 3 5 2 4" xfId="20017" xr:uid="{4962937B-2C1F-49EC-BCB6-3AF76FF76CD7}"/>
    <cellStyle name="Salida 14 3 5 3" xfId="8739" xr:uid="{987FB11B-52CF-4915-A143-D77498BF2EE1}"/>
    <cellStyle name="Salida 14 3 5 3 2" xfId="23847" xr:uid="{00D90574-81B9-4ABB-90D3-A512ADE0A833}"/>
    <cellStyle name="Salida 14 3 5 4" xfId="9269" xr:uid="{7F220C06-98CF-4CDD-84D1-2EE3E4717CE3}"/>
    <cellStyle name="Salida 14 3 5 4 2" xfId="24377" xr:uid="{4E159598-ACE0-42F0-8340-B448561E99E8}"/>
    <cellStyle name="Salida 14 3 5 5" xfId="17497" xr:uid="{881BAF16-61D2-4893-8772-94100641DEB1}"/>
    <cellStyle name="Salida 14 3 6" xfId="2304" xr:uid="{CD3456C8-C4EF-4C29-9FBF-43BACC086670}"/>
    <cellStyle name="Salida 14 3 6 2" xfId="4941" xr:uid="{B4B4B6C8-3CC1-4E9D-99BB-8771AD11A790}"/>
    <cellStyle name="Salida 14 3 6 2 2" xfId="11305" xr:uid="{3266C8F5-03A7-49A9-B9BB-12F3DD2A4E68}"/>
    <cellStyle name="Salida 14 3 6 2 2 2" xfId="26413" xr:uid="{D6758FCC-A25D-4665-8341-19AF2EBB0643}"/>
    <cellStyle name="Salida 14 3 6 2 3" xfId="15488" xr:uid="{63F07FFA-96E6-4E1B-B5A3-6E24B66BB659}"/>
    <cellStyle name="Salida 14 3 6 2 3 2" xfId="30596" xr:uid="{DAE91894-87B1-4B9F-9C03-556283D29B4B}"/>
    <cellStyle name="Salida 14 3 6 2 4" xfId="20049" xr:uid="{C26C0ECC-A05C-472F-800F-D6A62C498835}"/>
    <cellStyle name="Salida 14 3 6 3" xfId="8771" xr:uid="{E39F6C46-1A07-43E1-B9D9-B038C65FE341}"/>
    <cellStyle name="Salida 14 3 6 3 2" xfId="23879" xr:uid="{8698929A-3E3F-4237-8150-CD173F246741}"/>
    <cellStyle name="Salida 14 3 6 4" xfId="7446" xr:uid="{32FE1DEC-0E7F-46B3-A0C3-A0DB36108834}"/>
    <cellStyle name="Salida 14 3 6 4 2" xfId="22554" xr:uid="{57E4F15C-0EDD-4BA7-A200-F849F466D259}"/>
    <cellStyle name="Salida 14 3 6 5" xfId="17529" xr:uid="{60FE4548-EEDB-4316-BE66-A5BA3B22C547}"/>
    <cellStyle name="Salida 14 3 7" xfId="3873" xr:uid="{C7FCF705-AFFC-4EBD-A4D3-AAF794253C2C}"/>
    <cellStyle name="Salida 14 3 7 2" xfId="6510" xr:uid="{185C4EE7-72DB-4BC7-B7CB-F52D397104DD}"/>
    <cellStyle name="Salida 14 3 7 2 2" xfId="12821" xr:uid="{163A5905-DC44-44A3-864A-C04CAD1CFB35}"/>
    <cellStyle name="Salida 14 3 7 2 2 2" xfId="27929" xr:uid="{E2874129-1C50-4DBD-B0EB-29830727CFEE}"/>
    <cellStyle name="Salida 14 3 7 2 3" xfId="15547" xr:uid="{A0738543-259B-4BF4-BFFC-684D0079E164}"/>
    <cellStyle name="Salida 14 3 7 2 3 2" xfId="30655" xr:uid="{445040EE-37A0-44C8-8D26-BD9C73861CA7}"/>
    <cellStyle name="Salida 14 3 7 2 4" xfId="21618" xr:uid="{3092A961-55F1-4821-8F29-54919743492D}"/>
    <cellStyle name="Salida 14 3 7 3" xfId="10255" xr:uid="{0B3429E1-264C-477B-A3D4-B22733745BD5}"/>
    <cellStyle name="Salida 14 3 7 3 2" xfId="25363" xr:uid="{35E252F2-057E-4B15-82E9-98E9F0F75137}"/>
    <cellStyle name="Salida 14 3 7 4" xfId="14971" xr:uid="{8DEAB0D5-7FA0-4C84-9C64-51609EE55F87}"/>
    <cellStyle name="Salida 14 3 7 4 2" xfId="30079" xr:uid="{D666209B-3C99-49EA-B42C-481420D92A42}"/>
    <cellStyle name="Salida 14 3 7 5" xfId="18981" xr:uid="{AF150E7A-6E57-4251-96D5-705130258917}"/>
    <cellStyle name="Salida 14 3 8" xfId="4255" xr:uid="{9E820AB9-2448-417C-8768-AF72EDC91387}"/>
    <cellStyle name="Salida 14 3 8 2" xfId="6892" xr:uid="{939E8CE9-1DE9-4D1A-A142-9E4D1EDE91BC}"/>
    <cellStyle name="Salida 14 3 8 2 2" xfId="13203" xr:uid="{A16E80C7-14A1-48B9-B808-0F99589863E7}"/>
    <cellStyle name="Salida 14 3 8 2 2 2" xfId="28311" xr:uid="{3B737DE4-B17E-4204-9672-48A3EE301671}"/>
    <cellStyle name="Salida 14 3 8 2 3" xfId="16867" xr:uid="{C4E8B80B-5EC1-4113-B132-6A88B77EF49E}"/>
    <cellStyle name="Salida 14 3 8 2 3 2" xfId="31975" xr:uid="{88B53A10-FD2A-4CC1-93C9-787DE557990D}"/>
    <cellStyle name="Salida 14 3 8 2 4" xfId="22000" xr:uid="{932D6DE7-57FE-4862-8271-585F05A20FD0}"/>
    <cellStyle name="Salida 14 3 8 3" xfId="10637" xr:uid="{927B34C0-15A3-4969-B5FA-F3534C27E813}"/>
    <cellStyle name="Salida 14 3 8 3 2" xfId="25745" xr:uid="{A16F41A4-2CEE-4DDF-A5CB-15A2E9B72C77}"/>
    <cellStyle name="Salida 14 3 8 4" xfId="7681" xr:uid="{79BB782A-1A84-4615-9554-5EB61E6A3B1B}"/>
    <cellStyle name="Salida 14 3 8 4 2" xfId="22789" xr:uid="{D29C5F6E-52A4-4503-A453-A1F74EDA7EA5}"/>
    <cellStyle name="Salida 14 3 8 5" xfId="19363" xr:uid="{A8BA0D9F-C5A7-412E-B2DB-B03F7CC07C3D}"/>
    <cellStyle name="Salida 14 3 9" xfId="4438" xr:uid="{B0BD9F7E-3F04-4761-B0B2-433EFF65F84D}"/>
    <cellStyle name="Salida 14 3 9 2" xfId="10820" xr:uid="{2BCB1519-8B7F-4B22-AFE2-BB59FEEACE9F}"/>
    <cellStyle name="Salida 14 3 9 2 2" xfId="25928" xr:uid="{ED0A41EA-1747-4615-9EA0-7240F4D584B4}"/>
    <cellStyle name="Salida 14 3 9 3" xfId="14727" xr:uid="{71D4333E-0F00-4BBB-9C0D-0FE993D1C5EA}"/>
    <cellStyle name="Salida 14 3 9 3 2" xfId="29835" xr:uid="{41826F45-E858-42C7-96AA-3CDC022B1BD6}"/>
    <cellStyle name="Salida 14 3 9 4" xfId="19546" xr:uid="{12803E20-FE58-4B47-B9BF-877037ED4FB1}"/>
    <cellStyle name="Salida 14 4" xfId="2123" xr:uid="{CB6D8DA3-DE19-41F8-B647-7B9867218338}"/>
    <cellStyle name="Salida 14 4 10" xfId="16011" xr:uid="{9BFC0018-8C57-4640-A1A9-88C09A6DD27E}"/>
    <cellStyle name="Salida 14 4 10 2" xfId="31119" xr:uid="{E6F7F8D0-A72F-4A70-B910-DCB3EB7F7A62}"/>
    <cellStyle name="Salida 14 4 11" xfId="15954" xr:uid="{AD551719-17AD-4D49-B3E1-9739D691701A}"/>
    <cellStyle name="Salida 14 4 11 2" xfId="31062" xr:uid="{9EF187A9-FD57-485F-BB6E-136C9BA8A94D}"/>
    <cellStyle name="Salida 14 4 12" xfId="17348" xr:uid="{F32F420F-3248-4C7C-93DB-B70EDABD1C56}"/>
    <cellStyle name="Salida 14 4 2" xfId="2613" xr:uid="{8C874B01-BA2D-463D-BB04-F65EFD9FAC2D}"/>
    <cellStyle name="Salida 14 4 2 2" xfId="5250" xr:uid="{0AFE6DB4-141F-45D4-AFF1-95F10416FA11}"/>
    <cellStyle name="Salida 14 4 2 2 2" xfId="11614" xr:uid="{C3B38E8A-645D-4A8F-A8B7-4D413600FFC0}"/>
    <cellStyle name="Salida 14 4 2 2 2 2" xfId="26722" xr:uid="{E4B91502-F7CD-419C-AA3E-AEA3CD59B194}"/>
    <cellStyle name="Salida 14 4 2 2 3" xfId="13404" xr:uid="{83D4D5F9-1DE6-409B-BEB8-8913E9F727A1}"/>
    <cellStyle name="Salida 14 4 2 2 3 2" xfId="28512" xr:uid="{F15CD133-986E-492B-8743-E67655F36913}"/>
    <cellStyle name="Salida 14 4 2 2 4" xfId="20358" xr:uid="{C287F5C9-2E82-4B5E-BB13-56CE6EB2E726}"/>
    <cellStyle name="Salida 14 4 2 3" xfId="9080" xr:uid="{69AE0C36-F48A-4592-B014-6B1CBD040A20}"/>
    <cellStyle name="Salida 14 4 2 3 2" xfId="24188" xr:uid="{69CD05ED-7267-40B1-AADA-159BB41098D2}"/>
    <cellStyle name="Salida 14 4 2 4" xfId="14372" xr:uid="{605070C2-E5E9-40CD-B28F-21CB8BCF7B0B}"/>
    <cellStyle name="Salida 14 4 2 4 2" xfId="29480" xr:uid="{CBFC23F8-71A8-4DA3-AA0D-5D1484637AFB}"/>
    <cellStyle name="Salida 14 4 2 5" xfId="11820" xr:uid="{D2BB26EA-8C72-4B0D-8E57-7C98BCB4BB1A}"/>
    <cellStyle name="Salida 14 4 2 5 2" xfId="26928" xr:uid="{C5835BD9-9CAC-41BB-A54E-0717EFCB71C7}"/>
    <cellStyle name="Salida 14 4 2 6" xfId="17721" xr:uid="{20FD76EA-BC1C-4A81-81B2-B47758616430}"/>
    <cellStyle name="Salida 14 4 3" xfId="2878" xr:uid="{BB60ED11-A4C4-42E1-9E35-2340D21F2730}"/>
    <cellStyle name="Salida 14 4 3 2" xfId="5515" xr:uid="{0CB6098F-455A-4159-92E0-EF09E4FF9199}"/>
    <cellStyle name="Salida 14 4 3 2 2" xfId="11826" xr:uid="{484AA80E-FC30-4009-845F-254C77025D55}"/>
    <cellStyle name="Salida 14 4 3 2 2 2" xfId="26934" xr:uid="{3BBB128D-43AC-4AB1-898F-0F4F90B30193}"/>
    <cellStyle name="Salida 14 4 3 2 3" xfId="16292" xr:uid="{19AFCB52-F6C2-43CB-812A-404F84C4ACB8}"/>
    <cellStyle name="Salida 14 4 3 2 3 2" xfId="31400" xr:uid="{D9B4F8AE-6A45-4A25-9ED7-1F9881FF90A1}"/>
    <cellStyle name="Salida 14 4 3 2 4" xfId="20623" xr:uid="{F5F78717-453D-4806-9756-EC8FAABF9C25}"/>
    <cellStyle name="Salida 14 4 3 3" xfId="9223" xr:uid="{9C0E27E7-2CE7-4BDE-9ADC-6A4E57DA7425}"/>
    <cellStyle name="Salida 14 4 3 3 2" xfId="24331" xr:uid="{CDD7FAC7-24FC-43DC-A3E1-48D44F06DC1B}"/>
    <cellStyle name="Salida 14 4 3 4" xfId="17986" xr:uid="{DA26FDEC-FE38-4D34-A5E1-925E04F8D023}"/>
    <cellStyle name="Salida 14 4 4" xfId="3181" xr:uid="{77A2A769-4037-4281-9C2E-444D082C82AE}"/>
    <cellStyle name="Salida 14 4 4 2" xfId="5818" xr:uid="{452A1E8A-AC04-499C-ADCF-1D0D5AE877DE}"/>
    <cellStyle name="Salida 14 4 4 2 2" xfId="12129" xr:uid="{0A6D05F5-57F9-4DEF-8ED1-219A4C3632EF}"/>
    <cellStyle name="Salida 14 4 4 2 2 2" xfId="27237" xr:uid="{4903BCCA-5FC3-4FB7-928F-9E19C54BF827}"/>
    <cellStyle name="Salida 14 4 4 2 3" xfId="14180" xr:uid="{513A2560-F74D-4F16-B488-D5557919054B}"/>
    <cellStyle name="Salida 14 4 4 2 3 2" xfId="29288" xr:uid="{946A89E1-6A48-4FCD-992B-75C796ED38A3}"/>
    <cellStyle name="Salida 14 4 4 2 4" xfId="20926" xr:uid="{FF9439F2-007C-4E60-ABD1-65ED11FD93A8}"/>
    <cellStyle name="Salida 14 4 4 3" xfId="9563" xr:uid="{B6FE90C8-591A-429D-8D49-812EC943A552}"/>
    <cellStyle name="Salida 14 4 4 3 2" xfId="24671" xr:uid="{63529DDD-E2EF-41A0-AF84-A948E7049EAB}"/>
    <cellStyle name="Salida 14 4 4 4" xfId="13623" xr:uid="{940775DB-8525-4CDA-887E-C2E8242F1F96}"/>
    <cellStyle name="Salida 14 4 4 4 2" xfId="28731" xr:uid="{396C954D-B5D7-4CDE-9AA8-585820E28F4E}"/>
    <cellStyle name="Salida 14 4 4 5" xfId="18289" xr:uid="{5D9378CB-4FD3-4F64-8D9F-A905100A8D79}"/>
    <cellStyle name="Salida 14 4 5" xfId="3507" xr:uid="{3A82B0BF-166F-45F7-9337-67AFA3A7DB11}"/>
    <cellStyle name="Salida 14 4 5 2" xfId="6144" xr:uid="{6041766F-E812-4526-9924-39CB57C938F5}"/>
    <cellStyle name="Salida 14 4 5 2 2" xfId="12455" xr:uid="{AB95A565-51F0-417D-95EF-C814660EC306}"/>
    <cellStyle name="Salida 14 4 5 2 2 2" xfId="27563" xr:uid="{5AAF5968-4D0C-433C-BA6F-0602375653A4}"/>
    <cellStyle name="Salida 14 4 5 2 3" xfId="7368" xr:uid="{E6B5CF3C-4BF5-48A6-BEF9-4A443C5E5FA1}"/>
    <cellStyle name="Salida 14 4 5 2 3 2" xfId="22476" xr:uid="{3F7AA822-81AB-41CB-8DAD-231CA9838C92}"/>
    <cellStyle name="Salida 14 4 5 2 4" xfId="21252" xr:uid="{9814C5FC-4766-42E7-A038-B3310EAC8B9E}"/>
    <cellStyle name="Salida 14 4 5 3" xfId="9889" xr:uid="{E8E83F33-5908-4436-B892-7D67830D5BE0}"/>
    <cellStyle name="Salida 14 4 5 3 2" xfId="24997" xr:uid="{96C2D2D4-9D21-4A0A-A1EB-2B767352067F}"/>
    <cellStyle name="Salida 14 4 5 4" xfId="14622" xr:uid="{69DD6759-D1D9-42A5-944C-0EC5068EAD78}"/>
    <cellStyle name="Salida 14 4 5 4 2" xfId="29730" xr:uid="{26CD9BF5-EEAE-46A3-9388-5874FF0660E0}"/>
    <cellStyle name="Salida 14 4 5 5" xfId="18615" xr:uid="{D5D198DD-9F09-4EF2-AAF6-4E7067F676B4}"/>
    <cellStyle name="Salida 14 4 6" xfId="3813" xr:uid="{E82933B9-0046-4672-80EC-52BCEB4C19B0}"/>
    <cellStyle name="Salida 14 4 6 2" xfId="6450" xr:uid="{3E2286F2-3EF5-4606-9193-BC5F4E80DFE8}"/>
    <cellStyle name="Salida 14 4 6 2 2" xfId="12761" xr:uid="{691F8D02-B39F-47DD-9673-97677409FF39}"/>
    <cellStyle name="Salida 14 4 6 2 2 2" xfId="27869" xr:uid="{8192EA18-AD2C-42E3-9654-4ADC115BC522}"/>
    <cellStyle name="Salida 14 4 6 2 3" xfId="7893" xr:uid="{B8B64F6C-CC74-4AD2-A085-ADCE8825632C}"/>
    <cellStyle name="Salida 14 4 6 2 3 2" xfId="23001" xr:uid="{1733BC08-BB80-4CAB-ADC2-EA0CCF74902C}"/>
    <cellStyle name="Salida 14 4 6 2 4" xfId="21558" xr:uid="{4435A558-AF17-4983-9061-27D5D16A678B}"/>
    <cellStyle name="Salida 14 4 6 3" xfId="10195" xr:uid="{8C694E06-F2DE-4F08-9272-A957B9282508}"/>
    <cellStyle name="Salida 14 4 6 3 2" xfId="25303" xr:uid="{E91360FD-66AD-440A-B26E-6558261061F4}"/>
    <cellStyle name="Salida 14 4 6 4" xfId="16484" xr:uid="{62806E94-0DD5-45E3-864B-D41304F1C028}"/>
    <cellStyle name="Salida 14 4 6 4 2" xfId="31592" xr:uid="{9A574E13-A01F-43D9-A83C-DE44BD55A80B}"/>
    <cellStyle name="Salida 14 4 6 5" xfId="18921" xr:uid="{F78ABF0C-21B5-431A-8EB7-08B7D8067792}"/>
    <cellStyle name="Salida 14 4 7" xfId="4195" xr:uid="{62FDA40D-D497-4877-A26E-C5AF07E10BCE}"/>
    <cellStyle name="Salida 14 4 7 2" xfId="6832" xr:uid="{46953BB0-ADC9-42F8-ADFF-8022D9B2A535}"/>
    <cellStyle name="Salida 14 4 7 2 2" xfId="13143" xr:uid="{52CE680E-D7AB-4343-A6F8-65D2C4243EFA}"/>
    <cellStyle name="Salida 14 4 7 2 2 2" xfId="28251" xr:uid="{3E916F1B-DCCD-4BB0-84AD-0D538CA695B8}"/>
    <cellStyle name="Salida 14 4 7 2 3" xfId="16812" xr:uid="{AE269DDA-8227-40C7-9472-AA896B9D1B45}"/>
    <cellStyle name="Salida 14 4 7 2 3 2" xfId="31920" xr:uid="{1441BB10-9C21-42A1-B65E-7B0572C0E8E5}"/>
    <cellStyle name="Salida 14 4 7 2 4" xfId="21940" xr:uid="{86AE86F6-7AE6-4C8B-80F3-9385EA7BF6AC}"/>
    <cellStyle name="Salida 14 4 7 3" xfId="10577" xr:uid="{D643D2D0-805A-4A34-86D0-194B5AFAEFC2}"/>
    <cellStyle name="Salida 14 4 7 3 2" xfId="25685" xr:uid="{0AAB258B-26F2-4974-83FE-602DD2D0D0DD}"/>
    <cellStyle name="Salida 14 4 7 4" xfId="14707" xr:uid="{B51F3C51-B792-4CE0-8633-CC3E8C60CE1B}"/>
    <cellStyle name="Salida 14 4 7 4 2" xfId="29815" xr:uid="{897460FD-31D7-4CE9-ADD9-E64A231D61EC}"/>
    <cellStyle name="Salida 14 4 7 5" xfId="19303" xr:uid="{08F9F031-6D9A-4F82-8586-5CC23E9AF2BF}"/>
    <cellStyle name="Salida 14 4 8" xfId="4760" xr:uid="{D41680F1-5F33-4292-B20D-9683AA51E1F0}"/>
    <cellStyle name="Salida 14 4 8 2" xfId="11142" xr:uid="{FD2D1941-E5CD-415B-9377-4B21305FE862}"/>
    <cellStyle name="Salida 14 4 8 2 2" xfId="26250" xr:uid="{57C12EAF-CE77-4AB5-8C43-23F197254C4D}"/>
    <cellStyle name="Salida 14 4 8 3" xfId="14546" xr:uid="{87C27D0E-59FB-4796-9FA4-205912B3A994}"/>
    <cellStyle name="Salida 14 4 8 3 2" xfId="29654" xr:uid="{8604B2DA-D65D-46DD-AC48-10AE7CF8A1C7}"/>
    <cellStyle name="Salida 14 4 8 4" xfId="19868" xr:uid="{E77F65E4-F9E0-445F-9D0C-AA99C160F41C}"/>
    <cellStyle name="Salida 14 4 9" xfId="8621" xr:uid="{E0D8B785-9D0F-4874-9AAC-26E51A8F4729}"/>
    <cellStyle name="Salida 14 4 9 2" xfId="23729" xr:uid="{30B767AD-1A21-40D8-88D9-7D07CC4C1EAA}"/>
    <cellStyle name="Salida 14 5" xfId="2001" xr:uid="{3EF52D3C-DFEE-4183-8464-B4D009582260}"/>
    <cellStyle name="Salida 14 5 10" xfId="7372" xr:uid="{0A2AC4C0-5D4C-4955-A245-D10749E7B079}"/>
    <cellStyle name="Salida 14 5 10 2" xfId="22480" xr:uid="{9D09B480-422F-47C7-9937-DCC40529DFEF}"/>
    <cellStyle name="Salida 14 5 11" xfId="17226" xr:uid="{89C2B0A6-266E-4436-8144-E573FCCAA727}"/>
    <cellStyle name="Salida 14 5 2" xfId="2763" xr:uid="{D1918611-028D-401B-9FDF-D4D8CEC91E6E}"/>
    <cellStyle name="Salida 14 5 2 2" xfId="5400" xr:uid="{7F411402-34A9-47EE-AEA7-CB25A54738E4}"/>
    <cellStyle name="Salida 14 5 2 2 2" xfId="11749" xr:uid="{578DB225-F789-479E-B76B-D9B6357AD305}"/>
    <cellStyle name="Salida 14 5 2 2 2 2" xfId="26857" xr:uid="{21BD7525-ADB3-4FB0-906A-A4522EAB13EB}"/>
    <cellStyle name="Salida 14 5 2 2 3" xfId="9259" xr:uid="{854A11C9-AB28-47A6-8FD0-165D4AC43579}"/>
    <cellStyle name="Salida 14 5 2 2 3 2" xfId="24367" xr:uid="{46066723-45EC-4BFB-A0C2-6377991525BA}"/>
    <cellStyle name="Salida 14 5 2 2 4" xfId="20508" xr:uid="{5099106B-87F7-45A1-93AC-D1B302DA4647}"/>
    <cellStyle name="Salida 14 5 2 3" xfId="7192" xr:uid="{9969EB95-DC84-4B58-99CC-B81542E3703A}"/>
    <cellStyle name="Salida 14 5 2 3 2" xfId="22300" xr:uid="{C6EAE027-00A6-4DF9-A98A-5D529C496A55}"/>
    <cellStyle name="Salida 14 5 2 4" xfId="17871" xr:uid="{2C6EDBAF-261A-47C9-B736-BA582DD892CD}"/>
    <cellStyle name="Salida 14 5 3" xfId="3066" xr:uid="{C8934563-451F-4382-B92F-942926367BF4}"/>
    <cellStyle name="Salida 14 5 3 2" xfId="5703" xr:uid="{6F8AD47A-CE25-414F-B747-59EBEF428965}"/>
    <cellStyle name="Salida 14 5 3 2 2" xfId="12014" xr:uid="{456AEBE4-09A9-4313-A117-4E8D122B760A}"/>
    <cellStyle name="Salida 14 5 3 2 2 2" xfId="27122" xr:uid="{75D814C9-0DDE-4CEE-B39B-F290F1BBBC59}"/>
    <cellStyle name="Salida 14 5 3 2 3" xfId="15646" xr:uid="{2A2D8017-6AFC-42B5-8369-35766C0CDD5B}"/>
    <cellStyle name="Salida 14 5 3 2 3 2" xfId="30754" xr:uid="{4818CBDE-C32E-42E3-8F82-D87960396589}"/>
    <cellStyle name="Salida 14 5 3 2 4" xfId="20811" xr:uid="{7842D932-14AD-4C9D-8A7D-F375DA6DE83F}"/>
    <cellStyle name="Salida 14 5 3 3" xfId="9448" xr:uid="{14076963-5A37-4101-A995-F7B76082BF42}"/>
    <cellStyle name="Salida 14 5 3 3 2" xfId="24556" xr:uid="{5B1FF98B-FC50-4BFF-AB13-8BBD79041328}"/>
    <cellStyle name="Salida 14 5 3 4" xfId="15058" xr:uid="{F602AC9A-A866-440D-9958-3B30184F6AB0}"/>
    <cellStyle name="Salida 14 5 3 4 2" xfId="30166" xr:uid="{DF7DD4D9-AB7A-495A-B51C-3ED91C5E7708}"/>
    <cellStyle name="Salida 14 5 3 5" xfId="18174" xr:uid="{3454553C-E235-42A9-98F8-524A78513AC0}"/>
    <cellStyle name="Salida 14 5 4" xfId="3392" xr:uid="{D6BC4566-7A77-487D-9D15-C0F9B78FEC20}"/>
    <cellStyle name="Salida 14 5 4 2" xfId="6029" xr:uid="{8FA25C15-C92D-437B-866A-A93FB5470342}"/>
    <cellStyle name="Salida 14 5 4 2 2" xfId="12340" xr:uid="{C7757077-F357-4BA1-8006-51553A236002}"/>
    <cellStyle name="Salida 14 5 4 2 2 2" xfId="27448" xr:uid="{25412889-D650-4010-AE50-0DD0C3FB17BC}"/>
    <cellStyle name="Salida 14 5 4 2 3" xfId="14523" xr:uid="{7B65E7A4-826A-42A6-BAC6-EAEA871663D9}"/>
    <cellStyle name="Salida 14 5 4 2 3 2" xfId="29631" xr:uid="{75306A04-C9E1-4104-9225-C8088B22F27C}"/>
    <cellStyle name="Salida 14 5 4 2 4" xfId="21137" xr:uid="{23038E33-E42F-4D36-98D0-7FDB37226A12}"/>
    <cellStyle name="Salida 14 5 4 3" xfId="9774" xr:uid="{0A9DC14F-9F38-4100-803A-95C56BBC8599}"/>
    <cellStyle name="Salida 14 5 4 3 2" xfId="24882" xr:uid="{CC687B22-C1B3-45F2-A7F2-FA9A22E8E760}"/>
    <cellStyle name="Salida 14 5 4 4" xfId="15549" xr:uid="{8D97396C-B8A2-412C-A095-76615C386D7A}"/>
    <cellStyle name="Salida 14 5 4 4 2" xfId="30657" xr:uid="{79C7F1A8-AB04-4773-8422-80A519350C63}"/>
    <cellStyle name="Salida 14 5 4 5" xfId="18500" xr:uid="{2CBC8A0E-8379-4F77-9F22-8C195E91F573}"/>
    <cellStyle name="Salida 14 5 5" xfId="3698" xr:uid="{462AF7F0-D91A-42BE-86AB-3D46C47231A7}"/>
    <cellStyle name="Salida 14 5 5 2" xfId="6335" xr:uid="{9404A04A-3CAD-43E2-A3D3-F23D0A4ABBC6}"/>
    <cellStyle name="Salida 14 5 5 2 2" xfId="12646" xr:uid="{1B44E60A-4D0E-4FC7-83D9-AE999B6498EF}"/>
    <cellStyle name="Salida 14 5 5 2 2 2" xfId="27754" xr:uid="{B8AD35F6-3B2F-4815-A14E-EB93A513F285}"/>
    <cellStyle name="Salida 14 5 5 2 3" xfId="14740" xr:uid="{37FC3CFB-FD8D-4E8B-B950-99D18B6BEA59}"/>
    <cellStyle name="Salida 14 5 5 2 3 2" xfId="29848" xr:uid="{3F6F6A6B-E581-430E-8130-C6FB43118ED9}"/>
    <cellStyle name="Salida 14 5 5 2 4" xfId="21443" xr:uid="{24D56005-44B7-4469-B034-C98E6B34A2C0}"/>
    <cellStyle name="Salida 14 5 5 3" xfId="10080" xr:uid="{6B781DD8-D4F3-462B-9058-456AB3A6722A}"/>
    <cellStyle name="Salida 14 5 5 3 2" xfId="25188" xr:uid="{B84DC62C-232A-485B-8FD4-43E791363820}"/>
    <cellStyle name="Salida 14 5 5 4" xfId="14493" xr:uid="{B492D0A7-DC66-4EB6-8EA7-942AD7FF8F04}"/>
    <cellStyle name="Salida 14 5 5 4 2" xfId="29601" xr:uid="{0630ED0B-1EC3-4C20-A844-3EA961A565F8}"/>
    <cellStyle name="Salida 14 5 5 5" xfId="18806" xr:uid="{B5938AE5-18E6-447F-A38D-B69B49F08FB4}"/>
    <cellStyle name="Salida 14 5 6" xfId="4073" xr:uid="{234CC352-52D6-4200-B8D1-745A2AA96A2C}"/>
    <cellStyle name="Salida 14 5 6 2" xfId="6710" xr:uid="{B7E18AAE-E4EB-4A55-A636-AD3E08B959BD}"/>
    <cellStyle name="Salida 14 5 6 2 2" xfId="13021" xr:uid="{C7B06247-B7BE-4B98-8D1C-142BF6F69A80}"/>
    <cellStyle name="Salida 14 5 6 2 2 2" xfId="28129" xr:uid="{48C62E84-C553-4DB3-8598-890C1AEB6E6D}"/>
    <cellStyle name="Salida 14 5 6 2 3" xfId="16697" xr:uid="{D58A4FD2-72D7-4A7E-BCFE-D1E3C9587237}"/>
    <cellStyle name="Salida 14 5 6 2 3 2" xfId="31805" xr:uid="{A716CBE3-D891-49E7-B459-FFAA9D82E987}"/>
    <cellStyle name="Salida 14 5 6 2 4" xfId="21818" xr:uid="{13962C49-01F7-404B-AED4-34FC0BEE0DCD}"/>
    <cellStyle name="Salida 14 5 6 3" xfId="10455" xr:uid="{E76CAD7A-7E3D-47D7-8497-AA7866C45CEB}"/>
    <cellStyle name="Salida 14 5 6 3 2" xfId="25563" xr:uid="{CA6CEB74-4ECE-4FC3-AC75-B80B5D51B546}"/>
    <cellStyle name="Salida 14 5 6 4" xfId="16183" xr:uid="{958BCE11-0B2E-4841-988E-142D9F8DCD26}"/>
    <cellStyle name="Salida 14 5 6 4 2" xfId="31291" xr:uid="{5606AA0E-3EF6-4503-B371-D4E0C3C5DA8B}"/>
    <cellStyle name="Salida 14 5 6 5" xfId="19181" xr:uid="{8DA2D899-35D5-4660-A2A3-1650B32F2412}"/>
    <cellStyle name="Salida 14 5 7" xfId="4638" xr:uid="{A5F52219-201F-4154-9BDF-AAA3701DE212}"/>
    <cellStyle name="Salida 14 5 7 2" xfId="11020" xr:uid="{4B090B6F-AEA7-471A-9566-01D4F24A75F3}"/>
    <cellStyle name="Salida 14 5 7 2 2" xfId="26128" xr:uid="{7135471F-937C-43DD-B881-C6567F3A097E}"/>
    <cellStyle name="Salida 14 5 7 3" xfId="15270" xr:uid="{AB673515-2555-4180-A8E6-879A3D528EB7}"/>
    <cellStyle name="Salida 14 5 7 3 2" xfId="30378" xr:uid="{957A7DCF-1913-4C26-83BB-96457879EE04}"/>
    <cellStyle name="Salida 14 5 7 4" xfId="19746" xr:uid="{E141FD7A-BA10-4025-AD27-90465F62D67A}"/>
    <cellStyle name="Salida 14 5 8" xfId="8499" xr:uid="{975A03DF-AF1E-43ED-8D3F-73B8322B1317}"/>
    <cellStyle name="Salida 14 5 8 2" xfId="23607" xr:uid="{C7D36374-F83A-48D2-9162-29526917ACE4}"/>
    <cellStyle name="Salida 14 5 9" xfId="14233" xr:uid="{B33717B1-6B79-4217-A09D-BBF18E46B787}"/>
    <cellStyle name="Salida 14 5 9 2" xfId="29341" xr:uid="{353862EE-2367-4F5D-8B4B-6A702448BF95}"/>
    <cellStyle name="Salida 15" xfId="1507" xr:uid="{00000000-0005-0000-0000-0000E7050000}"/>
    <cellStyle name="Salida 15 2" xfId="1933" xr:uid="{41F87008-1A30-4F58-9F52-257FE5F8D48A}"/>
    <cellStyle name="Salida 15 2 10" xfId="8434" xr:uid="{85E2A73B-C600-4BBD-AA15-5A466F152B30}"/>
    <cellStyle name="Salida 15 2 10 2" xfId="23542" xr:uid="{AC75BFE0-BD6F-4689-B9B5-BE16234F1F47}"/>
    <cellStyle name="Salida 15 2 11" xfId="9243" xr:uid="{896C41BC-2406-4A03-863E-D9AADDB625A4}"/>
    <cellStyle name="Salida 15 2 11 2" xfId="24351" xr:uid="{CE945124-9987-4FDB-93B9-B7898F1C64EB}"/>
    <cellStyle name="Salida 15 2 12" xfId="14673" xr:uid="{EA9F0C40-E1D9-44F3-BCE1-67432DE00FFC}"/>
    <cellStyle name="Salida 15 2 12 2" xfId="29781" xr:uid="{B4B4A675-86D8-45A4-AAFB-7DCB9CE0F22B}"/>
    <cellStyle name="Salida 15 2 13" xfId="17158" xr:uid="{A5320283-8FF0-4A37-9C39-443B7147B55B}"/>
    <cellStyle name="Salida 15 2 2" xfId="2493" xr:uid="{11589F95-9F65-4900-8348-4C50FC416491}"/>
    <cellStyle name="Salida 15 2 2 2" xfId="5130" xr:uid="{0FF1A492-E169-47D0-8B75-8D522A41068F}"/>
    <cellStyle name="Salida 15 2 2 2 2" xfId="11494" xr:uid="{413865F8-1588-49FB-B494-A2D261C819A3}"/>
    <cellStyle name="Salida 15 2 2 2 2 2" xfId="26602" xr:uid="{E663C2F2-6699-4EA7-9C1C-2E5163FFED4F}"/>
    <cellStyle name="Salida 15 2 2 2 3" xfId="7798" xr:uid="{D3E95989-22A1-4EF2-BFD5-44EADA0155AB}"/>
    <cellStyle name="Salida 15 2 2 2 3 2" xfId="22906" xr:uid="{122779B0-845A-48A1-916D-A0BFCD62488E}"/>
    <cellStyle name="Salida 15 2 2 2 4" xfId="20238" xr:uid="{326F4ECD-8C7E-4C42-9931-97AA850716BE}"/>
    <cellStyle name="Salida 15 2 2 3" xfId="8960" xr:uid="{B2942888-84AD-4DDA-BD01-80CDD7CF4A92}"/>
    <cellStyle name="Salida 15 2 2 3 2" xfId="24068" xr:uid="{04E9742E-6A20-49F6-870E-723AC2040FD9}"/>
    <cellStyle name="Salida 15 2 3" xfId="2709" xr:uid="{508BEB22-5D5F-40E0-86E5-50CFD732DEFA}"/>
    <cellStyle name="Salida 15 2 3 2" xfId="5346" xr:uid="{FFE4923A-EB60-4BB7-9FA1-46671BB3D20A}"/>
    <cellStyle name="Salida 15 2 3 2 2" xfId="11695" xr:uid="{C5DF343C-233D-4AE8-A574-4B96D5003FDA}"/>
    <cellStyle name="Salida 15 2 3 2 2 2" xfId="26803" xr:uid="{5CB5465F-E722-429E-8A89-5669578C6070}"/>
    <cellStyle name="Salida 15 2 3 2 3" xfId="7556" xr:uid="{B321E27D-CB2C-48CC-87EB-0BB3D3CEA1DB}"/>
    <cellStyle name="Salida 15 2 3 2 3 2" xfId="22664" xr:uid="{202C464A-1832-4EC2-A328-884BDEF0A7F9}"/>
    <cellStyle name="Salida 15 2 3 2 4" xfId="20454" xr:uid="{5081A843-D0D2-4DF3-90BD-9DD610DB4275}"/>
    <cellStyle name="Salida 15 2 3 3" xfId="15805" xr:uid="{1DFC5A81-BA02-4B58-A948-68E197D067A2}"/>
    <cellStyle name="Salida 15 2 3 3 2" xfId="30913" xr:uid="{8C59756D-5A6B-4C09-8F76-187DF0B82267}"/>
    <cellStyle name="Salida 15 2 3 4" xfId="17817" xr:uid="{7B4AA9D5-77D1-4FD1-BE53-646059C1F7B1}"/>
    <cellStyle name="Salida 15 2 4" xfId="3012" xr:uid="{0A803EF0-84FE-430B-9164-5FF8D04B2845}"/>
    <cellStyle name="Salida 15 2 4 2" xfId="5649" xr:uid="{AB99AD8F-EAD8-4F95-A17C-7A47F47DEBD1}"/>
    <cellStyle name="Salida 15 2 4 2 2" xfId="11960" xr:uid="{3C06AD6F-25B1-42C0-A234-6C98D876522C}"/>
    <cellStyle name="Salida 15 2 4 2 2 2" xfId="27068" xr:uid="{F8B8D151-B611-49A4-9C6D-2287F01A75B9}"/>
    <cellStyle name="Salida 15 2 4 2 3" xfId="13366" xr:uid="{8D24BAED-F245-4B36-9A5F-0F59DCBC22C2}"/>
    <cellStyle name="Salida 15 2 4 2 3 2" xfId="28474" xr:uid="{6CE1BD39-8C33-4D65-A9AA-3A07B3C96A3A}"/>
    <cellStyle name="Salida 15 2 4 2 4" xfId="20757" xr:uid="{3576FBF1-DE4C-401C-A26E-0D9976A2FBCB}"/>
    <cellStyle name="Salida 15 2 4 3" xfId="9394" xr:uid="{70B9F8D3-3173-447D-94DC-7B23F80416A5}"/>
    <cellStyle name="Salida 15 2 4 3 2" xfId="24502" xr:uid="{DEE14BD2-DE1D-4ACB-AB37-695A4C300388}"/>
    <cellStyle name="Salida 15 2 4 4" xfId="13492" xr:uid="{EDBA0F32-1201-47BF-832B-848E6D12BA06}"/>
    <cellStyle name="Salida 15 2 4 4 2" xfId="28600" xr:uid="{9120B1F1-4110-4FBB-B6D7-22BA95BC225F}"/>
    <cellStyle name="Salida 15 2 4 5" xfId="18120" xr:uid="{2722AECC-299E-4EAE-81A2-82B9D15FE293}"/>
    <cellStyle name="Salida 15 2 5" xfId="3338" xr:uid="{372ECE8B-47A4-4D3F-96A3-A5C0CD6EA462}"/>
    <cellStyle name="Salida 15 2 5 2" xfId="5975" xr:uid="{1B9AC13C-C45D-4FB1-9750-D66EB5CD7693}"/>
    <cellStyle name="Salida 15 2 5 2 2" xfId="12286" xr:uid="{0A4E1F4B-0262-425F-90E8-A9CE14A96CE8}"/>
    <cellStyle name="Salida 15 2 5 2 2 2" xfId="27394" xr:uid="{277F9D57-6FA6-4655-9878-012306A93F71}"/>
    <cellStyle name="Salida 15 2 5 2 3" xfId="15591" xr:uid="{A1182465-52D9-4A55-AEBA-2F6D80EC1858}"/>
    <cellStyle name="Salida 15 2 5 2 3 2" xfId="30699" xr:uid="{D3FC7351-8B9C-43E4-B070-6BB5AAEF103D}"/>
    <cellStyle name="Salida 15 2 5 2 4" xfId="21083" xr:uid="{6DE80161-ACE1-4E5A-B978-72E8317DE67D}"/>
    <cellStyle name="Salida 15 2 5 3" xfId="9720" xr:uid="{793FECCB-D018-451E-AD8B-9ABC9FAC07A2}"/>
    <cellStyle name="Salida 15 2 5 3 2" xfId="24828" xr:uid="{539E984C-DC9B-413F-8881-A25FD3B4D6FF}"/>
    <cellStyle name="Salida 15 2 5 4" xfId="14887" xr:uid="{E005E158-F50D-4A91-BAE5-C917E7BDDC6A}"/>
    <cellStyle name="Salida 15 2 5 4 2" xfId="29995" xr:uid="{E00305BF-FB3C-4E97-88D6-6379F55C5601}"/>
    <cellStyle name="Salida 15 2 5 5" xfId="18446" xr:uid="{776109B6-81FE-4F12-A6CA-1D568C2F927B}"/>
    <cellStyle name="Salida 15 2 6" xfId="3644" xr:uid="{F29F8542-1E16-4595-BCD4-23D1AC4DD6C6}"/>
    <cellStyle name="Salida 15 2 6 2" xfId="6281" xr:uid="{0AD1AC38-732E-499D-9CBB-A95EE6E7E6C5}"/>
    <cellStyle name="Salida 15 2 6 2 2" xfId="12592" xr:uid="{1C2F7C03-DB9C-47ED-8FA3-27C105721619}"/>
    <cellStyle name="Salida 15 2 6 2 2 2" xfId="27700" xr:uid="{D2346524-CA2F-49D3-87D4-215890871C54}"/>
    <cellStyle name="Salida 15 2 6 2 3" xfId="16518" xr:uid="{3DE660CA-E596-412F-8B00-AF34C3CABC3A}"/>
    <cellStyle name="Salida 15 2 6 2 3 2" xfId="31626" xr:uid="{DB7E248B-4367-4DC3-BE9D-03CBB4386961}"/>
    <cellStyle name="Salida 15 2 6 2 4" xfId="21389" xr:uid="{2CCD4127-E5ED-403E-943E-EC2946B6BA24}"/>
    <cellStyle name="Salida 15 2 6 3" xfId="10026" xr:uid="{CE5B4F99-00C2-4591-A0A4-D11CEA15F61C}"/>
    <cellStyle name="Salida 15 2 6 3 2" xfId="25134" xr:uid="{8BF13F54-7CB5-42DC-836E-1CCF825C1D2F}"/>
    <cellStyle name="Salida 15 2 6 4" xfId="15374" xr:uid="{DC445644-19AA-4882-B5B7-86AA835A61EA}"/>
    <cellStyle name="Salida 15 2 6 4 2" xfId="30482" xr:uid="{A4F9B33B-CA30-40E9-90C6-A8E260293038}"/>
    <cellStyle name="Salida 15 2 6 5" xfId="18752" xr:uid="{4FBBB8FD-C04F-437F-8575-5850E3120CA7}"/>
    <cellStyle name="Salida 15 2 7" xfId="4005" xr:uid="{00D0D438-C1AB-42D9-BEAE-B71FC36A3115}"/>
    <cellStyle name="Salida 15 2 7 2" xfId="6642" xr:uid="{3E35D859-4908-46EA-AFF1-58C554103E95}"/>
    <cellStyle name="Salida 15 2 7 2 2" xfId="12953" xr:uid="{7832E61E-19E2-44FE-AD87-A271DB6F88FD}"/>
    <cellStyle name="Salida 15 2 7 2 2 2" xfId="28061" xr:uid="{08CC6671-EAF4-4818-9D5E-32C49888C9AF}"/>
    <cellStyle name="Salida 15 2 7 2 3" xfId="16643" xr:uid="{D4F86D37-54F4-41F7-8D6D-6B8974F401F8}"/>
    <cellStyle name="Salida 15 2 7 2 3 2" xfId="31751" xr:uid="{EB28B6BA-8109-443F-A375-BB33502C599E}"/>
    <cellStyle name="Salida 15 2 7 2 4" xfId="21750" xr:uid="{B0BABA7D-DF01-4219-ACDD-4D23399B36EA}"/>
    <cellStyle name="Salida 15 2 7 3" xfId="10387" xr:uid="{64B55AD0-D2E0-44DB-9F32-038E10C5E5A6}"/>
    <cellStyle name="Salida 15 2 7 3 2" xfId="25495" xr:uid="{AD9EF72B-A61F-46B7-A505-563543305E49}"/>
    <cellStyle name="Salida 15 2 7 4" xfId="13904" xr:uid="{B1966ABE-3EF6-4B30-901F-73E01A6785FA}"/>
    <cellStyle name="Salida 15 2 7 4 2" xfId="29012" xr:uid="{7666234E-CD03-4A65-A2A2-63C12324CC05}"/>
    <cellStyle name="Salida 15 2 7 5" xfId="19113" xr:uid="{B5416C9A-644E-4DD3-A0EB-075A9B9CF6C6}"/>
    <cellStyle name="Salida 15 2 8" xfId="4318" xr:uid="{3128E68B-269B-40B2-8DB5-1B6E8249900B}"/>
    <cellStyle name="Salida 15 2 8 2" xfId="6955" xr:uid="{89583736-F301-4CE7-922E-7861EA8C3164}"/>
    <cellStyle name="Salida 15 2 8 2 2" xfId="13266" xr:uid="{60248991-4BDB-454B-905B-D5EBC69EB137}"/>
    <cellStyle name="Salida 15 2 8 2 2 2" xfId="28374" xr:uid="{257B9352-2702-41EA-80A8-C33B0AC1A054}"/>
    <cellStyle name="Salida 15 2 8 2 3" xfId="16930" xr:uid="{278208F5-DF0A-4E59-9657-683BFE39E3C1}"/>
    <cellStyle name="Salida 15 2 8 2 3 2" xfId="32038" xr:uid="{476CFAED-4726-4FB7-97C4-90F95E0D59C8}"/>
    <cellStyle name="Salida 15 2 8 2 4" xfId="22063" xr:uid="{1002D09D-BB5A-490B-A308-86B7422536FB}"/>
    <cellStyle name="Salida 15 2 8 3" xfId="10700" xr:uid="{72E7BB30-B6E6-47B8-A0B4-C731C568B11A}"/>
    <cellStyle name="Salida 15 2 8 3 2" xfId="25808" xr:uid="{C54730EF-6AB0-4633-B64F-F6D9A70709CB}"/>
    <cellStyle name="Salida 15 2 8 4" xfId="14683" xr:uid="{77D5B369-C435-4220-A7FB-2711F7F82BD4}"/>
    <cellStyle name="Salida 15 2 8 4 2" xfId="29791" xr:uid="{D766D0E7-DCC8-4263-BC78-0391B4B61051}"/>
    <cellStyle name="Salida 15 2 8 5" xfId="19426" xr:uid="{A68948DB-E210-46DE-AFF3-75D1EC494A2C}"/>
    <cellStyle name="Salida 15 2 9" xfId="4570" xr:uid="{D6FA2144-0CDC-42CE-8BDF-D274ACD3270A}"/>
    <cellStyle name="Salida 15 2 9 2" xfId="10952" xr:uid="{D9D765F7-29FA-45E0-BC4A-98A0903EC798}"/>
    <cellStyle name="Salida 15 2 9 2 2" xfId="26060" xr:uid="{C09D5624-233D-4882-A668-E091C8C823F3}"/>
    <cellStyle name="Salida 15 2 9 3" xfId="15839" xr:uid="{30FB3D45-0095-49EE-88D9-38FD52826A61}"/>
    <cellStyle name="Salida 15 2 9 3 2" xfId="30947" xr:uid="{62219C93-4B2A-484C-B029-94B62247C816}"/>
    <cellStyle name="Salida 15 2 9 4" xfId="19678" xr:uid="{C9A74E13-A0C5-4265-8E41-D7ED806F8C4D}"/>
    <cellStyle name="Salida 15 3" xfId="1800" xr:uid="{0E9713C8-9F87-4216-965E-E58674784376}"/>
    <cellStyle name="Salida 15 3 10" xfId="8301" xr:uid="{C397F204-8920-4F52-9BDC-63885E0B3F9E}"/>
    <cellStyle name="Salida 15 3 10 2" xfId="23409" xr:uid="{03425F7B-D4CC-45F7-8EB5-240607B8E247}"/>
    <cellStyle name="Salida 15 3 11" xfId="16110" xr:uid="{EFD1B2F1-5441-4EE2-816A-2FE5913453EA}"/>
    <cellStyle name="Salida 15 3 11 2" xfId="31218" xr:uid="{586F9BC9-3FF8-4689-A826-D6461B9EDD10}"/>
    <cellStyle name="Salida 15 3 12" xfId="13565" xr:uid="{AD31F598-A334-4CEF-B9A8-E95574C61C3D}"/>
    <cellStyle name="Salida 15 3 12 2" xfId="28673" xr:uid="{1506292D-74FE-4E8B-982B-13F098D4A0EC}"/>
    <cellStyle name="Salida 15 3 13" xfId="17025" xr:uid="{D0AA67B1-23E3-47BA-BF2D-BABCC704266F}"/>
    <cellStyle name="Salida 15 3 2" xfId="2360" xr:uid="{0C0B6CD4-DDF5-402D-A866-530276AEC60A}"/>
    <cellStyle name="Salida 15 3 2 2" xfId="4997" xr:uid="{07CE8A1D-6569-4735-A335-E3D253EDADD1}"/>
    <cellStyle name="Salida 15 3 2 2 2" xfId="11361" xr:uid="{4EF9FF99-382A-44B8-9144-E56C2032CD11}"/>
    <cellStyle name="Salida 15 3 2 2 2 2" xfId="26469" xr:uid="{9A84CEB2-E781-434A-97EE-C2C233F665DC}"/>
    <cellStyle name="Salida 15 3 2 2 3" xfId="16014" xr:uid="{D0C12C31-439D-4C87-81C5-5D83FD3B4AE2}"/>
    <cellStyle name="Salida 15 3 2 2 3 2" xfId="31122" xr:uid="{78C2A85A-97BF-4ABF-A5DF-0763C3FE2214}"/>
    <cellStyle name="Salida 15 3 2 2 4" xfId="20105" xr:uid="{E35F1276-552D-45A2-9008-9477F293B24C}"/>
    <cellStyle name="Salida 15 3 2 3" xfId="8827" xr:uid="{8747AD4D-DBF8-48CB-BEE1-06CC9E47CAD3}"/>
    <cellStyle name="Salida 15 3 2 3 2" xfId="23935" xr:uid="{0E068F47-B60D-483E-960E-A1BA47E1E82A}"/>
    <cellStyle name="Salida 15 3 3" xfId="2259" xr:uid="{6D9A78AD-5C52-4B66-A156-E6B563AD590B}"/>
    <cellStyle name="Salida 15 3 3 2" xfId="4896" xr:uid="{6A09343D-F341-4E34-A4B4-384247D4E7E6}"/>
    <cellStyle name="Salida 15 3 3 2 2" xfId="11260" xr:uid="{20B9F5AD-546C-4501-9181-F2159B1B7A4E}"/>
    <cellStyle name="Salida 15 3 3 2 2 2" xfId="26368" xr:uid="{AAF9609E-5AD1-4575-8CD8-3F28FF92FACB}"/>
    <cellStyle name="Salida 15 3 3 2 3" xfId="16297" xr:uid="{ACF7139E-06A0-4F65-B615-BEA8161C569B}"/>
    <cellStyle name="Salida 15 3 3 2 3 2" xfId="31405" xr:uid="{51F8A7FE-32FB-4403-BFF4-9C6059F01AA6}"/>
    <cellStyle name="Salida 15 3 3 2 4" xfId="20004" xr:uid="{D97144E4-FEB9-4F83-B4F4-A1AFE6508D7F}"/>
    <cellStyle name="Salida 15 3 3 3" xfId="16249" xr:uid="{549AFEDE-C429-4639-8097-A2C0F81BE774}"/>
    <cellStyle name="Salida 15 3 3 3 2" xfId="31357" xr:uid="{F0F1BCE8-C46B-43E7-9A55-E4A561754E31}"/>
    <cellStyle name="Salida 15 3 3 4" xfId="17484" xr:uid="{08F11AEF-2956-40D2-B635-B85DE4097FEA}"/>
    <cellStyle name="Salida 15 3 4" xfId="2336" xr:uid="{DE936CA8-7BA7-4547-8462-61AAB76FCF32}"/>
    <cellStyle name="Salida 15 3 4 2" xfId="4973" xr:uid="{0190E9EF-A4AE-400F-94B4-47DCC4F90352}"/>
    <cellStyle name="Salida 15 3 4 2 2" xfId="11337" xr:uid="{91F0059A-F77D-482D-AC0C-1C9300887CD5}"/>
    <cellStyle name="Salida 15 3 4 2 2 2" xfId="26445" xr:uid="{19E5E344-BB35-4F7C-B090-B4D2D93467E0}"/>
    <cellStyle name="Salida 15 3 4 2 3" xfId="13649" xr:uid="{4A7F1CF8-2606-4DA6-B400-6337451830F4}"/>
    <cellStyle name="Salida 15 3 4 2 3 2" xfId="28757" xr:uid="{B99D4FD5-C824-42DD-85FC-F7952D05677A}"/>
    <cellStyle name="Salida 15 3 4 2 4" xfId="20081" xr:uid="{C6A638B0-9405-4711-97C4-C467F6EC2760}"/>
    <cellStyle name="Salida 15 3 4 3" xfId="8803" xr:uid="{58C4FED1-9675-4247-AE22-D35F3FFF9701}"/>
    <cellStyle name="Salida 15 3 4 3 2" xfId="23911" xr:uid="{EE7FD33E-47DC-4E4F-B62A-47230819145D}"/>
    <cellStyle name="Salida 15 3 4 4" xfId="14814" xr:uid="{489D11C6-FE60-4808-952B-2D2E8AA8A907}"/>
    <cellStyle name="Salida 15 3 4 4 2" xfId="29922" xr:uid="{C6DF6558-6458-4851-8AB6-DED9E6290322}"/>
    <cellStyle name="Salida 15 3 4 5" xfId="17561" xr:uid="{173D3026-D5A9-4A30-8617-7DFD91D7E761}"/>
    <cellStyle name="Salida 15 3 5" xfId="2273" xr:uid="{F76BCDCC-E23E-4AAF-9C35-C6EEC3AE51EF}"/>
    <cellStyle name="Salida 15 3 5 2" xfId="4910" xr:uid="{18A071E8-5FD7-447E-A6EF-390C91AA164C}"/>
    <cellStyle name="Salida 15 3 5 2 2" xfId="11274" xr:uid="{67B3CFA6-347B-4BCC-BB55-895E4F1C9ADE}"/>
    <cellStyle name="Salida 15 3 5 2 2 2" xfId="26382" xr:uid="{4DEFF0D7-CBD7-4A9C-BEFF-3E1176904D44}"/>
    <cellStyle name="Salida 15 3 5 2 3" xfId="14471" xr:uid="{FEB56B10-7891-4C40-A9F5-3F5B2BF62BB4}"/>
    <cellStyle name="Salida 15 3 5 2 3 2" xfId="29579" xr:uid="{961A491E-1FAD-4B7D-B747-7F164FD90817}"/>
    <cellStyle name="Salida 15 3 5 2 4" xfId="20018" xr:uid="{7C65C394-D06B-43D9-B803-BD2A970C50D7}"/>
    <cellStyle name="Salida 15 3 5 3" xfId="8740" xr:uid="{FDD678B9-7359-4FDC-B892-48DA5AB28752}"/>
    <cellStyle name="Salida 15 3 5 3 2" xfId="23848" xr:uid="{F3310606-2297-4F6B-BA1D-577BD5ECB255}"/>
    <cellStyle name="Salida 15 3 5 4" xfId="13724" xr:uid="{A0460350-9A88-4366-814A-1AD61FB71705}"/>
    <cellStyle name="Salida 15 3 5 4 2" xfId="28832" xr:uid="{D1550349-40BD-43B6-A9F2-0533E40E2FD4}"/>
    <cellStyle name="Salida 15 3 5 5" xfId="17498" xr:uid="{7635B44C-BC2A-41EA-985B-C95DD92E52DE}"/>
    <cellStyle name="Salida 15 3 6" xfId="2303" xr:uid="{2C803994-14B9-4681-90C4-A82A50EAAF07}"/>
    <cellStyle name="Salida 15 3 6 2" xfId="4940" xr:uid="{E71909D6-9011-4EEA-AC94-7CE7A1E9C997}"/>
    <cellStyle name="Salida 15 3 6 2 2" xfId="11304" xr:uid="{5A3CBAFE-9AE9-4C75-B06F-4578E3F094A2}"/>
    <cellStyle name="Salida 15 3 6 2 2 2" xfId="26412" xr:uid="{206EB53D-C5FE-4061-AAE5-A1E24B33099C}"/>
    <cellStyle name="Salida 15 3 6 2 3" xfId="15463" xr:uid="{30366142-A642-4DF5-9632-F59144B9EA72}"/>
    <cellStyle name="Salida 15 3 6 2 3 2" xfId="30571" xr:uid="{967F1EF5-BB66-406E-9D4B-46CA295EE087}"/>
    <cellStyle name="Salida 15 3 6 2 4" xfId="20048" xr:uid="{EA2B7482-DDEE-4CB6-A5B1-A55CF5152AAE}"/>
    <cellStyle name="Salida 15 3 6 3" xfId="8770" xr:uid="{F786EDE5-99CD-4BEF-AC50-AD23F549FD63}"/>
    <cellStyle name="Salida 15 3 6 3 2" xfId="23878" xr:uid="{1CAFAF53-D2DC-46DD-B231-E1CEF520DF5E}"/>
    <cellStyle name="Salida 15 3 6 4" xfId="7476" xr:uid="{AF91F76D-3AF5-4E84-A2DF-09BC440F9643}"/>
    <cellStyle name="Salida 15 3 6 4 2" xfId="22584" xr:uid="{D8609B2F-7F5C-4AAC-94BF-D8CEB6C26682}"/>
    <cellStyle name="Salida 15 3 6 5" xfId="17528" xr:uid="{7D415AE0-E707-46A0-A4F8-F77E7BB2817E}"/>
    <cellStyle name="Salida 15 3 7" xfId="3872" xr:uid="{578B3672-9274-405A-98D9-D4FF760FDEF6}"/>
    <cellStyle name="Salida 15 3 7 2" xfId="6509" xr:uid="{D2C9A45D-9F23-4A9D-8C2B-508E62005793}"/>
    <cellStyle name="Salida 15 3 7 2 2" xfId="12820" xr:uid="{358A42FF-77CC-43CC-9FD5-509E9EDE6A42}"/>
    <cellStyle name="Salida 15 3 7 2 2 2" xfId="27928" xr:uid="{16DE9E13-F9FF-4896-8616-C13315F1895B}"/>
    <cellStyle name="Salida 15 3 7 2 3" xfId="14349" xr:uid="{2EEF5CBF-7831-4112-83D6-F5F036B57D6A}"/>
    <cellStyle name="Salida 15 3 7 2 3 2" xfId="29457" xr:uid="{E742FE0B-69D4-485C-8682-8B45408E9CB7}"/>
    <cellStyle name="Salida 15 3 7 2 4" xfId="21617" xr:uid="{FE700B6D-6350-4449-872A-AAD00E32276B}"/>
    <cellStyle name="Salida 15 3 7 3" xfId="10254" xr:uid="{2E89E3E4-0252-4195-84BC-DF30B7F0F18A}"/>
    <cellStyle name="Salida 15 3 7 3 2" xfId="25362" xr:uid="{A64CA8D0-08F5-44AC-8542-0973D3A39DF6}"/>
    <cellStyle name="Salida 15 3 7 4" xfId="13754" xr:uid="{7AC05CD2-9C2D-4638-8C25-B4C953014BE0}"/>
    <cellStyle name="Salida 15 3 7 4 2" xfId="28862" xr:uid="{509129F9-0DFF-4434-8479-99F4B7028C83}"/>
    <cellStyle name="Salida 15 3 7 5" xfId="18980" xr:uid="{B3256D20-9487-48C5-8823-1179941AC9B5}"/>
    <cellStyle name="Salida 15 3 8" xfId="4254" xr:uid="{B7849CDB-C56F-4D84-A662-E7A49C052AF8}"/>
    <cellStyle name="Salida 15 3 8 2" xfId="6891" xr:uid="{FC42B040-3220-4148-A1E5-9763AF3197F7}"/>
    <cellStyle name="Salida 15 3 8 2 2" xfId="13202" xr:uid="{826AC7E8-8A5E-47DF-81EC-59DFBA8658F9}"/>
    <cellStyle name="Salida 15 3 8 2 2 2" xfId="28310" xr:uid="{C79910DF-8C35-4943-ABAA-2B1CA6A8AFED}"/>
    <cellStyle name="Salida 15 3 8 2 3" xfId="16866" xr:uid="{DF537F4E-B4F2-49D0-86C3-61C05FEA4B15}"/>
    <cellStyle name="Salida 15 3 8 2 3 2" xfId="31974" xr:uid="{9610B02C-0A34-487A-94F9-7C16DC66C798}"/>
    <cellStyle name="Salida 15 3 8 2 4" xfId="21999" xr:uid="{68E78DB5-EF32-4FEC-B1E4-9333324AAAB5}"/>
    <cellStyle name="Salida 15 3 8 3" xfId="10636" xr:uid="{66D13D43-E352-41CD-9C33-FB46811C404B}"/>
    <cellStyle name="Salida 15 3 8 3 2" xfId="25744" xr:uid="{BDC2D484-0308-43B9-BAB9-67F39981A7BC}"/>
    <cellStyle name="Salida 15 3 8 4" xfId="14160" xr:uid="{4EBD359E-4B9A-413F-8D3F-AB0C5D627153}"/>
    <cellStyle name="Salida 15 3 8 4 2" xfId="29268" xr:uid="{DE4B855C-E1DD-4C55-81B7-DBC33DCE88AF}"/>
    <cellStyle name="Salida 15 3 8 5" xfId="19362" xr:uid="{3320D80A-FF04-4B31-89D5-43B3BC4180E5}"/>
    <cellStyle name="Salida 15 3 9" xfId="4437" xr:uid="{EFABE25A-E45E-4838-AD75-FF41E8BAD53D}"/>
    <cellStyle name="Salida 15 3 9 2" xfId="10819" xr:uid="{5AE93BDB-0D72-4B17-BA5E-E582A43E0328}"/>
    <cellStyle name="Salida 15 3 9 2 2" xfId="25927" xr:uid="{F46FDE85-F02F-4113-AD6C-56D29D6B3923}"/>
    <cellStyle name="Salida 15 3 9 3" xfId="15042" xr:uid="{9FF46FC5-895A-4827-A291-225ECABE2F9D}"/>
    <cellStyle name="Salida 15 3 9 3 2" xfId="30150" xr:uid="{74CC3659-1620-4E10-8B88-99E17F8EE4CA}"/>
    <cellStyle name="Salida 15 3 9 4" xfId="19545" xr:uid="{8A9E61C8-0B0F-4421-B4B3-AF967902E745}"/>
    <cellStyle name="Salida 15 4" xfId="2124" xr:uid="{864B3870-CD2F-480C-95BC-310519B07D68}"/>
    <cellStyle name="Salida 15 4 10" xfId="7861" xr:uid="{128588C5-CA45-4588-A88B-3BA4D155AF3B}"/>
    <cellStyle name="Salida 15 4 10 2" xfId="22969" xr:uid="{B37B8378-9C51-4D55-994E-929A621B6BFF}"/>
    <cellStyle name="Salida 15 4 11" xfId="7449" xr:uid="{56F9DB37-CFD6-4F36-A122-CD0F50F061A3}"/>
    <cellStyle name="Salida 15 4 11 2" xfId="22557" xr:uid="{30F0BAD9-52C0-44D1-9643-EE30CD40125D}"/>
    <cellStyle name="Salida 15 4 12" xfId="17349" xr:uid="{8F1A7BEA-D414-41C6-935C-8DF14E1FC701}"/>
    <cellStyle name="Salida 15 4 2" xfId="2614" xr:uid="{E7B5AB3C-092C-465A-9250-587EB38A107B}"/>
    <cellStyle name="Salida 15 4 2 2" xfId="5251" xr:uid="{F7C4353B-8184-4931-8C96-63E02AE2745E}"/>
    <cellStyle name="Salida 15 4 2 2 2" xfId="11615" xr:uid="{6D5B1C08-4A3D-4B27-B399-BD9B414BB9D4}"/>
    <cellStyle name="Salida 15 4 2 2 2 2" xfId="26723" xr:uid="{8500FE3E-C5DB-4018-B1E1-B2B6560090B2}"/>
    <cellStyle name="Salida 15 4 2 2 3" xfId="8729" xr:uid="{4B43118E-D3DB-4688-AD69-DE57C8A6737E}"/>
    <cellStyle name="Salida 15 4 2 2 3 2" xfId="23837" xr:uid="{7509F7E6-4F6E-4DB0-8672-3D0BE2144341}"/>
    <cellStyle name="Salida 15 4 2 2 4" xfId="20359" xr:uid="{181FBD10-2EF4-4E0C-8E30-CE94EBB35705}"/>
    <cellStyle name="Salida 15 4 2 3" xfId="9081" xr:uid="{3E8FEBBB-2F4E-4E57-A7CC-EA105B29CAD3}"/>
    <cellStyle name="Salida 15 4 2 3 2" xfId="24189" xr:uid="{F7FBBD3E-D878-4266-80A6-216C4F9FDB5D}"/>
    <cellStyle name="Salida 15 4 2 4" xfId="14696" xr:uid="{72A8C9D4-CA48-4956-923D-C09678C01122}"/>
    <cellStyle name="Salida 15 4 2 4 2" xfId="29804" xr:uid="{EBF0436A-8AFC-4B8F-9059-4531EA9F6F0A}"/>
    <cellStyle name="Salida 15 4 2 5" xfId="14075" xr:uid="{F9ED4D57-B8DF-418E-954B-40B75C890619}"/>
    <cellStyle name="Salida 15 4 2 5 2" xfId="29183" xr:uid="{16B5EF91-583D-4B14-8B29-2DC0C64183F3}"/>
    <cellStyle name="Salida 15 4 2 6" xfId="17722" xr:uid="{1404FDBB-88C7-408C-B542-EA44C93BA390}"/>
    <cellStyle name="Salida 15 4 3" xfId="2879" xr:uid="{9929681A-8755-49B6-92DA-C4DD46C923CD}"/>
    <cellStyle name="Salida 15 4 3 2" xfId="5516" xr:uid="{9A65502C-44D3-49F4-A121-1DA27B114165}"/>
    <cellStyle name="Salida 15 4 3 2 2" xfId="11827" xr:uid="{8C896E5D-E5C7-47FA-8131-844518920F86}"/>
    <cellStyle name="Salida 15 4 3 2 2 2" xfId="26935" xr:uid="{3307273D-6710-45AE-8B81-6FF3D036FF9D}"/>
    <cellStyle name="Salida 15 4 3 2 3" xfId="7571" xr:uid="{AE132B72-70C6-4869-9954-F7E82F691C59}"/>
    <cellStyle name="Salida 15 4 3 2 3 2" xfId="22679" xr:uid="{902F0E90-A003-4B54-B4C4-297B15932954}"/>
    <cellStyle name="Salida 15 4 3 2 4" xfId="20624" xr:uid="{3987B5A8-73DC-450A-9635-EBFCB1562103}"/>
    <cellStyle name="Salida 15 4 3 3" xfId="14950" xr:uid="{3E2F9130-69A4-4E65-B585-2D99C5B1A2F4}"/>
    <cellStyle name="Salida 15 4 3 3 2" xfId="30058" xr:uid="{A0C53261-B453-415C-B437-DA80AEC20050}"/>
    <cellStyle name="Salida 15 4 3 4" xfId="17987" xr:uid="{2171D2AD-5F70-40B7-BD54-9EB41EF31A13}"/>
    <cellStyle name="Salida 15 4 4" xfId="3182" xr:uid="{C25F048E-F306-44B1-B08A-FFBD61B4DCB5}"/>
    <cellStyle name="Salida 15 4 4 2" xfId="5819" xr:uid="{2062D4A9-CC65-43C4-876B-A612232B2245}"/>
    <cellStyle name="Salida 15 4 4 2 2" xfId="12130" xr:uid="{FA5A78A4-5A49-49C6-B62E-F909F2CCC554}"/>
    <cellStyle name="Salida 15 4 4 2 2 2" xfId="27238" xr:uid="{5C8A9C5D-5B15-4397-AD50-A67627E56F6C}"/>
    <cellStyle name="Salida 15 4 4 2 3" xfId="7890" xr:uid="{229A88C4-1E9C-4639-8C1E-42350060752B}"/>
    <cellStyle name="Salida 15 4 4 2 3 2" xfId="22998" xr:uid="{85DE88A3-E65E-462E-8D81-361C20799573}"/>
    <cellStyle name="Salida 15 4 4 2 4" xfId="20927" xr:uid="{D285DF64-F0F0-47D9-AC29-C44A2CDD1A2D}"/>
    <cellStyle name="Salida 15 4 4 3" xfId="9564" xr:uid="{45E3C434-1079-4A27-86FC-DC1164D83B5C}"/>
    <cellStyle name="Salida 15 4 4 3 2" xfId="24672" xr:uid="{66799E31-3282-4866-8A95-C5C11B270834}"/>
    <cellStyle name="Salida 15 4 4 4" xfId="16142" xr:uid="{DF606604-AAC9-4FD1-8DE8-B68794A29FDB}"/>
    <cellStyle name="Salida 15 4 4 4 2" xfId="31250" xr:uid="{7892BA58-CC24-478B-A399-F574A25143C0}"/>
    <cellStyle name="Salida 15 4 4 5" xfId="18290" xr:uid="{1DFF46C3-A205-4F91-8EB5-AAABA9A6AFFE}"/>
    <cellStyle name="Salida 15 4 5" xfId="3508" xr:uid="{ADB873FD-77E6-4BC9-974E-B0CB67D935EB}"/>
    <cellStyle name="Salida 15 4 5 2" xfId="6145" xr:uid="{0557CE18-3DEF-448C-8158-96946979AA9B}"/>
    <cellStyle name="Salida 15 4 5 2 2" xfId="12456" xr:uid="{D5F2FCAB-8F15-4B4E-96AA-787DDC8B2248}"/>
    <cellStyle name="Salida 15 4 5 2 2 2" xfId="27564" xr:uid="{480A5853-22C3-4817-AE64-FDF416162293}"/>
    <cellStyle name="Salida 15 4 5 2 3" xfId="7136" xr:uid="{C3694EE4-A2A4-406B-B01B-FBA621D3B7CB}"/>
    <cellStyle name="Salida 15 4 5 2 3 2" xfId="22244" xr:uid="{06B90E6E-C45B-465B-8CD2-AF0A29CF70FF}"/>
    <cellStyle name="Salida 15 4 5 2 4" xfId="21253" xr:uid="{93EFC21E-D442-4786-9AD0-17B72BC8DCCA}"/>
    <cellStyle name="Salida 15 4 5 3" xfId="9890" xr:uid="{35C67F3E-B6C2-413E-87DC-AD30AD492846}"/>
    <cellStyle name="Salida 15 4 5 3 2" xfId="24998" xr:uid="{1441A1CA-F288-4A25-A31D-FD2EC2EE8196}"/>
    <cellStyle name="Salida 15 4 5 4" xfId="8009" xr:uid="{3CEF4E61-CE86-437D-8E0F-B97186B22255}"/>
    <cellStyle name="Salida 15 4 5 4 2" xfId="23117" xr:uid="{79E08B62-BFC2-4377-B949-8792B6C51CFA}"/>
    <cellStyle name="Salida 15 4 5 5" xfId="18616" xr:uid="{B63AAC99-15F8-4C80-A628-CDC3CBBB6DE6}"/>
    <cellStyle name="Salida 15 4 6" xfId="3814" xr:uid="{79167321-51A5-4998-AF98-EC23290C8F2E}"/>
    <cellStyle name="Salida 15 4 6 2" xfId="6451" xr:uid="{CD7A286D-8FA8-4E27-AA8F-800C060935D8}"/>
    <cellStyle name="Salida 15 4 6 2 2" xfId="12762" xr:uid="{C7D60922-048D-4ADD-9742-34F5AFAE3A4B}"/>
    <cellStyle name="Salida 15 4 6 2 2 2" xfId="27870" xr:uid="{6E1EEEA8-C4E9-4C1F-A29E-35B4D40C8591}"/>
    <cellStyle name="Salida 15 4 6 2 3" xfId="13743" xr:uid="{957350AB-1825-4975-A43B-5703BE7BBBF9}"/>
    <cellStyle name="Salida 15 4 6 2 3 2" xfId="28851" xr:uid="{8F2154E5-A58F-42D2-98D3-DC3319ABECA9}"/>
    <cellStyle name="Salida 15 4 6 2 4" xfId="21559" xr:uid="{B38C3AAE-FA1F-4881-8869-06E83A0A5C80}"/>
    <cellStyle name="Salida 15 4 6 3" xfId="10196" xr:uid="{E65A937C-DFD6-4A23-9155-4DFBD4B86AEB}"/>
    <cellStyle name="Salida 15 4 6 3 2" xfId="25304" xr:uid="{E57B0DAE-0F51-44B2-B213-DD2F60EAFB75}"/>
    <cellStyle name="Salida 15 4 6 4" xfId="14768" xr:uid="{5DD3DED2-9C1A-4B2C-9114-1D60B603718D}"/>
    <cellStyle name="Salida 15 4 6 4 2" xfId="29876" xr:uid="{FDE81611-BAB1-4048-BAD3-BD8F0D44B34D}"/>
    <cellStyle name="Salida 15 4 6 5" xfId="18922" xr:uid="{8C1F1FC2-30B3-4543-93F6-F0C9B8BE5E14}"/>
    <cellStyle name="Salida 15 4 7" xfId="4196" xr:uid="{6D3650F0-AD44-416F-A892-4BB2784F88F6}"/>
    <cellStyle name="Salida 15 4 7 2" xfId="6833" xr:uid="{ED33782C-DD70-420A-827B-2EEE415FA590}"/>
    <cellStyle name="Salida 15 4 7 2 2" xfId="13144" xr:uid="{00A71300-DD87-40B3-8121-E40447734A4A}"/>
    <cellStyle name="Salida 15 4 7 2 2 2" xfId="28252" xr:uid="{787FEA62-DD81-4D5B-A5AF-345B988AF1CC}"/>
    <cellStyle name="Salida 15 4 7 2 3" xfId="16813" xr:uid="{8C3C436F-334B-4019-A5D4-A1BEEE728F47}"/>
    <cellStyle name="Salida 15 4 7 2 3 2" xfId="31921" xr:uid="{88E462E8-FDC6-4503-84AF-E0997BFC3D44}"/>
    <cellStyle name="Salida 15 4 7 2 4" xfId="21941" xr:uid="{26B93EFC-AA7F-41AF-B488-21625D897569}"/>
    <cellStyle name="Salida 15 4 7 3" xfId="10578" xr:uid="{10B9A919-142E-4E06-9B2F-457ACC842C7C}"/>
    <cellStyle name="Salida 15 4 7 3 2" xfId="25686" xr:uid="{0A49E0C5-F4BA-47AE-8B0D-E2F5063F5478}"/>
    <cellStyle name="Salida 15 4 7 4" xfId="9161" xr:uid="{1CBA90EE-331F-49B4-B54A-5D040DC92867}"/>
    <cellStyle name="Salida 15 4 7 4 2" xfId="24269" xr:uid="{AC873DD8-9FE0-4799-B74A-8FA83C5A7C8F}"/>
    <cellStyle name="Salida 15 4 7 5" xfId="19304" xr:uid="{EAE071BB-EB36-4259-BA37-A3EAAB380F6A}"/>
    <cellStyle name="Salida 15 4 8" xfId="4761" xr:uid="{69D57824-06A8-443A-ABEA-8642BB9C6200}"/>
    <cellStyle name="Salida 15 4 8 2" xfId="11143" xr:uid="{63CB75EC-8887-4B80-AC5C-9B018E63BFE9}"/>
    <cellStyle name="Salida 15 4 8 2 2" xfId="26251" xr:uid="{616646A7-F252-40C7-8E5B-7358939D7C12}"/>
    <cellStyle name="Salida 15 4 8 3" xfId="7805" xr:uid="{914E93FD-2F77-4812-AE8B-253B037AE8E0}"/>
    <cellStyle name="Salida 15 4 8 3 2" xfId="22913" xr:uid="{004CE0BB-92B6-459E-B391-A6B6DD65C5D5}"/>
    <cellStyle name="Salida 15 4 8 4" xfId="19869" xr:uid="{061571CF-0016-4084-947D-8E718E7E1D3B}"/>
    <cellStyle name="Salida 15 4 9" xfId="8622" xr:uid="{EBAA2587-4ED5-43BF-9170-90D4A61A5F69}"/>
    <cellStyle name="Salida 15 4 9 2" xfId="23730" xr:uid="{9E35013F-7E0E-4E67-8742-61FAE09C6F24}"/>
    <cellStyle name="Salida 15 5" xfId="2000" xr:uid="{97BBB815-CAA7-416C-BE26-D7BF4BAF4ECA}"/>
    <cellStyle name="Salida 15 5 10" xfId="16092" xr:uid="{D0088E22-B9D3-453F-A1A2-E38FB6894359}"/>
    <cellStyle name="Salida 15 5 10 2" xfId="31200" xr:uid="{E6DE76BE-6DE5-4026-B3D6-B8B5CBF8125F}"/>
    <cellStyle name="Salida 15 5 11" xfId="17225" xr:uid="{8FD0C1D5-14BE-4434-8737-EAA45D951860}"/>
    <cellStyle name="Salida 15 5 2" xfId="2762" xr:uid="{5EB808A0-CD3C-4BB0-AB17-C0481EEC3DF8}"/>
    <cellStyle name="Salida 15 5 2 2" xfId="5399" xr:uid="{BDA6FEC9-2FD0-4492-804A-7EA7DCE17D11}"/>
    <cellStyle name="Salida 15 5 2 2 2" xfId="11748" xr:uid="{EF0EAEBC-49F3-4ADD-B104-4019BA372941}"/>
    <cellStyle name="Salida 15 5 2 2 2 2" xfId="26856" xr:uid="{169BE633-AA4D-4813-B67E-B3F1A1F94A9C}"/>
    <cellStyle name="Salida 15 5 2 2 3" xfId="14050" xr:uid="{D16E803F-2651-46AA-9DA4-0403FEEE6965}"/>
    <cellStyle name="Salida 15 5 2 2 3 2" xfId="29158" xr:uid="{58A25EA3-56EC-47E7-9AD2-1030BF01701E}"/>
    <cellStyle name="Salida 15 5 2 2 4" xfId="20507" xr:uid="{54F81DC0-96E4-4A33-9609-E43A064CA129}"/>
    <cellStyle name="Salida 15 5 2 3" xfId="14268" xr:uid="{D8F1FEA8-6FF3-4C0E-82D5-20AB2C416996}"/>
    <cellStyle name="Salida 15 5 2 3 2" xfId="29376" xr:uid="{61C7D444-E2F9-4A9B-8884-192EBE3164A1}"/>
    <cellStyle name="Salida 15 5 2 4" xfId="17870" xr:uid="{5E5C12E7-35D3-4922-91F8-C7488A965F66}"/>
    <cellStyle name="Salida 15 5 3" xfId="3065" xr:uid="{AB02195F-FF30-4177-817A-60A08ED094BE}"/>
    <cellStyle name="Salida 15 5 3 2" xfId="5702" xr:uid="{858B46DB-4E7A-4EF2-A455-4FAD81EBC4BA}"/>
    <cellStyle name="Salida 15 5 3 2 2" xfId="12013" xr:uid="{224C32E8-5C97-48A2-9304-72FD9FF61B33}"/>
    <cellStyle name="Salida 15 5 3 2 2 2" xfId="27121" xr:uid="{01DFDF65-565D-4229-9730-19245BD2C229}"/>
    <cellStyle name="Salida 15 5 3 2 3" xfId="15892" xr:uid="{9F739DF4-04C3-4351-8631-F545177EC7EE}"/>
    <cellStyle name="Salida 15 5 3 2 3 2" xfId="31000" xr:uid="{3BBEB228-896F-4962-B283-9053D757AB92}"/>
    <cellStyle name="Salida 15 5 3 2 4" xfId="20810" xr:uid="{732709C4-50C2-45C5-AFEF-5D7AF2AD57EB}"/>
    <cellStyle name="Salida 15 5 3 3" xfId="9447" xr:uid="{2417CAF8-3312-4568-B42E-9444EC4AE52E}"/>
    <cellStyle name="Salida 15 5 3 3 2" xfId="24555" xr:uid="{D7231D96-1CA4-447A-85C4-697F3E684770}"/>
    <cellStyle name="Salida 15 5 3 4" xfId="16327" xr:uid="{6D7D4EFD-4DDA-49E2-AC0C-EC468E9CBC9F}"/>
    <cellStyle name="Salida 15 5 3 4 2" xfId="31435" xr:uid="{5D2C7D16-0D80-487C-B4D5-B73C5421CBE4}"/>
    <cellStyle name="Salida 15 5 3 5" xfId="18173" xr:uid="{50C9AECD-725A-499B-AC86-838A9F4B4F41}"/>
    <cellStyle name="Salida 15 5 4" xfId="3391" xr:uid="{8CDC0676-30C8-4073-B3E8-FAF73B917362}"/>
    <cellStyle name="Salida 15 5 4 2" xfId="6028" xr:uid="{48CCA506-DAAD-4D2A-A427-EFC10AF5C45B}"/>
    <cellStyle name="Salida 15 5 4 2 2" xfId="12339" xr:uid="{0CDC3A00-C949-413D-AC56-5A3F202A217D}"/>
    <cellStyle name="Salida 15 5 4 2 2 2" xfId="27447" xr:uid="{ED235B12-9479-448E-9B2A-9685A1F58BC5}"/>
    <cellStyle name="Salida 15 5 4 2 3" xfId="8037" xr:uid="{CFAB0B0A-1826-4837-9791-1882DCF27646}"/>
    <cellStyle name="Salida 15 5 4 2 3 2" xfId="23145" xr:uid="{1F31040F-1337-4D0A-8453-7B3D1BFAFC05}"/>
    <cellStyle name="Salida 15 5 4 2 4" xfId="21136" xr:uid="{647C9409-BF45-44E3-8416-3ECF82A2EAF2}"/>
    <cellStyle name="Salida 15 5 4 3" xfId="9773" xr:uid="{F6DF8F74-0D18-4F56-BA8C-86489DBF7BF2}"/>
    <cellStyle name="Salida 15 5 4 3 2" xfId="24881" xr:uid="{9575C42C-F767-4CA1-B51A-39C157F38803}"/>
    <cellStyle name="Salida 15 5 4 4" xfId="14903" xr:uid="{3A7E5A73-F688-4AF0-BC7C-E8D4B88B68E8}"/>
    <cellStyle name="Salida 15 5 4 4 2" xfId="30011" xr:uid="{2D39AFDB-2E26-4FB7-81FD-97C61F2C754D}"/>
    <cellStyle name="Salida 15 5 4 5" xfId="18499" xr:uid="{C64717DC-59D9-4944-8DC2-A24B8F194E99}"/>
    <cellStyle name="Salida 15 5 5" xfId="3697" xr:uid="{8040027C-8846-4C45-B440-133C7EE51F66}"/>
    <cellStyle name="Salida 15 5 5 2" xfId="6334" xr:uid="{A03DC6EE-AA97-4BC7-AD5A-74768FAD9EE7}"/>
    <cellStyle name="Salida 15 5 5 2 2" xfId="12645" xr:uid="{14A72656-F07D-44CD-90AA-64DFB4EA29DD}"/>
    <cellStyle name="Salida 15 5 5 2 2 2" xfId="27753" xr:uid="{319024D2-34F8-4F82-B984-B4148028BE24}"/>
    <cellStyle name="Salida 15 5 5 2 3" xfId="14569" xr:uid="{68B8B3D3-0333-4802-82A7-7509618E117F}"/>
    <cellStyle name="Salida 15 5 5 2 3 2" xfId="29677" xr:uid="{CBEA5865-15A1-4E38-BE2D-A545BB275149}"/>
    <cellStyle name="Salida 15 5 5 2 4" xfId="21442" xr:uid="{BF8C919D-A46C-4AB6-B7B2-75DAB4945C15}"/>
    <cellStyle name="Salida 15 5 5 3" xfId="10079" xr:uid="{B9837057-7056-4DA3-8E67-ECEFED1B948F}"/>
    <cellStyle name="Salida 15 5 5 3 2" xfId="25187" xr:uid="{598DF995-A35F-4086-BED1-E57447E389AD}"/>
    <cellStyle name="Salida 15 5 5 4" xfId="15197" xr:uid="{EECB4DE8-8478-4D3C-92BA-E71277319C62}"/>
    <cellStyle name="Salida 15 5 5 4 2" xfId="30305" xr:uid="{EB93BFC0-57E5-46C0-9A86-186082150BF7}"/>
    <cellStyle name="Salida 15 5 5 5" xfId="18805" xr:uid="{86D529EE-4973-4066-9AAD-5CA51A84DFAB}"/>
    <cellStyle name="Salida 15 5 6" xfId="4072" xr:uid="{AC677C57-E4B4-4956-9318-B842BEFF1848}"/>
    <cellStyle name="Salida 15 5 6 2" xfId="6709" xr:uid="{7C7A331B-D596-4FB7-9A1C-51C8D86A8040}"/>
    <cellStyle name="Salida 15 5 6 2 2" xfId="13020" xr:uid="{DFC09DDE-9002-4C3D-AE4B-E8E8D395EA8E}"/>
    <cellStyle name="Salida 15 5 6 2 2 2" xfId="28128" xr:uid="{E5320634-DFFE-4C8C-8966-09BE6FCEB561}"/>
    <cellStyle name="Salida 15 5 6 2 3" xfId="16696" xr:uid="{98710A59-290E-4492-9537-B9E778688A8C}"/>
    <cellStyle name="Salida 15 5 6 2 3 2" xfId="31804" xr:uid="{958C8C39-79E6-4A62-9DB6-3517A98EF7E4}"/>
    <cellStyle name="Salida 15 5 6 2 4" xfId="21817" xr:uid="{C06F2144-BB85-4470-8D32-2566114FBA3B}"/>
    <cellStyle name="Salida 15 5 6 3" xfId="10454" xr:uid="{5DAE904E-5343-43C5-8C70-52C5B6F12BCC}"/>
    <cellStyle name="Salida 15 5 6 3 2" xfId="25562" xr:uid="{A1C1C80F-7EB2-4FFF-A0A4-B54809628645}"/>
    <cellStyle name="Salida 15 5 6 4" xfId="15284" xr:uid="{0BFD2284-57A1-4D6F-AC84-819B17CDD961}"/>
    <cellStyle name="Salida 15 5 6 4 2" xfId="30392" xr:uid="{4E7277A6-AC82-4B91-85F2-3FA26714982B}"/>
    <cellStyle name="Salida 15 5 6 5" xfId="19180" xr:uid="{7C2B8D71-DC77-40BF-BDC6-040DD336E87C}"/>
    <cellStyle name="Salida 15 5 7" xfId="4637" xr:uid="{FE192E91-517F-4CCF-BC7C-46F21902F50E}"/>
    <cellStyle name="Salida 15 5 7 2" xfId="11019" xr:uid="{7481CEF5-725A-4815-B118-423C8CEA9CAC}"/>
    <cellStyle name="Salida 15 5 7 2 2" xfId="26127" xr:uid="{CC755E15-2ADE-47CE-B37E-6DFB984837EE}"/>
    <cellStyle name="Salida 15 5 7 3" xfId="11761" xr:uid="{10DB4921-2594-41C8-A5C4-8BBD580BC8C1}"/>
    <cellStyle name="Salida 15 5 7 3 2" xfId="26869" xr:uid="{444C0753-A122-4E6D-8086-989CF19BB499}"/>
    <cellStyle name="Salida 15 5 7 4" xfId="19745" xr:uid="{59122492-B73D-41E2-9FA3-A9CF8C1AFC05}"/>
    <cellStyle name="Salida 15 5 8" xfId="8498" xr:uid="{AED7043D-82EB-443A-8AF8-A632E6453035}"/>
    <cellStyle name="Salida 15 5 8 2" xfId="23606" xr:uid="{7325DC77-6F0E-4DED-B8B5-B163813F49BB}"/>
    <cellStyle name="Salida 15 5 9" xfId="15876" xr:uid="{108DB532-88E8-4F24-9BA8-9304B88E66F7}"/>
    <cellStyle name="Salida 15 5 9 2" xfId="30984" xr:uid="{29B5ED5A-C3AB-4C26-BCFC-EF84A013FD88}"/>
    <cellStyle name="Salida 16" xfId="1508" xr:uid="{00000000-0005-0000-0000-0000E8050000}"/>
    <cellStyle name="Salida 16 2" xfId="1934" xr:uid="{7A239006-2B82-4459-9A4F-E23E540D1CF8}"/>
    <cellStyle name="Salida 16 2 10" xfId="8435" xr:uid="{BDFE9E6E-9B2A-48B2-AC71-DA5A17576008}"/>
    <cellStyle name="Salida 16 2 10 2" xfId="23543" xr:uid="{1175C36B-5E0C-4147-AC7D-49F89F940C68}"/>
    <cellStyle name="Salida 16 2 11" xfId="13364" xr:uid="{6DF69F81-FE35-461C-92A9-2DD3AE3C1AE2}"/>
    <cellStyle name="Salida 16 2 11 2" xfId="28472" xr:uid="{409BEB7A-F761-4E40-948B-D85EB41DD825}"/>
    <cellStyle name="Salida 16 2 12" xfId="15587" xr:uid="{BD024D2B-17AB-4F86-B190-C03CDAD850A4}"/>
    <cellStyle name="Salida 16 2 12 2" xfId="30695" xr:uid="{EF1ED0F9-3E8D-427B-8E30-C2A7B7E46B43}"/>
    <cellStyle name="Salida 16 2 13" xfId="17159" xr:uid="{A3CAA46A-C57E-4E3F-A101-760C835EE601}"/>
    <cellStyle name="Salida 16 2 2" xfId="2494" xr:uid="{49973113-E91D-44CC-B6FD-46A76494F1C9}"/>
    <cellStyle name="Salida 16 2 2 2" xfId="5131" xr:uid="{2204DDDD-6D69-40BB-8F38-D9148746F4B4}"/>
    <cellStyle name="Salida 16 2 2 2 2" xfId="11495" xr:uid="{84AA6CA3-B1BF-459A-959D-38C528D54B17}"/>
    <cellStyle name="Salida 16 2 2 2 2 2" xfId="26603" xr:uid="{55777BEF-5109-492D-A090-AD4C982D378E}"/>
    <cellStyle name="Salida 16 2 2 2 3" xfId="16248" xr:uid="{2F144E3E-2649-4362-8837-28FCB9F14C29}"/>
    <cellStyle name="Salida 16 2 2 2 3 2" xfId="31356" xr:uid="{A2169F5A-69A9-43A6-8633-8EA7DC1FF19D}"/>
    <cellStyle name="Salida 16 2 2 2 4" xfId="20239" xr:uid="{485B2F14-E0DF-4CEA-9446-382B5E651768}"/>
    <cellStyle name="Salida 16 2 2 3" xfId="8961" xr:uid="{D74B7087-197F-40AA-86F2-CAC899A809E8}"/>
    <cellStyle name="Salida 16 2 2 3 2" xfId="24069" xr:uid="{7B8A958E-AA25-420E-914D-025F9E461657}"/>
    <cellStyle name="Salida 16 2 3" xfId="2710" xr:uid="{F6EBA811-19C8-4BDE-BDBA-7F4F0B89A9F9}"/>
    <cellStyle name="Salida 16 2 3 2" xfId="5347" xr:uid="{E3DD71A9-E8FF-4B19-98E2-B7E1B4933DF6}"/>
    <cellStyle name="Salida 16 2 3 2 2" xfId="11696" xr:uid="{4036DD5F-3844-4FFC-B326-68351108138F}"/>
    <cellStyle name="Salida 16 2 3 2 2 2" xfId="26804" xr:uid="{C67295BE-EDF0-4525-AAA8-8C83790C65CA}"/>
    <cellStyle name="Salida 16 2 3 2 3" xfId="16117" xr:uid="{0E37B888-BB3F-4B38-9E89-FD90CB4A546F}"/>
    <cellStyle name="Salida 16 2 3 2 3 2" xfId="31225" xr:uid="{B1AA2DE6-C5DD-4D64-A7F0-BC0DFFFCDD15}"/>
    <cellStyle name="Salida 16 2 3 2 4" xfId="20455" xr:uid="{95925B23-CFBA-4329-B899-FB2AE81EC3B3}"/>
    <cellStyle name="Salida 16 2 3 3" xfId="14123" xr:uid="{42881688-030E-4879-8B0E-70F9FF0DEEC4}"/>
    <cellStyle name="Salida 16 2 3 3 2" xfId="29231" xr:uid="{7AB5A19E-716F-438C-B8AD-8E6A9E5022D0}"/>
    <cellStyle name="Salida 16 2 3 4" xfId="17818" xr:uid="{7928B264-2618-4960-9976-16C7D87F2520}"/>
    <cellStyle name="Salida 16 2 4" xfId="3013" xr:uid="{0DBF0341-E8AA-416F-BD62-30D1805A55E9}"/>
    <cellStyle name="Salida 16 2 4 2" xfId="5650" xr:uid="{262DC957-8DE2-4C30-9D3C-CA76B3B7E1E1}"/>
    <cellStyle name="Salida 16 2 4 2 2" xfId="11961" xr:uid="{FDF94228-9A04-441C-941A-349C1AB14910}"/>
    <cellStyle name="Salida 16 2 4 2 2 2" xfId="27069" xr:uid="{A7067BD5-F657-4CA4-8A94-A21383FC0346}"/>
    <cellStyle name="Salida 16 2 4 2 3" xfId="9256" xr:uid="{C9BF640A-5E58-4DAA-9803-FB3162B1BD44}"/>
    <cellStyle name="Salida 16 2 4 2 3 2" xfId="24364" xr:uid="{56CBEB79-9040-420C-9CC9-BBEEA3DB7906}"/>
    <cellStyle name="Salida 16 2 4 2 4" xfId="20758" xr:uid="{F681E4DA-165C-4E30-879C-CB60292EB8FE}"/>
    <cellStyle name="Salida 16 2 4 3" xfId="9395" xr:uid="{7F2DFB14-C168-401D-A0BC-D4CBA5A2288F}"/>
    <cellStyle name="Salida 16 2 4 3 2" xfId="24503" xr:uid="{82EC566A-BD58-41A3-ABE2-9417A0549957}"/>
    <cellStyle name="Salida 16 2 4 4" xfId="9247" xr:uid="{14DC5601-CF43-432E-9C4A-FED44F44F2BE}"/>
    <cellStyle name="Salida 16 2 4 4 2" xfId="24355" xr:uid="{33DF08DA-17C8-41B1-91C6-8B2465421968}"/>
    <cellStyle name="Salida 16 2 4 5" xfId="18121" xr:uid="{43C487BE-F28C-494F-A578-58CFCDF888A1}"/>
    <cellStyle name="Salida 16 2 5" xfId="3339" xr:uid="{A0355C48-2ADD-4CE6-8C0F-EA5D5B8475AF}"/>
    <cellStyle name="Salida 16 2 5 2" xfId="5976" xr:uid="{90E6B750-757D-44BE-B2E3-532E5B1AC2C1}"/>
    <cellStyle name="Salida 16 2 5 2 2" xfId="12287" xr:uid="{B699D0D9-7BF8-44E5-90A6-AC160CE3AE16}"/>
    <cellStyle name="Salida 16 2 5 2 2 2" xfId="27395" xr:uid="{6020CDF7-D9A4-407D-9A5C-73A65ADE1274}"/>
    <cellStyle name="Salida 16 2 5 2 3" xfId="15103" xr:uid="{6E0A0462-2DD1-4A5A-870D-D807C3C65A67}"/>
    <cellStyle name="Salida 16 2 5 2 3 2" xfId="30211" xr:uid="{3A6D0D08-6D82-44DF-8490-C5321084D62E}"/>
    <cellStyle name="Salida 16 2 5 2 4" xfId="21084" xr:uid="{9ED6C9B0-DCCA-48E1-B6E6-9039660D005B}"/>
    <cellStyle name="Salida 16 2 5 3" xfId="9721" xr:uid="{D729611C-FC5E-45F7-99CF-8E24D1FAB042}"/>
    <cellStyle name="Salida 16 2 5 3 2" xfId="24829" xr:uid="{18645F4C-266C-4F2B-8144-C032A0F4490C}"/>
    <cellStyle name="Salida 16 2 5 4" xfId="15880" xr:uid="{0AD71CED-736D-491C-AFFA-7194ED79AA07}"/>
    <cellStyle name="Salida 16 2 5 4 2" xfId="30988" xr:uid="{53126C62-2CBB-486B-AD7B-4CB72A053BD7}"/>
    <cellStyle name="Salida 16 2 5 5" xfId="18447" xr:uid="{DDA334D8-7983-4037-A528-B757A98B3745}"/>
    <cellStyle name="Salida 16 2 6" xfId="3645" xr:uid="{FD834FBF-3EF4-4311-B74F-01EEE08D48A1}"/>
    <cellStyle name="Salida 16 2 6 2" xfId="6282" xr:uid="{69724082-E327-4EE0-B7F6-75E22B9C39CE}"/>
    <cellStyle name="Salida 16 2 6 2 2" xfId="12593" xr:uid="{0C4BE17B-D116-4826-A52D-BBC581828AFD}"/>
    <cellStyle name="Salida 16 2 6 2 2 2" xfId="27701" xr:uid="{0D51B9B4-CFE2-43A2-A1C8-434ECD2763BA}"/>
    <cellStyle name="Salida 16 2 6 2 3" xfId="14902" xr:uid="{B63427B8-BF03-40E8-8B34-966E80EC1726}"/>
    <cellStyle name="Salida 16 2 6 2 3 2" xfId="30010" xr:uid="{6DD34195-50B0-448E-BEFA-A16C500B23D1}"/>
    <cellStyle name="Salida 16 2 6 2 4" xfId="21390" xr:uid="{D6772215-6645-48FE-A8CB-EF5C19A3D62F}"/>
    <cellStyle name="Salida 16 2 6 3" xfId="10027" xr:uid="{FACD469C-14E0-41F0-9BE6-27F4BFCA3B5D}"/>
    <cellStyle name="Salida 16 2 6 3 2" xfId="25135" xr:uid="{29F634CC-B91C-4D1A-9F36-F94D850C84EC}"/>
    <cellStyle name="Salida 16 2 6 4" xfId="9250" xr:uid="{49D1ABC9-7C90-4210-9AAD-0507B6C050B3}"/>
    <cellStyle name="Salida 16 2 6 4 2" xfId="24358" xr:uid="{65862270-EE65-4BB3-A738-4A21DE0A3BD0}"/>
    <cellStyle name="Salida 16 2 6 5" xfId="18753" xr:uid="{CDCD0EA3-F6CC-4032-B766-E5920FA62C52}"/>
    <cellStyle name="Salida 16 2 7" xfId="4006" xr:uid="{513BDEAD-B85F-4E5C-8D48-81E863BE746F}"/>
    <cellStyle name="Salida 16 2 7 2" xfId="6643" xr:uid="{1E767944-BF29-4F22-8ECD-E915A9195AF2}"/>
    <cellStyle name="Salida 16 2 7 2 2" xfId="12954" xr:uid="{4E8B3CE9-887E-43DC-A2FA-B095052B399A}"/>
    <cellStyle name="Salida 16 2 7 2 2 2" xfId="28062" xr:uid="{4CC26ADB-1094-4E3A-8C0F-74FA5310175C}"/>
    <cellStyle name="Salida 16 2 7 2 3" xfId="16644" xr:uid="{125EF4C8-FD14-4E1C-B7C3-B672EB136854}"/>
    <cellStyle name="Salida 16 2 7 2 3 2" xfId="31752" xr:uid="{3B5B54AE-00EE-42F8-824D-F25FA0A792D6}"/>
    <cellStyle name="Salida 16 2 7 2 4" xfId="21751" xr:uid="{71253B15-74D4-4B4A-B16B-A5BAA09ADF27}"/>
    <cellStyle name="Salida 16 2 7 3" xfId="10388" xr:uid="{B193AECD-8DC9-4D27-B705-03BC273AFA1F}"/>
    <cellStyle name="Salida 16 2 7 3 2" xfId="25496" xr:uid="{C6C536D5-AF22-40A1-B191-23411547558B}"/>
    <cellStyle name="Salida 16 2 7 4" xfId="7537" xr:uid="{8987EDE8-73C7-40E9-84F4-80BF549A3F5F}"/>
    <cellStyle name="Salida 16 2 7 4 2" xfId="22645" xr:uid="{6A231A6D-E677-4E52-BE48-1AEDB39E25EB}"/>
    <cellStyle name="Salida 16 2 7 5" xfId="19114" xr:uid="{F9472E58-3EE6-445A-9A0C-A5B3603CA6A2}"/>
    <cellStyle name="Salida 16 2 8" xfId="4319" xr:uid="{D8B2D72E-EE9A-4DCB-BD69-4013ADAE9713}"/>
    <cellStyle name="Salida 16 2 8 2" xfId="6956" xr:uid="{27B30D40-239A-4443-ADE2-6F1A0D114F75}"/>
    <cellStyle name="Salida 16 2 8 2 2" xfId="13267" xr:uid="{A1177A78-353A-49F4-8021-33AFE47165DA}"/>
    <cellStyle name="Salida 16 2 8 2 2 2" xfId="28375" xr:uid="{AD2FC590-8ED1-4F24-8063-B84ACFC6BF7E}"/>
    <cellStyle name="Salida 16 2 8 2 3" xfId="16931" xr:uid="{C85DDE54-0EE5-45E0-808D-CDBD8A2DBA9A}"/>
    <cellStyle name="Salida 16 2 8 2 3 2" xfId="32039" xr:uid="{188FFAE0-94B0-44F9-ADD4-2997AD7157F8}"/>
    <cellStyle name="Salida 16 2 8 2 4" xfId="22064" xr:uid="{C9DB3FE1-BE6E-4484-8DB8-736139EF8196}"/>
    <cellStyle name="Salida 16 2 8 3" xfId="10701" xr:uid="{FACC1FBC-30BC-4F47-B29D-A7D1525267A9}"/>
    <cellStyle name="Salida 16 2 8 3 2" xfId="25809" xr:uid="{6F70D59B-57B2-4E6E-8506-32655FC920DA}"/>
    <cellStyle name="Salida 16 2 8 4" xfId="8094" xr:uid="{D4877EDB-128F-43C1-B23F-5A940A97E816}"/>
    <cellStyle name="Salida 16 2 8 4 2" xfId="23202" xr:uid="{3BA55888-B217-4555-90FB-727284B25892}"/>
    <cellStyle name="Salida 16 2 8 5" xfId="19427" xr:uid="{7A489605-E827-4861-AA5C-0C1DF84929CB}"/>
    <cellStyle name="Salida 16 2 9" xfId="4571" xr:uid="{0AD54FDD-9966-422A-AD71-74B756480F9D}"/>
    <cellStyle name="Salida 16 2 9 2" xfId="10953" xr:uid="{04B286F9-FB24-45E1-BCD8-84C77F6AC9BC}"/>
    <cellStyle name="Salida 16 2 9 2 2" xfId="26061" xr:uid="{683F71EA-8153-492C-8C62-7C1F42D7B4DA}"/>
    <cellStyle name="Salida 16 2 9 3" xfId="13562" xr:uid="{9294D87F-7771-4E16-86DE-5F97EC4198CD}"/>
    <cellStyle name="Salida 16 2 9 3 2" xfId="28670" xr:uid="{38E4189A-CB24-48D5-98DA-D035D6B92177}"/>
    <cellStyle name="Salida 16 2 9 4" xfId="19679" xr:uid="{0AC217BA-84F7-40E3-BBB7-C75C2B6BDFE5}"/>
    <cellStyle name="Salida 16 3" xfId="1799" xr:uid="{CA4EE7EC-FBE0-4862-A0C9-886D86FB85AF}"/>
    <cellStyle name="Salida 16 3 10" xfId="8300" xr:uid="{A6365500-7514-419D-8B52-C2AC5B99EE39}"/>
    <cellStyle name="Salida 16 3 10 2" xfId="23408" xr:uid="{0B0FA3C4-EBE6-4131-BD80-3A5653CF5A3F}"/>
    <cellStyle name="Salida 16 3 11" xfId="9268" xr:uid="{D214E273-F054-47F7-90C3-3E93FF79E772}"/>
    <cellStyle name="Salida 16 3 11 2" xfId="24376" xr:uid="{1A874787-DD34-478C-BCB6-F696F1989DE1}"/>
    <cellStyle name="Salida 16 3 12" xfId="16181" xr:uid="{607E2EF0-6799-4123-A4EB-B8F86409112B}"/>
    <cellStyle name="Salida 16 3 12 2" xfId="31289" xr:uid="{83243562-1172-4667-A749-DB0CD72BFE05}"/>
    <cellStyle name="Salida 16 3 13" xfId="17024" xr:uid="{415AAC90-9403-4BDB-9E7F-02018D3AC89E}"/>
    <cellStyle name="Salida 16 3 2" xfId="2359" xr:uid="{B643301A-DC1C-4B69-9EEA-62B742E956F1}"/>
    <cellStyle name="Salida 16 3 2 2" xfId="4996" xr:uid="{9AEBC267-0F8E-4D47-89E5-302351D4FC15}"/>
    <cellStyle name="Salida 16 3 2 2 2" xfId="11360" xr:uid="{4E9A2559-6A44-4793-851B-ED86F326A5F8}"/>
    <cellStyle name="Salida 16 3 2 2 2 2" xfId="26468" xr:uid="{4ED8D983-CBA6-4F68-AF0C-6A8AD6605D99}"/>
    <cellStyle name="Salida 16 3 2 2 3" xfId="7984" xr:uid="{96CFA6A6-B356-430E-A844-1689846AEF2E}"/>
    <cellStyle name="Salida 16 3 2 2 3 2" xfId="23092" xr:uid="{75422D12-963A-4436-811E-F1325251467E}"/>
    <cellStyle name="Salida 16 3 2 2 4" xfId="20104" xr:uid="{668626F3-9129-415F-BB4C-1D420CD514D6}"/>
    <cellStyle name="Salida 16 3 2 3" xfId="8826" xr:uid="{46685670-C7E3-4BC3-B7FB-A04C4313D1E1}"/>
    <cellStyle name="Salida 16 3 2 3 2" xfId="23934" xr:uid="{E93D284B-21E0-4A24-992B-3445506F4375}"/>
    <cellStyle name="Salida 16 3 3" xfId="2260" xr:uid="{C912178E-8511-4BC1-A026-749A559986E7}"/>
    <cellStyle name="Salida 16 3 3 2" xfId="4897" xr:uid="{F3592FE6-C840-44F5-9DE2-458EE5254E57}"/>
    <cellStyle name="Salida 16 3 3 2 2" xfId="11261" xr:uid="{BBDADDE1-5086-48B1-906C-99544B7A4870}"/>
    <cellStyle name="Salida 16 3 3 2 2 2" xfId="26369" xr:uid="{2DAB5727-0830-4C2D-A166-26B300D958D7}"/>
    <cellStyle name="Salida 16 3 3 2 3" xfId="8216" xr:uid="{2174E73F-DE87-4DD6-8E6A-616CDABE088C}"/>
    <cellStyle name="Salida 16 3 3 2 3 2" xfId="23324" xr:uid="{0CCBCC58-AA03-4CA0-8EF7-29CA9BF1A4C6}"/>
    <cellStyle name="Salida 16 3 3 2 4" xfId="20005" xr:uid="{5996EB14-3127-4061-A692-45029DA4A922}"/>
    <cellStyle name="Salida 16 3 3 3" xfId="14601" xr:uid="{064E95AB-711E-4101-BCD6-9B748526FFE2}"/>
    <cellStyle name="Salida 16 3 3 3 2" xfId="29709" xr:uid="{1E9B910A-B1ED-4CC4-B969-88CC86C8329E}"/>
    <cellStyle name="Salida 16 3 3 4" xfId="17485" xr:uid="{280FAD02-3636-431A-A7B4-5158B322DD65}"/>
    <cellStyle name="Salida 16 3 4" xfId="2641" xr:uid="{A8C19B43-7E2E-49CF-A2EE-5720C071F719}"/>
    <cellStyle name="Salida 16 3 4 2" xfId="5278" xr:uid="{F0D776BF-CB3D-4E18-BFE2-5943AFD56811}"/>
    <cellStyle name="Salida 16 3 4 2 2" xfId="11642" xr:uid="{3A3F52B3-8283-4105-A1C2-17E19C816322}"/>
    <cellStyle name="Salida 16 3 4 2 2 2" xfId="26750" xr:uid="{CE6FFB77-BB93-41DE-BEDA-1AB47D6DD46E}"/>
    <cellStyle name="Salida 16 3 4 2 3" xfId="14398" xr:uid="{570FB77D-DB03-4C19-AD30-42CE57AD24D4}"/>
    <cellStyle name="Salida 16 3 4 2 3 2" xfId="29506" xr:uid="{C82537CB-4166-4230-BA4A-16A9C4C6EA17}"/>
    <cellStyle name="Salida 16 3 4 2 4" xfId="20386" xr:uid="{E99533EE-7EB3-4DDC-8FB1-E4917E03725D}"/>
    <cellStyle name="Salida 16 3 4 3" xfId="9108" xr:uid="{FF4D0CAD-7C16-4597-9990-A4A355FAFD83}"/>
    <cellStyle name="Salida 16 3 4 3 2" xfId="24216" xr:uid="{7F8F42CB-4CA1-4509-9566-02E9F1059358}"/>
    <cellStyle name="Salida 16 3 4 4" xfId="15609" xr:uid="{DC0A83C0-FA8B-4725-8998-4C2300D5A444}"/>
    <cellStyle name="Salida 16 3 4 4 2" xfId="30717" xr:uid="{F509A2B7-0759-4396-A180-491EA898A275}"/>
    <cellStyle name="Salida 16 3 4 5" xfId="17749" xr:uid="{2F000B2C-F77F-4067-BE6D-77B2730E88A9}"/>
    <cellStyle name="Salida 16 3 5" xfId="2274" xr:uid="{FA117493-21A9-4A33-B760-532631286701}"/>
    <cellStyle name="Salida 16 3 5 2" xfId="4911" xr:uid="{2E1D8AC4-0528-4E99-8A06-6AA69CEB662C}"/>
    <cellStyle name="Salida 16 3 5 2 2" xfId="11275" xr:uid="{0C4DBBE2-289C-4BAE-A55D-F0208A384BD5}"/>
    <cellStyle name="Salida 16 3 5 2 2 2" xfId="26383" xr:uid="{E6ED5625-DF99-4BC8-BF75-E9000FA4B9C5}"/>
    <cellStyle name="Salida 16 3 5 2 3" xfId="8014" xr:uid="{B975DF45-FE16-4BD7-8C5C-BDE346EA180D}"/>
    <cellStyle name="Salida 16 3 5 2 3 2" xfId="23122" xr:uid="{003CD6E8-22C0-4DD0-BF97-30225AB0CA52}"/>
    <cellStyle name="Salida 16 3 5 2 4" xfId="20019" xr:uid="{22435115-5A7F-4400-B328-3EEF23396F00}"/>
    <cellStyle name="Salida 16 3 5 3" xfId="8741" xr:uid="{D22E3BDF-28D6-4D70-A421-FAA750FA36D5}"/>
    <cellStyle name="Salida 16 3 5 3 2" xfId="23849" xr:uid="{575487D6-237E-4470-939A-98785F2C271B}"/>
    <cellStyle name="Salida 16 3 5 4" xfId="8175" xr:uid="{3AD46C02-CF00-4F07-9880-EDF30DA31AED}"/>
    <cellStyle name="Salida 16 3 5 4 2" xfId="23283" xr:uid="{7C166568-1457-46EF-951F-7C2399806CE1}"/>
    <cellStyle name="Salida 16 3 5 5" xfId="17499" xr:uid="{031F6809-6FD7-4DA2-B706-D7E7BBB665BD}"/>
    <cellStyle name="Salida 16 3 6" xfId="2302" xr:uid="{E12813F5-D41E-4DCA-A4EB-FCC1A199DFFA}"/>
    <cellStyle name="Salida 16 3 6 2" xfId="4939" xr:uid="{03F5C902-59CD-4B49-A994-12814C0970CA}"/>
    <cellStyle name="Salida 16 3 6 2 2" xfId="11303" xr:uid="{EE5FD1D9-C2AB-43F1-B7B3-7F487B5C126A}"/>
    <cellStyle name="Salida 16 3 6 2 2 2" xfId="26411" xr:uid="{E3DD8733-FF75-40B5-BC7D-F62B53F76DF5}"/>
    <cellStyle name="Salida 16 3 6 2 3" xfId="15994" xr:uid="{C9DCB232-F606-41E6-B92B-D085CD9FF204}"/>
    <cellStyle name="Salida 16 3 6 2 3 2" xfId="31102" xr:uid="{A55ECCD9-4D81-4ED4-A33E-13A71C570100}"/>
    <cellStyle name="Salida 16 3 6 2 4" xfId="20047" xr:uid="{2D75D9F4-F827-497C-B30B-33BC616AC576}"/>
    <cellStyle name="Salida 16 3 6 3" xfId="8769" xr:uid="{0C3820B1-7C2C-4537-BF96-4A4F528072B1}"/>
    <cellStyle name="Salida 16 3 6 3 2" xfId="23877" xr:uid="{91CD6721-6A7A-48E6-8B58-02FCF4290657}"/>
    <cellStyle name="Salida 16 3 6 4" xfId="7305" xr:uid="{D543E3E9-9FD4-45E0-902B-C8FFF848B136}"/>
    <cellStyle name="Salida 16 3 6 4 2" xfId="22413" xr:uid="{0D7CF734-F29E-459E-9549-3C531AF8487D}"/>
    <cellStyle name="Salida 16 3 6 5" xfId="17527" xr:uid="{0BAAA7A2-4D13-45FC-B574-D5C4D1C492FF}"/>
    <cellStyle name="Salida 16 3 7" xfId="3871" xr:uid="{5FBBF9EC-41F1-4825-AFB1-099BB62CFF8E}"/>
    <cellStyle name="Salida 16 3 7 2" xfId="6508" xr:uid="{E7AC69BF-4D60-4E71-BDF5-80823903B877}"/>
    <cellStyle name="Salida 16 3 7 2 2" xfId="12819" xr:uid="{A8CC6910-D3F6-4F9A-A5BD-17838B3A5719}"/>
    <cellStyle name="Salida 16 3 7 2 2 2" xfId="27927" xr:uid="{0278BA61-EA9E-4425-9369-E06D9B6C18D2}"/>
    <cellStyle name="Salida 16 3 7 2 3" xfId="7477" xr:uid="{EFFBF4E2-66D0-4A40-90DA-BB9E41365C8F}"/>
    <cellStyle name="Salida 16 3 7 2 3 2" xfId="22585" xr:uid="{00994FBF-95C7-4BB5-8A30-568ACA4CBDB7}"/>
    <cellStyle name="Salida 16 3 7 2 4" xfId="21616" xr:uid="{7BCBC147-E79D-4806-83FD-B8AE3ACA9033}"/>
    <cellStyle name="Salida 16 3 7 3" xfId="10253" xr:uid="{BF646CEB-B69A-4F67-BA0B-107570C0F359}"/>
    <cellStyle name="Salida 16 3 7 3 2" xfId="25361" xr:uid="{4F7997EA-63BC-4B04-BC2B-D42010A94E89}"/>
    <cellStyle name="Salida 16 3 7 4" xfId="14121" xr:uid="{0F727508-8D4E-4FE3-8A4F-320008D1B082}"/>
    <cellStyle name="Salida 16 3 7 4 2" xfId="29229" xr:uid="{B4635480-98BB-4019-B5FF-03762FA8E3E9}"/>
    <cellStyle name="Salida 16 3 7 5" xfId="18979" xr:uid="{30A0C4C3-1906-44D1-AEDF-52C58D6ED134}"/>
    <cellStyle name="Salida 16 3 8" xfId="4253" xr:uid="{C7CC6CEA-772C-48B4-B1F4-BCC9A29B8BF0}"/>
    <cellStyle name="Salida 16 3 8 2" xfId="6890" xr:uid="{BDD7B24C-C83D-4F9B-9C25-0F43ED962F2E}"/>
    <cellStyle name="Salida 16 3 8 2 2" xfId="13201" xr:uid="{3958309A-D00B-4E08-BF2C-677EF8AE29D1}"/>
    <cellStyle name="Salida 16 3 8 2 2 2" xfId="28309" xr:uid="{FA7D8D82-C250-4A17-AB21-074B30CAD003}"/>
    <cellStyle name="Salida 16 3 8 2 3" xfId="16865" xr:uid="{C54C7286-7E7F-498B-9BF0-F7FFD0DF53C0}"/>
    <cellStyle name="Salida 16 3 8 2 3 2" xfId="31973" xr:uid="{147053EA-0DF2-4C7A-B16E-FAD50701E52F}"/>
    <cellStyle name="Salida 16 3 8 2 4" xfId="21998" xr:uid="{6DAE2D0B-3CE0-4918-BE8B-D2C567C95511}"/>
    <cellStyle name="Salida 16 3 8 3" xfId="10635" xr:uid="{3ADAC256-6675-4A32-990C-7B6E75BEFD31}"/>
    <cellStyle name="Salida 16 3 8 3 2" xfId="25743" xr:uid="{67E76D68-CDF2-4537-A696-7E6305E42E1A}"/>
    <cellStyle name="Salida 16 3 8 4" xfId="7944" xr:uid="{E1E8A386-1B28-42D2-86C4-E9E12DBFFE63}"/>
    <cellStyle name="Salida 16 3 8 4 2" xfId="23052" xr:uid="{B1E9A29C-D994-46ED-841E-07D9977D1582}"/>
    <cellStyle name="Salida 16 3 8 5" xfId="19361" xr:uid="{6B512A6E-202F-4270-825A-F8E0E5A42F20}"/>
    <cellStyle name="Salida 16 3 9" xfId="4436" xr:uid="{A86E8BA7-993A-4DC1-AB92-C928C8F23C33}"/>
    <cellStyle name="Salida 16 3 9 2" xfId="10818" xr:uid="{40E39B9C-B74E-4326-B621-36BE01ECF9A7}"/>
    <cellStyle name="Salida 16 3 9 2 2" xfId="25926" xr:uid="{82BEE14A-99A8-4FBF-AE72-F97230236175}"/>
    <cellStyle name="Salida 16 3 9 3" xfId="15476" xr:uid="{0FDE58B7-A436-4C2A-939B-BA43A2116309}"/>
    <cellStyle name="Salida 16 3 9 3 2" xfId="30584" xr:uid="{B9A7EA64-EE20-4C9C-8C17-2184E394930A}"/>
    <cellStyle name="Salida 16 3 9 4" xfId="19544" xr:uid="{F4BE554A-CC17-4485-B82E-D56DA13A78DB}"/>
    <cellStyle name="Salida 16 4" xfId="2125" xr:uid="{E9F449B6-3601-4CC6-B922-3855B8B8108D}"/>
    <cellStyle name="Salida 16 4 10" xfId="14278" xr:uid="{D52A1B02-DBBE-4319-86E1-CD28DB85FEBE}"/>
    <cellStyle name="Salida 16 4 10 2" xfId="29386" xr:uid="{6C956DA5-B5E1-4DE1-B235-F7CA2575C37B}"/>
    <cellStyle name="Salida 16 4 11" xfId="13769" xr:uid="{FDFA8DF6-F1FE-4099-A2B8-CC04CA6D6BC1}"/>
    <cellStyle name="Salida 16 4 11 2" xfId="28877" xr:uid="{3BCC74B5-EA95-492E-922F-93EDBDC4ECC7}"/>
    <cellStyle name="Salida 16 4 12" xfId="17350" xr:uid="{67A7660B-A714-437F-84AE-985C70B45405}"/>
    <cellStyle name="Salida 16 4 2" xfId="2615" xr:uid="{D787079F-895D-41F9-9B9F-A44D75105333}"/>
    <cellStyle name="Salida 16 4 2 2" xfId="5252" xr:uid="{D99B263B-ED48-4EC4-95F6-0D89DD14F773}"/>
    <cellStyle name="Salida 16 4 2 2 2" xfId="11616" xr:uid="{F30F920D-FD0D-45BC-A0C1-78429F09D1F0}"/>
    <cellStyle name="Salida 16 4 2 2 2 2" xfId="26724" xr:uid="{C07F7324-D774-47E9-94E0-BFB83FAD445A}"/>
    <cellStyle name="Salida 16 4 2 2 3" xfId="14693" xr:uid="{31525BE4-2E93-4A52-8C68-5AB7EAC2C221}"/>
    <cellStyle name="Salida 16 4 2 2 3 2" xfId="29801" xr:uid="{19B61064-80EE-461C-BE45-B8582994E3F1}"/>
    <cellStyle name="Salida 16 4 2 2 4" xfId="20360" xr:uid="{68F70FC9-D10A-445A-9298-DAA1843154E0}"/>
    <cellStyle name="Salida 16 4 2 3" xfId="9082" xr:uid="{E7DD65B4-0881-441D-98FF-09CE745C377F}"/>
    <cellStyle name="Salida 16 4 2 3 2" xfId="24190" xr:uid="{C37852F5-2D1A-444B-BC3E-B8F3DB5D3AB2}"/>
    <cellStyle name="Salida 16 4 2 4" xfId="15046" xr:uid="{AA64B6AB-9EA9-4204-9A6E-DF8E722BE562}"/>
    <cellStyle name="Salida 16 4 2 4 2" xfId="30154" xr:uid="{0A59D0B3-809D-4DE7-B2E0-354DFD952E89}"/>
    <cellStyle name="Salida 16 4 2 5" xfId="14666" xr:uid="{D3D1559D-6789-43E2-8846-837ECB36CFD2}"/>
    <cellStyle name="Salida 16 4 2 5 2" xfId="29774" xr:uid="{77DE9638-E176-4ED8-B49D-E0C3453EE078}"/>
    <cellStyle name="Salida 16 4 2 6" xfId="17723" xr:uid="{FBCDCBE5-8780-4C46-BC43-9948CFE640FC}"/>
    <cellStyle name="Salida 16 4 3" xfId="2880" xr:uid="{AA55B6E7-6C27-4943-8153-6EDC58969730}"/>
    <cellStyle name="Salida 16 4 3 2" xfId="5517" xr:uid="{F5E9E0C6-08D2-4AE9-971E-60DD93E8204D}"/>
    <cellStyle name="Salida 16 4 3 2 2" xfId="11828" xr:uid="{3409CD67-9622-4D1C-B503-1A7E75FE6C0C}"/>
    <cellStyle name="Salida 16 4 3 2 2 2" xfId="26936" xr:uid="{D38BF432-DCC6-4649-BE81-C1AFFFB713CA}"/>
    <cellStyle name="Salida 16 4 3 2 3" xfId="13482" xr:uid="{9A506BEA-5296-413D-A7E9-2CC036515834}"/>
    <cellStyle name="Salida 16 4 3 2 3 2" xfId="28590" xr:uid="{3BFAD2AC-FC5E-4144-990E-F60AF7F4FC10}"/>
    <cellStyle name="Salida 16 4 3 2 4" xfId="20625" xr:uid="{028B1775-7D25-4C2A-8943-EAB9568F73B4}"/>
    <cellStyle name="Salida 16 4 3 3" xfId="16549" xr:uid="{4150068E-3182-4E90-9C46-0456E2F564DA}"/>
    <cellStyle name="Salida 16 4 3 3 2" xfId="31657" xr:uid="{F2FAA3C4-41E9-4048-9257-A6BF23329247}"/>
    <cellStyle name="Salida 16 4 3 4" xfId="17988" xr:uid="{BD2339CB-F283-4DF0-A1D7-F8143AF620B4}"/>
    <cellStyle name="Salida 16 4 4" xfId="3183" xr:uid="{C84D8CA3-B2F8-41FE-BF95-CB152543AA72}"/>
    <cellStyle name="Salida 16 4 4 2" xfId="5820" xr:uid="{67BE32FD-5353-4DAA-A937-B29D9CCF2676}"/>
    <cellStyle name="Salida 16 4 4 2 2" xfId="12131" xr:uid="{240D5BDF-3008-4045-80A0-9EDB9AA5A1F7}"/>
    <cellStyle name="Salida 16 4 4 2 2 2" xfId="27239" xr:uid="{C177758B-C65C-463E-B5EA-9E39FEAF05D4}"/>
    <cellStyle name="Salida 16 4 4 2 3" xfId="14763" xr:uid="{90243739-7A12-4C58-9445-B8360213CFBF}"/>
    <cellStyle name="Salida 16 4 4 2 3 2" xfId="29871" xr:uid="{D793C19D-BEFC-4829-A110-7F106A093BB8}"/>
    <cellStyle name="Salida 16 4 4 2 4" xfId="20928" xr:uid="{850487C2-DE46-4A7D-B08C-C675F43B4CD1}"/>
    <cellStyle name="Salida 16 4 4 3" xfId="9565" xr:uid="{A797E12A-C099-4F13-97FA-52D63B53B5EE}"/>
    <cellStyle name="Salida 16 4 4 3 2" xfId="24673" xr:uid="{4A6FA0E1-F627-49F6-9D45-84390B624194}"/>
    <cellStyle name="Salida 16 4 4 4" xfId="14904" xr:uid="{159CFD89-30FD-4CAB-B914-6AB2C9E4E174}"/>
    <cellStyle name="Salida 16 4 4 4 2" xfId="30012" xr:uid="{36C1C8F8-FF20-4BEB-A473-1848C30550C9}"/>
    <cellStyle name="Salida 16 4 4 5" xfId="18291" xr:uid="{F61674A2-E8AF-4BA3-A476-CC8ACCB515C0}"/>
    <cellStyle name="Salida 16 4 5" xfId="3509" xr:uid="{1CADCDBA-A564-42DA-AA14-37983C427CB4}"/>
    <cellStyle name="Salida 16 4 5 2" xfId="6146" xr:uid="{366687AF-FE7D-4203-855A-25928FA4D074}"/>
    <cellStyle name="Salida 16 4 5 2 2" xfId="12457" xr:uid="{35B1E80D-0A0F-42E4-A2EB-C827A53CDB32}"/>
    <cellStyle name="Salida 16 4 5 2 2 2" xfId="27565" xr:uid="{313F8DD3-F5FB-4810-868F-4A9554FF0936}"/>
    <cellStyle name="Salida 16 4 5 2 3" xfId="14446" xr:uid="{2CB60A4C-E37C-4BAF-88B0-AE70CCA53348}"/>
    <cellStyle name="Salida 16 4 5 2 3 2" xfId="29554" xr:uid="{7AD78E16-17AD-47BB-ABDF-97870737FCA5}"/>
    <cellStyle name="Salida 16 4 5 2 4" xfId="21254" xr:uid="{184782DA-83A4-4A9F-8607-1F10189182F1}"/>
    <cellStyle name="Salida 16 4 5 3" xfId="9891" xr:uid="{EE259F6C-074A-473F-A88A-2B6356902EA3}"/>
    <cellStyle name="Salida 16 4 5 3 2" xfId="24999" xr:uid="{B743EC1D-C61B-447E-AEF9-587B593C6416}"/>
    <cellStyle name="Salida 16 4 5 4" xfId="7273" xr:uid="{A17ED9BA-A4DC-4320-A3F8-0C1ABB4F6CA4}"/>
    <cellStyle name="Salida 16 4 5 4 2" xfId="22381" xr:uid="{7554E768-E8ED-45A8-852F-5CA3A64E6884}"/>
    <cellStyle name="Salida 16 4 5 5" xfId="18617" xr:uid="{AA0B9EA6-9670-4503-8188-EE866EBA6109}"/>
    <cellStyle name="Salida 16 4 6" xfId="3815" xr:uid="{FDB54AC8-C93B-4CDE-8979-DAE1BB22A8E8}"/>
    <cellStyle name="Salida 16 4 6 2" xfId="6452" xr:uid="{08DD12F9-537C-4A83-97A4-72CC6F34D9FE}"/>
    <cellStyle name="Salida 16 4 6 2 2" xfId="12763" xr:uid="{2232D798-9BCB-43F5-9CF0-433DCC7841BA}"/>
    <cellStyle name="Salida 16 4 6 2 2 2" xfId="27871" xr:uid="{B2FEB1DC-0613-45DF-9B7E-C80E554B2D8F}"/>
    <cellStyle name="Salida 16 4 6 2 3" xfId="7051" xr:uid="{78F489F9-4A36-4817-8C50-86296FE9AD96}"/>
    <cellStyle name="Salida 16 4 6 2 3 2" xfId="22159" xr:uid="{910A8B34-3AFA-4AC5-8D75-22EF98A86CB7}"/>
    <cellStyle name="Salida 16 4 6 2 4" xfId="21560" xr:uid="{B88181E2-29BB-409B-BD8A-9C28C3EC7BF8}"/>
    <cellStyle name="Salida 16 4 6 3" xfId="10197" xr:uid="{F9AF399B-61B8-49F6-8B39-C02C4B980561}"/>
    <cellStyle name="Salida 16 4 6 3 2" xfId="25305" xr:uid="{574092D7-7434-41A7-97C8-77A8BB5A233C}"/>
    <cellStyle name="Salida 16 4 6 4" xfId="13515" xr:uid="{19814C7A-9F91-4B26-A76E-AB7A16265395}"/>
    <cellStyle name="Salida 16 4 6 4 2" xfId="28623" xr:uid="{27944983-3CBC-4535-BEA1-551032B381A9}"/>
    <cellStyle name="Salida 16 4 6 5" xfId="18923" xr:uid="{C846402F-CB1F-4EC1-8329-FEE478B73414}"/>
    <cellStyle name="Salida 16 4 7" xfId="4197" xr:uid="{3BE38773-059D-4874-8BDC-0268AA8F3312}"/>
    <cellStyle name="Salida 16 4 7 2" xfId="6834" xr:uid="{2254AE4D-B7D2-4FCB-BA0A-F4C855C6130C}"/>
    <cellStyle name="Salida 16 4 7 2 2" xfId="13145" xr:uid="{803D79DE-FF3C-4DA4-85E9-0BF5046F4269}"/>
    <cellStyle name="Salida 16 4 7 2 2 2" xfId="28253" xr:uid="{B1979D32-1648-47A4-B30B-E602F2734BEE}"/>
    <cellStyle name="Salida 16 4 7 2 3" xfId="16814" xr:uid="{E6B92905-D46F-45B2-9D2F-14356E5A712B}"/>
    <cellStyle name="Salida 16 4 7 2 3 2" xfId="31922" xr:uid="{CAC23570-49C2-4248-950B-2D4875D853DB}"/>
    <cellStyle name="Salida 16 4 7 2 4" xfId="21942" xr:uid="{9D7FCD8B-7846-4287-B760-9AE8DBFE004E}"/>
    <cellStyle name="Salida 16 4 7 3" xfId="10579" xr:uid="{13A8E0E9-E89E-4E52-A432-05AA9D1BA3EC}"/>
    <cellStyle name="Salida 16 4 7 3 2" xfId="25687" xr:uid="{5C6EF621-9997-46B2-BAB6-ABC67938DC1C}"/>
    <cellStyle name="Salida 16 4 7 4" xfId="7448" xr:uid="{89B44667-C80C-4ACF-B272-9403516559B7}"/>
    <cellStyle name="Salida 16 4 7 4 2" xfId="22556" xr:uid="{85DB6D3D-64E1-4708-9F04-94E4E316B4C6}"/>
    <cellStyle name="Salida 16 4 7 5" xfId="19305" xr:uid="{1B2DDF04-9567-4AE4-9425-350710ECD14D}"/>
    <cellStyle name="Salida 16 4 8" xfId="4762" xr:uid="{F66BCF35-3338-4F95-8E4E-0CB90DC60B7C}"/>
    <cellStyle name="Salida 16 4 8 2" xfId="11144" xr:uid="{D4DB17B6-A237-4A4E-A285-763E58DB7249}"/>
    <cellStyle name="Salida 16 4 8 2 2" xfId="26252" xr:uid="{C1E9BA15-1B71-4C8B-A619-010C24340F44}"/>
    <cellStyle name="Salida 16 4 8 3" xfId="16343" xr:uid="{DC8E559F-E28D-4227-880E-809B25CC17E0}"/>
    <cellStyle name="Salida 16 4 8 3 2" xfId="31451" xr:uid="{C41C5CE7-69B6-422B-A7B7-36F943CC67B0}"/>
    <cellStyle name="Salida 16 4 8 4" xfId="19870" xr:uid="{E3893AC0-D0A7-43D3-A96B-981C6F814A56}"/>
    <cellStyle name="Salida 16 4 9" xfId="8623" xr:uid="{6A9C80F3-F574-4D3D-AC40-F9387EA40AD9}"/>
    <cellStyle name="Salida 16 4 9 2" xfId="23731" xr:uid="{E79167EA-6AA3-493F-88EA-F6C43907BD6C}"/>
    <cellStyle name="Salida 16 5" xfId="1999" xr:uid="{B71957CD-3E49-4BD9-8662-C0D6F680B3BE}"/>
    <cellStyle name="Salida 16 5 10" xfId="15970" xr:uid="{0793B0F6-148C-4DCF-9D6A-5C86F81881ED}"/>
    <cellStyle name="Salida 16 5 10 2" xfId="31078" xr:uid="{7C19672F-C9AC-485A-993B-5EC5A407742A}"/>
    <cellStyle name="Salida 16 5 11" xfId="17224" xr:uid="{B7C18C17-DA38-496D-82B8-3003579ED59A}"/>
    <cellStyle name="Salida 16 5 2" xfId="2761" xr:uid="{475FB69D-419E-4684-8ADB-0946538B77C5}"/>
    <cellStyle name="Salida 16 5 2 2" xfId="5398" xr:uid="{DA1A3850-693E-43CF-8CAF-729517A7CC2F}"/>
    <cellStyle name="Salida 16 5 2 2 2" xfId="11747" xr:uid="{93562B7B-90E2-41BA-8FE1-C1E8F8B5035A}"/>
    <cellStyle name="Salida 16 5 2 2 2 2" xfId="26855" xr:uid="{C56910BD-FB54-4A63-A7CE-12D03BF5A711}"/>
    <cellStyle name="Salida 16 5 2 2 3" xfId="7696" xr:uid="{01695AF1-CFAC-4F41-83EB-03110BEEAD2D}"/>
    <cellStyle name="Salida 16 5 2 2 3 2" xfId="22804" xr:uid="{327FB575-BEFF-47CE-9D6D-423FE0D18A7E}"/>
    <cellStyle name="Salida 16 5 2 2 4" xfId="20506" xr:uid="{8B5346DA-A3C7-4BEA-8827-78EE8C35FA99}"/>
    <cellStyle name="Salida 16 5 2 3" xfId="14798" xr:uid="{0FF9529B-B346-4A53-B260-A6F17CB27B09}"/>
    <cellStyle name="Salida 16 5 2 3 2" xfId="29906" xr:uid="{ADFFF23A-61B1-463C-A780-128659F062AA}"/>
    <cellStyle name="Salida 16 5 2 4" xfId="17869" xr:uid="{68710B13-769A-4B32-B534-F2D3CF9A4B24}"/>
    <cellStyle name="Salida 16 5 3" xfId="3064" xr:uid="{51798330-4B28-41A4-B59E-FCBE178463A6}"/>
    <cellStyle name="Salida 16 5 3 2" xfId="5701" xr:uid="{A2C1930C-91CF-406C-B6A9-734DFEB26837}"/>
    <cellStyle name="Salida 16 5 3 2 2" xfId="12012" xr:uid="{DB6BB0B1-45CA-4F2F-AD35-DD479F640CCC}"/>
    <cellStyle name="Salida 16 5 3 2 2 2" xfId="27120" xr:uid="{5A1BFDC6-766D-43E9-9228-1F6192C532BA}"/>
    <cellStyle name="Salida 16 5 3 2 3" xfId="7713" xr:uid="{7D90F126-C514-48F5-84DC-D3365796A008}"/>
    <cellStyle name="Salida 16 5 3 2 3 2" xfId="22821" xr:uid="{13B5B65A-4748-40C4-8B36-DC9FE99D82C2}"/>
    <cellStyle name="Salida 16 5 3 2 4" xfId="20809" xr:uid="{29A2D53F-B44B-4E4F-836E-3F3C5829DDB0}"/>
    <cellStyle name="Salida 16 5 3 3" xfId="9446" xr:uid="{C9AA4A7A-BA31-4B06-A389-79CE70EC255F}"/>
    <cellStyle name="Salida 16 5 3 3 2" xfId="24554" xr:uid="{DB9B49BE-A562-4C36-B1F8-DE08D6F2F533}"/>
    <cellStyle name="Salida 16 5 3 4" xfId="14023" xr:uid="{619C403B-2945-4E2D-8096-7EF5CA52270E}"/>
    <cellStyle name="Salida 16 5 3 4 2" xfId="29131" xr:uid="{CBBBD97D-0C09-4971-B99F-54EE7B4E1096}"/>
    <cellStyle name="Salida 16 5 3 5" xfId="18172" xr:uid="{32141F37-E75A-4E38-8F70-CF5ACE5053DE}"/>
    <cellStyle name="Salida 16 5 4" xfId="3390" xr:uid="{01F57E4C-6F6B-4685-B26D-F25CCDDB1C08}"/>
    <cellStyle name="Salida 16 5 4 2" xfId="6027" xr:uid="{8A03816D-930C-480A-8290-3A2439A82A39}"/>
    <cellStyle name="Salida 16 5 4 2 2" xfId="12338" xr:uid="{802D80E4-D93A-4245-BB8D-5E518BA10971}"/>
    <cellStyle name="Salida 16 5 4 2 2 2" xfId="27446" xr:uid="{5CD83B95-6BB6-4A68-B126-3A121431BAE7}"/>
    <cellStyle name="Salida 16 5 4 2 3" xfId="13878" xr:uid="{24E0E803-17EF-409C-BD43-1868ECFF4282}"/>
    <cellStyle name="Salida 16 5 4 2 3 2" xfId="28986" xr:uid="{34F6488A-1E91-43A2-936C-F5F9E195246C}"/>
    <cellStyle name="Salida 16 5 4 2 4" xfId="21135" xr:uid="{B360A9ED-D384-427B-B4A2-18B2989500D2}"/>
    <cellStyle name="Salida 16 5 4 3" xfId="9772" xr:uid="{9CE1B367-5D5D-4F41-981E-AC6EA9D37CCD}"/>
    <cellStyle name="Salida 16 5 4 3 2" xfId="24880" xr:uid="{E3DC1FEB-5EA1-4AD0-A700-85B8BC46FDF2}"/>
    <cellStyle name="Salida 16 5 4 4" xfId="14125" xr:uid="{6CD9511B-A894-4657-83BC-2DE957D1BE7C}"/>
    <cellStyle name="Salida 16 5 4 4 2" xfId="29233" xr:uid="{820EE169-54BB-4F5A-809A-29961AB4DC21}"/>
    <cellStyle name="Salida 16 5 4 5" xfId="18498" xr:uid="{853E7966-8C76-4784-AF4A-CDB4E954D689}"/>
    <cellStyle name="Salida 16 5 5" xfId="3696" xr:uid="{6BC28343-308A-48CD-8ABA-1E39831D7B6E}"/>
    <cellStyle name="Salida 16 5 5 2" xfId="6333" xr:uid="{7F90E1E4-E656-4BCB-8A4F-5E1D841B11EB}"/>
    <cellStyle name="Salida 16 5 5 2 2" xfId="12644" xr:uid="{81E474DF-0665-436A-80E9-B49A4C8F6BFA}"/>
    <cellStyle name="Salida 16 5 5 2 2 2" xfId="27752" xr:uid="{10C00EE3-F472-4159-801E-C33300EC4593}"/>
    <cellStyle name="Salida 16 5 5 2 3" xfId="15006" xr:uid="{D443BB2C-D6CC-4D96-91BD-F267C8AD075F}"/>
    <cellStyle name="Salida 16 5 5 2 3 2" xfId="30114" xr:uid="{41F76EF2-A573-4419-BFA5-269E8D141AFA}"/>
    <cellStyle name="Salida 16 5 5 2 4" xfId="21441" xr:uid="{92B7FB73-7D85-49F8-9C89-75F9D45BB45C}"/>
    <cellStyle name="Salida 16 5 5 3" xfId="10078" xr:uid="{4DAA5180-37F1-4FA6-B3F2-7C4BE776E8DE}"/>
    <cellStyle name="Salida 16 5 5 3 2" xfId="25186" xr:uid="{D3E2C284-2F90-4546-BF2D-39623C133DB5}"/>
    <cellStyle name="Salida 16 5 5 4" xfId="7963" xr:uid="{75690270-B4E2-4C54-9521-05122D092F13}"/>
    <cellStyle name="Salida 16 5 5 4 2" xfId="23071" xr:uid="{E8A8A5C5-E9FA-4EFC-9EFD-9565EDAB28A7}"/>
    <cellStyle name="Salida 16 5 5 5" xfId="18804" xr:uid="{A8C7AEE4-6D20-4C46-B189-B66493E97D03}"/>
    <cellStyle name="Salida 16 5 6" xfId="4071" xr:uid="{0F42DA15-F4AA-4BFD-92FD-B03EC2508B4F}"/>
    <cellStyle name="Salida 16 5 6 2" xfId="6708" xr:uid="{40B3AF48-9B7C-4A9C-8703-C37E8A36DA69}"/>
    <cellStyle name="Salida 16 5 6 2 2" xfId="13019" xr:uid="{014F9C82-0CB6-46FC-B9CA-40990954A544}"/>
    <cellStyle name="Salida 16 5 6 2 2 2" xfId="28127" xr:uid="{2B56FD93-29B1-442A-88DF-CD1240262672}"/>
    <cellStyle name="Salida 16 5 6 2 3" xfId="16695" xr:uid="{FEC41F65-DE80-45E4-8472-CCA8B683157F}"/>
    <cellStyle name="Salida 16 5 6 2 3 2" xfId="31803" xr:uid="{779C31C6-C3F5-4836-8220-E884A8CBE26A}"/>
    <cellStyle name="Salida 16 5 6 2 4" xfId="21816" xr:uid="{57C1B1AE-1936-4636-BA52-BBD479D2C80E}"/>
    <cellStyle name="Salida 16 5 6 3" xfId="10453" xr:uid="{23315D8C-7E5D-4AA8-AB29-7D5C14DB5DE4}"/>
    <cellStyle name="Salida 16 5 6 3 2" xfId="25561" xr:uid="{B7A7D4F5-77EE-4145-BF1C-5A45BE54FCE6}"/>
    <cellStyle name="Salida 16 5 6 4" xfId="14958" xr:uid="{C50F2BAB-86DF-4C90-9D19-4ABA0CFF0707}"/>
    <cellStyle name="Salida 16 5 6 4 2" xfId="30066" xr:uid="{C9E3F6F2-AC77-466B-B0FF-B2A0411273E4}"/>
    <cellStyle name="Salida 16 5 6 5" xfId="19179" xr:uid="{F5DBD809-A4D9-43E6-8D1F-5325471DB217}"/>
    <cellStyle name="Salida 16 5 7" xfId="4636" xr:uid="{A62DC55C-285F-4584-A7E7-B76D2A78E581}"/>
    <cellStyle name="Salida 16 5 7 2" xfId="11018" xr:uid="{E2D6EE9A-C093-4094-B7D8-AA519EBA53E2}"/>
    <cellStyle name="Salida 16 5 7 2 2" xfId="26126" xr:uid="{8D40CF65-EACC-400B-9E7F-4A87F03C2151}"/>
    <cellStyle name="Salida 16 5 7 3" xfId="15208" xr:uid="{144C6739-C8E2-4F8B-95D7-B61390D0769F}"/>
    <cellStyle name="Salida 16 5 7 3 2" xfId="30316" xr:uid="{52391E3C-3107-44A4-BE27-3009D8960C13}"/>
    <cellStyle name="Salida 16 5 7 4" xfId="19744" xr:uid="{E544A4DD-5D0D-43F9-8688-208A22A6F8BA}"/>
    <cellStyle name="Salida 16 5 8" xfId="8497" xr:uid="{3696392D-9CF1-4F2A-8EAF-4751B2BA131F}"/>
    <cellStyle name="Salida 16 5 8 2" xfId="23605" xr:uid="{6DF23EFA-E5B4-4662-96B7-360CF7FB6CF8}"/>
    <cellStyle name="Salida 16 5 9" xfId="13392" xr:uid="{84CCD5BF-CF1D-4C25-AD0D-A8D9B78BA091}"/>
    <cellStyle name="Salida 16 5 9 2" xfId="28500" xr:uid="{5FD5FE5F-2E26-4363-8600-0FE3BA37B407}"/>
    <cellStyle name="Salida 17" xfId="1509" xr:uid="{00000000-0005-0000-0000-0000E9050000}"/>
    <cellStyle name="Salida 17 2" xfId="1935" xr:uid="{A611132A-BB4C-4633-8DD0-8658A8BF855E}"/>
    <cellStyle name="Salida 17 2 10" xfId="8436" xr:uid="{F77E78F2-E9FF-4944-B7D5-7E1C32AD2656}"/>
    <cellStyle name="Salida 17 2 10 2" xfId="23544" xr:uid="{DDBFB472-73FD-457C-95DE-033595AB0D99}"/>
    <cellStyle name="Salida 17 2 11" xfId="7649" xr:uid="{CBF38789-65BF-494E-9F40-532378E2595F}"/>
    <cellStyle name="Salida 17 2 11 2" xfId="22757" xr:uid="{300A0EF4-D252-405F-9465-DE620B1AFF53}"/>
    <cellStyle name="Salida 17 2 12" xfId="13410" xr:uid="{9F8E081A-6B41-49B2-8428-79F685D96285}"/>
    <cellStyle name="Salida 17 2 12 2" xfId="28518" xr:uid="{76C00140-B175-4732-B005-06AFA365C026}"/>
    <cellStyle name="Salida 17 2 13" xfId="17160" xr:uid="{098DF6E0-43EF-493F-851F-2FD62DA1E635}"/>
    <cellStyle name="Salida 17 2 2" xfId="2495" xr:uid="{2358BFAE-AFFB-429E-9CFC-0D9FD7CD64E3}"/>
    <cellStyle name="Salida 17 2 2 2" xfId="5132" xr:uid="{1E9E8D9E-77C6-49B8-9217-6D555914227F}"/>
    <cellStyle name="Salida 17 2 2 2 2" xfId="11496" xr:uid="{7167505A-E9C7-4F94-9B1F-63E0C5DA8BF3}"/>
    <cellStyle name="Salida 17 2 2 2 2 2" xfId="26604" xr:uid="{4B7C9FAE-8E71-49D4-AE3A-EA9D43D7CA60}"/>
    <cellStyle name="Salida 17 2 2 2 3" xfId="15552" xr:uid="{BB6480F5-C3AD-4326-A666-93AA236D70BF}"/>
    <cellStyle name="Salida 17 2 2 2 3 2" xfId="30660" xr:uid="{277DA00F-0813-45D1-A790-1F1D81799305}"/>
    <cellStyle name="Salida 17 2 2 2 4" xfId="20240" xr:uid="{3958E883-B0A8-412E-9F64-1A210CB2659B}"/>
    <cellStyle name="Salida 17 2 2 3" xfId="8962" xr:uid="{BCDF3111-B35E-4BB5-81F3-E37F6EA34D61}"/>
    <cellStyle name="Salida 17 2 2 3 2" xfId="24070" xr:uid="{4083B483-6DA7-4B41-96ED-649A5A4FDCDA}"/>
    <cellStyle name="Salida 17 2 3" xfId="2711" xr:uid="{1DA2A577-B179-4FC9-98AD-E7A1A7E05C9A}"/>
    <cellStyle name="Salida 17 2 3 2" xfId="5348" xr:uid="{615A1071-7E2D-4A74-A7F5-A46B37A0C098}"/>
    <cellStyle name="Salida 17 2 3 2 2" xfId="11697" xr:uid="{427B4A26-EE65-4AC6-95B0-569482CC05AF}"/>
    <cellStyle name="Salida 17 2 3 2 2 2" xfId="26805" xr:uid="{0D845348-95D5-4744-9644-39497FC4428C}"/>
    <cellStyle name="Salida 17 2 3 2 3" xfId="7288" xr:uid="{3111FB55-B968-4100-B179-E25B1D1E7D80}"/>
    <cellStyle name="Salida 17 2 3 2 3 2" xfId="22396" xr:uid="{0C29468B-331E-4832-BF1E-E46DB19D90B0}"/>
    <cellStyle name="Salida 17 2 3 2 4" xfId="20456" xr:uid="{E4B9B706-C104-4DCD-881C-27F3C0BBA996}"/>
    <cellStyle name="Salida 17 2 3 3" xfId="14262" xr:uid="{757CB649-33F8-4E2D-9AF8-CDD53AC7AB8A}"/>
    <cellStyle name="Salida 17 2 3 3 2" xfId="29370" xr:uid="{4B31354E-8A92-4B9D-BC95-701FA2D9A28E}"/>
    <cellStyle name="Salida 17 2 3 4" xfId="17819" xr:uid="{8CBC95B1-9F2B-4E53-A4FF-BB0432AE12FA}"/>
    <cellStyle name="Salida 17 2 4" xfId="3014" xr:uid="{0A467F3E-611B-4437-BB0E-F7265E7C360C}"/>
    <cellStyle name="Salida 17 2 4 2" xfId="5651" xr:uid="{F821661A-8A50-441F-9943-42E94BA8DF5D}"/>
    <cellStyle name="Salida 17 2 4 2 2" xfId="11962" xr:uid="{3920D595-2BDC-4B65-956C-008E6DC039B9}"/>
    <cellStyle name="Salida 17 2 4 2 2 2" xfId="27070" xr:uid="{46590B09-8458-4D44-AE63-66A4E348A067}"/>
    <cellStyle name="Salida 17 2 4 2 3" xfId="13914" xr:uid="{43A26B2C-7BC7-4D17-92AF-B4AAF568447B}"/>
    <cellStyle name="Salida 17 2 4 2 3 2" xfId="29022" xr:uid="{0803C110-BF33-47D4-99AB-4B2BE186F0FB}"/>
    <cellStyle name="Salida 17 2 4 2 4" xfId="20759" xr:uid="{D1F5186B-FA9B-4A15-9B43-56A2127727F9}"/>
    <cellStyle name="Salida 17 2 4 3" xfId="9396" xr:uid="{766E190C-2CBE-44DD-B601-C50378666684}"/>
    <cellStyle name="Salida 17 2 4 3 2" xfId="24504" xr:uid="{FC1CD220-809B-4AF9-92E6-DA0E457C3BC8}"/>
    <cellStyle name="Salida 17 2 4 4" xfId="14825" xr:uid="{A4324351-5C26-404B-B74E-679B84810D35}"/>
    <cellStyle name="Salida 17 2 4 4 2" xfId="29933" xr:uid="{FBB8DB02-5C10-4364-8043-DC8A2632D6BF}"/>
    <cellStyle name="Salida 17 2 4 5" xfId="18122" xr:uid="{6057C163-24AA-4C76-A453-4902800A1179}"/>
    <cellStyle name="Salida 17 2 5" xfId="3340" xr:uid="{57F94EA0-CA51-4B67-8B53-19870FD84E2E}"/>
    <cellStyle name="Salida 17 2 5 2" xfId="5977" xr:uid="{9EBDE1F6-9F41-46FE-91B2-1CA0248783BA}"/>
    <cellStyle name="Salida 17 2 5 2 2" xfId="12288" xr:uid="{593F31E4-0F58-4DEF-BAA9-AF3097426F53}"/>
    <cellStyle name="Salida 17 2 5 2 2 2" xfId="27396" xr:uid="{58BA21FB-EB51-4016-9495-3BA33CA0AE3A}"/>
    <cellStyle name="Salida 17 2 5 2 3" xfId="7486" xr:uid="{9855CE50-04C1-4E6A-8B55-BC9B02BAAFDE}"/>
    <cellStyle name="Salida 17 2 5 2 3 2" xfId="22594" xr:uid="{CA6CF9FF-6277-492C-A0B1-5EAD520BEB4A}"/>
    <cellStyle name="Salida 17 2 5 2 4" xfId="21085" xr:uid="{FF89C4DC-E510-470C-9117-5ECC49C05A9C}"/>
    <cellStyle name="Salida 17 2 5 3" xfId="9722" xr:uid="{878CEB02-904D-4C67-A91D-3625FA20F3F7}"/>
    <cellStyle name="Salida 17 2 5 3 2" xfId="24830" xr:uid="{FEFF55A7-A1D8-401B-A19E-B05619BC9B69}"/>
    <cellStyle name="Salida 17 2 5 4" xfId="16317" xr:uid="{F42B0847-0EB0-4A0B-B46A-491443949DAF}"/>
    <cellStyle name="Salida 17 2 5 4 2" xfId="31425" xr:uid="{9198FDE3-BB65-47AB-82B1-E6D02BF89EB2}"/>
    <cellStyle name="Salida 17 2 5 5" xfId="18448" xr:uid="{DE93747F-AD19-4922-8B61-B2C6F1DEFA72}"/>
    <cellStyle name="Salida 17 2 6" xfId="3646" xr:uid="{5B36B4EB-209D-4297-8336-FF0251477548}"/>
    <cellStyle name="Salida 17 2 6 2" xfId="6283" xr:uid="{61C189F8-B206-47DE-A926-BA62ECDF3365}"/>
    <cellStyle name="Salida 17 2 6 2 2" xfId="12594" xr:uid="{A89DF8B3-1225-4C6F-81B9-5F3920CB27C5}"/>
    <cellStyle name="Salida 17 2 6 2 2 2" xfId="27702" xr:uid="{CE2F6EDF-B9FB-492F-AB8E-B1A3F94731B2}"/>
    <cellStyle name="Salida 17 2 6 2 3" xfId="15720" xr:uid="{BE8E36AF-497F-4CF1-940F-9A98C9C54B44}"/>
    <cellStyle name="Salida 17 2 6 2 3 2" xfId="30828" xr:uid="{0A070845-752D-4E24-825F-31C1184ECB53}"/>
    <cellStyle name="Salida 17 2 6 2 4" xfId="21391" xr:uid="{9A5C14D3-0273-41E8-912E-ABAC0E71107B}"/>
    <cellStyle name="Salida 17 2 6 3" xfId="10028" xr:uid="{EC016028-099F-4569-A49F-0EA406DE06D6}"/>
    <cellStyle name="Salida 17 2 6 3 2" xfId="25136" xr:uid="{53286292-58BE-42B6-91A7-0D8DB6F596A0}"/>
    <cellStyle name="Salida 17 2 6 4" xfId="8200" xr:uid="{9B4BDA94-EE13-4725-A3B5-873AD37CA435}"/>
    <cellStyle name="Salida 17 2 6 4 2" xfId="23308" xr:uid="{1B5AB407-548F-469A-9D17-ADEA3C2DBDDE}"/>
    <cellStyle name="Salida 17 2 6 5" xfId="18754" xr:uid="{543499E7-117C-4E5D-8AF0-F61275F4939F}"/>
    <cellStyle name="Salida 17 2 7" xfId="4007" xr:uid="{FA0DD1E1-5F55-4818-81A8-36AA035A6C7B}"/>
    <cellStyle name="Salida 17 2 7 2" xfId="6644" xr:uid="{5755A8A5-EB6F-4678-83A5-A6E3A52D92CE}"/>
    <cellStyle name="Salida 17 2 7 2 2" xfId="12955" xr:uid="{8C02AA42-C6B5-4CF8-BA0A-A4EEDCDB3103}"/>
    <cellStyle name="Salida 17 2 7 2 2 2" xfId="28063" xr:uid="{0DE8F6F8-2623-4D6F-A8E7-9D2DAEAAE642}"/>
    <cellStyle name="Salida 17 2 7 2 3" xfId="16645" xr:uid="{4C95E4B5-172F-4216-BE70-E78FF862D982}"/>
    <cellStyle name="Salida 17 2 7 2 3 2" xfId="31753" xr:uid="{4E7640BB-B4FF-4124-96A1-C60E202DE21A}"/>
    <cellStyle name="Salida 17 2 7 2 4" xfId="21752" xr:uid="{B0B53691-B1C2-4F91-A5DB-792675ECCB29}"/>
    <cellStyle name="Salida 17 2 7 3" xfId="10389" xr:uid="{BC320BB0-583F-4DE6-88C0-7C01A746F7BC}"/>
    <cellStyle name="Salida 17 2 7 3 2" xfId="25497" xr:uid="{88984290-15A8-49B7-8A1E-1F32D78558FC}"/>
    <cellStyle name="Salida 17 2 7 4" xfId="9169" xr:uid="{9F55DAC4-A06D-4388-9883-053D360DA3A1}"/>
    <cellStyle name="Salida 17 2 7 4 2" xfId="24277" xr:uid="{B2B83394-CB0B-47D2-BB9D-99F7B066AD04}"/>
    <cellStyle name="Salida 17 2 7 5" xfId="19115" xr:uid="{F82FC08B-E60E-44B1-A0B1-DF9835CAFF84}"/>
    <cellStyle name="Salida 17 2 8" xfId="4320" xr:uid="{2778C0D1-C59F-48AA-897B-CD073E61127A}"/>
    <cellStyle name="Salida 17 2 8 2" xfId="6957" xr:uid="{49C286D4-F5A9-4794-8793-85F219802AF3}"/>
    <cellStyle name="Salida 17 2 8 2 2" xfId="13268" xr:uid="{71380FA3-154F-4067-9DD8-4422FB025D57}"/>
    <cellStyle name="Salida 17 2 8 2 2 2" xfId="28376" xr:uid="{8613B4B5-681B-4CF7-90DB-9F05A9EA7718}"/>
    <cellStyle name="Salida 17 2 8 2 3" xfId="16932" xr:uid="{E7763C43-44E5-4664-BE11-13339F80BEEE}"/>
    <cellStyle name="Salida 17 2 8 2 3 2" xfId="32040" xr:uid="{63FA8B02-2C22-49F8-A088-272B6CB40FA1}"/>
    <cellStyle name="Salida 17 2 8 2 4" xfId="22065" xr:uid="{C39B5C42-9683-4A04-AA07-7D372B601BD2}"/>
    <cellStyle name="Salida 17 2 8 3" xfId="10702" xr:uid="{0E76BD7E-5530-4D0E-B602-0CA13000E8B5}"/>
    <cellStyle name="Salida 17 2 8 3 2" xfId="25810" xr:uid="{059A1D5D-EF6B-46D7-8BD2-9F48D7AD4EAA}"/>
    <cellStyle name="Salida 17 2 8 4" xfId="7249" xr:uid="{298561B3-9DDC-4AC7-9E43-4FA8EF072163}"/>
    <cellStyle name="Salida 17 2 8 4 2" xfId="22357" xr:uid="{229661F2-F9E7-40B9-B8FB-F4B702EF00D7}"/>
    <cellStyle name="Salida 17 2 8 5" xfId="19428" xr:uid="{ECBE6202-5873-453B-A6DD-5B670D883175}"/>
    <cellStyle name="Salida 17 2 9" xfId="4572" xr:uid="{8F2ACB5C-348D-4D9A-A507-BE60C22E1C18}"/>
    <cellStyle name="Salida 17 2 9 2" xfId="10954" xr:uid="{FD2333BA-487D-41D3-AA39-CB59E4D72F58}"/>
    <cellStyle name="Salida 17 2 9 2 2" xfId="26062" xr:uid="{58E26BBB-3B7E-421C-8D6B-806765CE9B1E}"/>
    <cellStyle name="Salida 17 2 9 3" xfId="15629" xr:uid="{8BB9825E-F661-45ED-B943-115C75A55CF7}"/>
    <cellStyle name="Salida 17 2 9 3 2" xfId="30737" xr:uid="{42598CEE-82AF-46C2-B173-CA76322BDE10}"/>
    <cellStyle name="Salida 17 2 9 4" xfId="19680" xr:uid="{D244E17F-8608-4CA4-82E4-E6FEAE722206}"/>
    <cellStyle name="Salida 17 3" xfId="1798" xr:uid="{1A9777FD-397F-449E-A8AD-5CC1AE7D2851}"/>
    <cellStyle name="Salida 17 3 10" xfId="8299" xr:uid="{243B1DEA-0AAF-4383-B2B4-07D8A44BEC1C}"/>
    <cellStyle name="Salida 17 3 10 2" xfId="23407" xr:uid="{C233FCF6-44DE-4730-95EC-6EFA3CB7D5D1}"/>
    <cellStyle name="Salida 17 3 11" xfId="15730" xr:uid="{7C4FC3E2-5623-47A0-9595-12AACE0B644D}"/>
    <cellStyle name="Salida 17 3 11 2" xfId="30838" xr:uid="{DB9B9FAC-663E-4CF4-B351-431B06B291B1}"/>
    <cellStyle name="Salida 17 3 12" xfId="16445" xr:uid="{6E00EB69-D26E-401C-B954-8FBAC6561C8B}"/>
    <cellStyle name="Salida 17 3 12 2" xfId="31553" xr:uid="{844A4B82-BB9F-446F-8D84-5270F482CAC9}"/>
    <cellStyle name="Salida 17 3 13" xfId="17023" xr:uid="{D2EEA219-08A4-4D70-9B89-E549396F40AA}"/>
    <cellStyle name="Salida 17 3 2" xfId="2358" xr:uid="{4DFBCF8B-F151-453A-8D68-4EEBDBA0E694}"/>
    <cellStyle name="Salida 17 3 2 2" xfId="4995" xr:uid="{1BA5FC9C-15ED-4C28-A138-C6E3E7E5F8FC}"/>
    <cellStyle name="Salida 17 3 2 2 2" xfId="11359" xr:uid="{1B2D0CF0-0C20-4DDA-8442-2ECFC71A86CE}"/>
    <cellStyle name="Salida 17 3 2 2 2 2" xfId="26467" xr:uid="{540C95B9-3F36-43BC-8EC9-8AD7BA8BE5B6}"/>
    <cellStyle name="Salida 17 3 2 2 3" xfId="7396" xr:uid="{8F67C18B-EA29-4786-BE1E-7668D25C135A}"/>
    <cellStyle name="Salida 17 3 2 2 3 2" xfId="22504" xr:uid="{7D74DD05-74E2-4297-888A-923D66D29538}"/>
    <cellStyle name="Salida 17 3 2 2 4" xfId="20103" xr:uid="{A531D4E0-0258-4A9A-B4E8-886504127031}"/>
    <cellStyle name="Salida 17 3 2 3" xfId="8825" xr:uid="{AC6995F9-C055-4711-ADD5-D8202DFD6E08}"/>
    <cellStyle name="Salida 17 3 2 3 2" xfId="23933" xr:uid="{63AC107A-02C6-4CDE-8DE4-BB618691DC12}"/>
    <cellStyle name="Salida 17 3 3" xfId="2261" xr:uid="{5CE0FCE2-1F40-472D-BAB5-F3F6D4529E2D}"/>
    <cellStyle name="Salida 17 3 3 2" xfId="4898" xr:uid="{7998425D-128A-4F73-B413-09783BD73393}"/>
    <cellStyle name="Salida 17 3 3 2 2" xfId="11262" xr:uid="{2FF8AA07-3DD9-4D11-A450-4504374D2477}"/>
    <cellStyle name="Salida 17 3 3 2 2 2" xfId="26370" xr:uid="{CB8BB9E7-9CB5-4368-A3FA-7352D3A5E947}"/>
    <cellStyle name="Salida 17 3 3 2 3" xfId="13815" xr:uid="{51878883-4B48-448C-8853-78459C225630}"/>
    <cellStyle name="Salida 17 3 3 2 3 2" xfId="28923" xr:uid="{848335E3-3885-4C1F-AE4B-54428B208998}"/>
    <cellStyle name="Salida 17 3 3 2 4" xfId="20006" xr:uid="{1A41E40D-950C-4A92-810C-E990CFC6FC60}"/>
    <cellStyle name="Salida 17 3 3 3" xfId="16407" xr:uid="{82D97E2E-83C7-4886-A7CE-51243CE2757B}"/>
    <cellStyle name="Salida 17 3 3 3 2" xfId="31515" xr:uid="{D495A726-A46F-4A5E-9FC4-E680DDF37221}"/>
    <cellStyle name="Salida 17 3 3 4" xfId="17486" xr:uid="{4094E9E1-89D2-47E4-8357-E9BB7CFD4474}"/>
    <cellStyle name="Salida 17 3 4" xfId="2335" xr:uid="{ABFF0018-C5A5-495C-A3AD-70E69E29DC02}"/>
    <cellStyle name="Salida 17 3 4 2" xfId="4972" xr:uid="{95A30368-69F4-4A6C-9AE0-02F77B005B12}"/>
    <cellStyle name="Salida 17 3 4 2 2" xfId="11336" xr:uid="{9E1931AE-0DE8-4538-AEF4-2186EEB907E3}"/>
    <cellStyle name="Salida 17 3 4 2 2 2" xfId="26444" xr:uid="{5FBA7AFA-33C5-49CB-B7B2-E1A51EB460CD}"/>
    <cellStyle name="Salida 17 3 4 2 3" xfId="15401" xr:uid="{93A1CD7F-512A-4739-9EA3-C57C9A2D32D6}"/>
    <cellStyle name="Salida 17 3 4 2 3 2" xfId="30509" xr:uid="{1AFDC31A-62DD-415A-80A7-185EF97B1D12}"/>
    <cellStyle name="Salida 17 3 4 2 4" xfId="20080" xr:uid="{6A9E9D83-2CE7-4835-92D8-752E67E08F52}"/>
    <cellStyle name="Salida 17 3 4 3" xfId="8802" xr:uid="{3751C5BD-F063-4EB7-87D9-79B544B9A0E1}"/>
    <cellStyle name="Salida 17 3 4 3 2" xfId="23910" xr:uid="{486BD52D-2E4E-4312-AA89-76955EFCBA7A}"/>
    <cellStyle name="Salida 17 3 4 4" xfId="8091" xr:uid="{AB61C3AC-11F1-4B86-B7FB-BF5EE0449FAF}"/>
    <cellStyle name="Salida 17 3 4 4 2" xfId="23199" xr:uid="{4C21ACD4-37DA-45C1-98E5-45BABD2E1F8C}"/>
    <cellStyle name="Salida 17 3 4 5" xfId="17560" xr:uid="{9B592014-C5F2-4E41-836C-7AF937353CB1}"/>
    <cellStyle name="Salida 17 3 5" xfId="2275" xr:uid="{0A7D9F70-B358-488E-85D1-DC5884CE01A5}"/>
    <cellStyle name="Salida 17 3 5 2" xfId="4912" xr:uid="{205232EB-23F0-46A8-AF65-B6088FF5B08C}"/>
    <cellStyle name="Salida 17 3 5 2 2" xfId="11276" xr:uid="{2417CB5C-9D59-4CA4-BFF9-13209C67CBB5}"/>
    <cellStyle name="Salida 17 3 5 2 2 2" xfId="26384" xr:uid="{7B2B8AF5-4F68-49C0-9D14-BB2FD9688F7C}"/>
    <cellStyle name="Salida 17 3 5 2 3" xfId="14395" xr:uid="{F865C10B-811C-4B39-8070-7A10979096D2}"/>
    <cellStyle name="Salida 17 3 5 2 3 2" xfId="29503" xr:uid="{A1A04A0B-9BF5-4136-921A-1D4376162619}"/>
    <cellStyle name="Salida 17 3 5 2 4" xfId="20020" xr:uid="{2632070F-AD9A-4EAB-95F0-D3F064D85317}"/>
    <cellStyle name="Salida 17 3 5 3" xfId="8742" xr:uid="{CA715A65-12CE-4E5B-B90E-B0995A7D7012}"/>
    <cellStyle name="Salida 17 3 5 3 2" xfId="23850" xr:uid="{66C7C0A9-D936-4FA9-A37A-028CA2B06DBD}"/>
    <cellStyle name="Salida 17 3 5 4" xfId="14323" xr:uid="{A90438D3-3EEF-4200-A23D-A2631A1E518D}"/>
    <cellStyle name="Salida 17 3 5 4 2" xfId="29431" xr:uid="{6C60B13E-8F01-456E-8A1F-AC5800ADF4BC}"/>
    <cellStyle name="Salida 17 3 5 5" xfId="17500" xr:uid="{E10F0529-A45A-42BB-9ECB-B5EE5AF36B21}"/>
    <cellStyle name="Salida 17 3 6" xfId="2301" xr:uid="{6C6AB8AA-8F00-44F2-9B15-23DE9107DA87}"/>
    <cellStyle name="Salida 17 3 6 2" xfId="4938" xr:uid="{B31DB8D7-3A86-481F-94E0-C5D00EB95513}"/>
    <cellStyle name="Salida 17 3 6 2 2" xfId="11302" xr:uid="{76C434B7-02CE-4FF5-ABEA-36023904B55C}"/>
    <cellStyle name="Salida 17 3 6 2 2 2" xfId="26410" xr:uid="{A17F6F2D-734A-4131-AF70-0120AD199DA8}"/>
    <cellStyle name="Salida 17 3 6 2 3" xfId="7423" xr:uid="{ED74D996-906A-482B-B369-AB91F8A3EE21}"/>
    <cellStyle name="Salida 17 3 6 2 3 2" xfId="22531" xr:uid="{2D7C2924-8341-4B61-AFBA-CE2F73794BB4}"/>
    <cellStyle name="Salida 17 3 6 2 4" xfId="20046" xr:uid="{0A14127C-4B89-44BE-B0DE-43E471A8E982}"/>
    <cellStyle name="Salida 17 3 6 3" xfId="8768" xr:uid="{F0D049F2-0257-480B-8AD0-81B5D99E4A30}"/>
    <cellStyle name="Salida 17 3 6 3 2" xfId="23876" xr:uid="{360F451A-659D-419C-8CE8-B41C82984FD8}"/>
    <cellStyle name="Salida 17 3 6 4" xfId="14327" xr:uid="{35282A7D-E367-49B8-A12F-D5BA4DA4BD70}"/>
    <cellStyle name="Salida 17 3 6 4 2" xfId="29435" xr:uid="{D06CB7D6-103E-4C24-8650-2C82BDC4E5CB}"/>
    <cellStyle name="Salida 17 3 6 5" xfId="17526" xr:uid="{56136108-EA80-452B-964D-5E3FFA633BDD}"/>
    <cellStyle name="Salida 17 3 7" xfId="3870" xr:uid="{5A8707F7-5D0B-484E-B3A0-5155E873B235}"/>
    <cellStyle name="Salida 17 3 7 2" xfId="6507" xr:uid="{2BD0B674-3155-4EBB-943E-2368E068E50A}"/>
    <cellStyle name="Salida 17 3 7 2 2" xfId="12818" xr:uid="{01A2DB22-1F60-449E-9E88-49D04BE56469}"/>
    <cellStyle name="Salida 17 3 7 2 2 2" xfId="27926" xr:uid="{6090195F-F28B-4304-8345-BE138E044F0E}"/>
    <cellStyle name="Salida 17 3 7 2 3" xfId="7083" xr:uid="{6506DDF3-8098-41EA-814C-FB8FAB9382B8}"/>
    <cellStyle name="Salida 17 3 7 2 3 2" xfId="22191" xr:uid="{6B7EF054-ECAE-40DF-A307-1627F67E94C9}"/>
    <cellStyle name="Salida 17 3 7 2 4" xfId="21615" xr:uid="{6E03213A-6B2D-4263-9086-16787985D3A3}"/>
    <cellStyle name="Salida 17 3 7 3" xfId="10252" xr:uid="{A5E834AE-3F0F-42BA-AC4D-F37D8601BF4D}"/>
    <cellStyle name="Salida 17 3 7 3 2" xfId="25360" xr:uid="{EA40E24B-C6F0-4144-9079-0D00C0915659}"/>
    <cellStyle name="Salida 17 3 7 4" xfId="7318" xr:uid="{4D018098-D3C8-4F07-B374-4848D01B952B}"/>
    <cellStyle name="Salida 17 3 7 4 2" xfId="22426" xr:uid="{C4B8A19E-EB2F-45CA-9CF3-CA14CBDB800A}"/>
    <cellStyle name="Salida 17 3 7 5" xfId="18978" xr:uid="{D851EF41-9A09-46D7-93EF-EB1E19A91D30}"/>
    <cellStyle name="Salida 17 3 8" xfId="4252" xr:uid="{7599925B-77D3-42B3-81DA-6917A62B4DAC}"/>
    <cellStyle name="Salida 17 3 8 2" xfId="6889" xr:uid="{CF6BF782-DC62-455C-BCA9-923A19C295CC}"/>
    <cellStyle name="Salida 17 3 8 2 2" xfId="13200" xr:uid="{34E45CF7-DF1B-47C2-9F2F-BB4F8AED4BF9}"/>
    <cellStyle name="Salida 17 3 8 2 2 2" xfId="28308" xr:uid="{1FB5E82D-C2DB-4ECE-8BE7-134CE0742021}"/>
    <cellStyle name="Salida 17 3 8 2 3" xfId="16864" xr:uid="{CCC551A1-AE0E-4E0A-8E38-A25DE168D68A}"/>
    <cellStyle name="Salida 17 3 8 2 3 2" xfId="31972" xr:uid="{667D995E-E898-433D-8199-74A51848981A}"/>
    <cellStyle name="Salida 17 3 8 2 4" xfId="21997" xr:uid="{319C82AC-E75F-410F-B4C3-072243D1665A}"/>
    <cellStyle name="Salida 17 3 8 3" xfId="10634" xr:uid="{2855C50C-BB86-469A-B156-7C323D2D05FF}"/>
    <cellStyle name="Salida 17 3 8 3 2" xfId="25742" xr:uid="{3A4E8DD9-E8DA-4816-AB90-2092371DD374}"/>
    <cellStyle name="Salida 17 3 8 4" xfId="8262" xr:uid="{D2F6B317-ED7F-4498-864C-94A8E2D8E319}"/>
    <cellStyle name="Salida 17 3 8 4 2" xfId="23370" xr:uid="{654ECC1C-C944-4779-BDDE-CA7E1FB1D55B}"/>
    <cellStyle name="Salida 17 3 8 5" xfId="19360" xr:uid="{58FC58D0-65E3-4016-8470-34FE6D6D4554}"/>
    <cellStyle name="Salida 17 3 9" xfId="4435" xr:uid="{D9A86FE5-C6C1-42F9-8DEE-AE57683AAC07}"/>
    <cellStyle name="Salida 17 3 9 2" xfId="10817" xr:uid="{B023BFE5-CF56-4C3B-9B3B-DEA8ADEFA75B}"/>
    <cellStyle name="Salida 17 3 9 2 2" xfId="25925" xr:uid="{9C1B218F-B15E-43CC-9FA8-9EDB4C7E6C7A}"/>
    <cellStyle name="Salida 17 3 9 3" xfId="11680" xr:uid="{4CAE783B-9803-4B2A-A297-D3ED6FF160CC}"/>
    <cellStyle name="Salida 17 3 9 3 2" xfId="26788" xr:uid="{CD6FA5A1-0EAA-4A25-9A6F-9B72AAD8E38A}"/>
    <cellStyle name="Salida 17 3 9 4" xfId="19543" xr:uid="{DECDB9E6-833E-49BB-B12E-F0C5A0964AD9}"/>
    <cellStyle name="Salida 17 4" xfId="2126" xr:uid="{1F47CC65-BD9E-437F-84A1-2AD1D81FF31C}"/>
    <cellStyle name="Salida 17 4 10" xfId="15399" xr:uid="{7E293616-39B2-4FB6-94E6-C6E52E68589F}"/>
    <cellStyle name="Salida 17 4 10 2" xfId="30507" xr:uid="{6851FC80-00B9-4521-87D2-BB66CFB423B4}"/>
    <cellStyle name="Salida 17 4 11" xfId="13787" xr:uid="{3FFB2476-6B1F-4877-BCC0-D0095B5E353E}"/>
    <cellStyle name="Salida 17 4 11 2" xfId="28895" xr:uid="{C5595617-C17D-4D54-AFCF-22F0A66E5716}"/>
    <cellStyle name="Salida 17 4 12" xfId="17351" xr:uid="{BEBB8D0D-F474-4F16-857F-DD4DD544B2F8}"/>
    <cellStyle name="Salida 17 4 2" xfId="2616" xr:uid="{9058C34E-44F3-4822-BF91-D904B2F6ABF7}"/>
    <cellStyle name="Salida 17 4 2 2" xfId="5253" xr:uid="{AC8C9C17-67C8-4938-AED0-8470298D9F72}"/>
    <cellStyle name="Salida 17 4 2 2 2" xfId="11617" xr:uid="{E7DEC75C-2FC2-4372-BF03-14CE3527A53C}"/>
    <cellStyle name="Salida 17 4 2 2 2 2" xfId="26725" xr:uid="{25A0EF92-4E7E-47FE-AB97-B49159BCD89E}"/>
    <cellStyle name="Salida 17 4 2 2 3" xfId="14416" xr:uid="{9241A3CE-BBC7-4682-B7DE-8F7BDD6DF262}"/>
    <cellStyle name="Salida 17 4 2 2 3 2" xfId="29524" xr:uid="{0E28CF22-5D28-433F-8F43-76D71E72E4D3}"/>
    <cellStyle name="Salida 17 4 2 2 4" xfId="20361" xr:uid="{1141D1E1-0713-4089-B47C-6724CF20E544}"/>
    <cellStyle name="Salida 17 4 2 3" xfId="9083" xr:uid="{3919EC8A-D93D-4C00-94E2-3CFFDD66B818}"/>
    <cellStyle name="Salida 17 4 2 3 2" xfId="24191" xr:uid="{E03F7714-D8ED-43EC-B58F-D9735483F74A}"/>
    <cellStyle name="Salida 17 4 2 4" xfId="14097" xr:uid="{9466573E-D8AA-41C7-A250-F49B6B9D35A3}"/>
    <cellStyle name="Salida 17 4 2 4 2" xfId="29205" xr:uid="{FF98466C-94F6-4CCD-9DE3-188048834535}"/>
    <cellStyle name="Salida 17 4 2 5" xfId="7753" xr:uid="{36668D41-32DE-49AF-81CA-AA76418C57D0}"/>
    <cellStyle name="Salida 17 4 2 5 2" xfId="22861" xr:uid="{26AA5AAE-B252-4024-9B39-C8EAA2BD6965}"/>
    <cellStyle name="Salida 17 4 2 6" xfId="17724" xr:uid="{5F442BA2-3BA4-4891-B1E0-B547FBE0C49F}"/>
    <cellStyle name="Salida 17 4 3" xfId="2881" xr:uid="{BEEDC008-54DD-4590-9D1E-BF1318045B1F}"/>
    <cellStyle name="Salida 17 4 3 2" xfId="5518" xr:uid="{D3151292-4D5B-48D6-A860-337403A0EB1D}"/>
    <cellStyle name="Salida 17 4 3 2 2" xfId="11829" xr:uid="{A698B34C-D743-4553-97E2-DAF6B4282135}"/>
    <cellStyle name="Salida 17 4 3 2 2 2" xfId="26937" xr:uid="{0BF3C902-FC62-4AE6-ABEE-EA94733F6D80}"/>
    <cellStyle name="Salida 17 4 3 2 3" xfId="7626" xr:uid="{80523676-F317-4EAB-A7BD-413BC1E0237B}"/>
    <cellStyle name="Salida 17 4 3 2 3 2" xfId="22734" xr:uid="{F3B2ACF8-C146-4732-B275-0DE93DECA0EC}"/>
    <cellStyle name="Salida 17 4 3 2 4" xfId="20626" xr:uid="{868BC409-AEDB-4A3E-ADAE-30E970BACE3C}"/>
    <cellStyle name="Salida 17 4 3 3" xfId="15265" xr:uid="{3D013064-35C4-4B69-A33D-FA8FD3C44012}"/>
    <cellStyle name="Salida 17 4 3 3 2" xfId="30373" xr:uid="{19773B0D-B48C-4D27-8DD6-3849A70069C9}"/>
    <cellStyle name="Salida 17 4 3 4" xfId="17989" xr:uid="{F7A8A080-25E8-45FA-B1FD-CE0E0ECDB53F}"/>
    <cellStyle name="Salida 17 4 4" xfId="3184" xr:uid="{F37E0E5C-14CD-4912-9636-AC5CF46F91ED}"/>
    <cellStyle name="Salida 17 4 4 2" xfId="5821" xr:uid="{5FEB1979-F653-4F0F-8D19-C670BA01C2BA}"/>
    <cellStyle name="Salida 17 4 4 2 2" xfId="12132" xr:uid="{99457303-52E7-47C2-BA1A-4EE3159CD6AD}"/>
    <cellStyle name="Salida 17 4 4 2 2 2" xfId="27240" xr:uid="{E25BC1FB-0BC0-406F-BAAD-D0C4964E0B04}"/>
    <cellStyle name="Salida 17 4 4 2 3" xfId="16198" xr:uid="{CC8478AF-A38C-4E03-8C86-69A59E749E40}"/>
    <cellStyle name="Salida 17 4 4 2 3 2" xfId="31306" xr:uid="{DBB56008-6D02-428D-99E4-787AA025B461}"/>
    <cellStyle name="Salida 17 4 4 2 4" xfId="20929" xr:uid="{664C05C9-CF04-4AD1-B07A-04DD5B19EA8C}"/>
    <cellStyle name="Salida 17 4 4 3" xfId="9566" xr:uid="{26A81687-7FF0-4020-8A2D-D379351614F5}"/>
    <cellStyle name="Salida 17 4 4 3 2" xfId="24674" xr:uid="{A30FE9E6-419A-4F60-A646-8EA79EB71837}"/>
    <cellStyle name="Salida 17 4 4 4" xfId="8720" xr:uid="{08A1359F-C536-4E4E-86C0-06FD7DDD3C13}"/>
    <cellStyle name="Salida 17 4 4 4 2" xfId="23828" xr:uid="{2137E341-E7EC-4277-8521-A75F321BE9C7}"/>
    <cellStyle name="Salida 17 4 4 5" xfId="18292" xr:uid="{198DC077-1F01-4852-B783-24F28B44D2F6}"/>
    <cellStyle name="Salida 17 4 5" xfId="3510" xr:uid="{1BEC6326-B5F2-46FE-9784-8D2F4BB7DF6D}"/>
    <cellStyle name="Salida 17 4 5 2" xfId="6147" xr:uid="{3CCEDB7F-6984-42E6-9673-CFF429F32FA5}"/>
    <cellStyle name="Salida 17 4 5 2 2" xfId="12458" xr:uid="{C691D0DC-0056-46FC-9DBD-F0CA3705650A}"/>
    <cellStyle name="Salida 17 4 5 2 2 2" xfId="27566" xr:uid="{2C6E18B8-C1F7-4222-AF1C-D7A90C62B6CE}"/>
    <cellStyle name="Salida 17 4 5 2 3" xfId="14724" xr:uid="{D98C1AD7-326A-4068-9A91-82566F8B22F9}"/>
    <cellStyle name="Salida 17 4 5 2 3 2" xfId="29832" xr:uid="{5E5F3D41-896A-4836-B68C-44C5325FBBCA}"/>
    <cellStyle name="Salida 17 4 5 2 4" xfId="21255" xr:uid="{35613357-BCEB-47BF-A9B4-8DA7946ED5E3}"/>
    <cellStyle name="Salida 17 4 5 3" xfId="9892" xr:uid="{C89BCC06-91ED-40E1-B8D7-12C39C1A9312}"/>
    <cellStyle name="Salida 17 4 5 3 2" xfId="25000" xr:uid="{188C0355-F503-4FA8-90C6-81521A33797C}"/>
    <cellStyle name="Salida 17 4 5 4" xfId="13949" xr:uid="{078227A9-831D-46D2-B087-2747E51623B8}"/>
    <cellStyle name="Salida 17 4 5 4 2" xfId="29057" xr:uid="{430EDD2F-2CDC-4671-970E-196F440B6FFD}"/>
    <cellStyle name="Salida 17 4 5 5" xfId="18618" xr:uid="{AACE0CC6-B299-4A6C-9A1D-B88BC208743B}"/>
    <cellStyle name="Salida 17 4 6" xfId="3816" xr:uid="{661C14B5-419F-4220-B37B-C06FD8FE62B3}"/>
    <cellStyle name="Salida 17 4 6 2" xfId="6453" xr:uid="{CE59EF51-1215-49FF-9EA1-FB5A8D3F94DD}"/>
    <cellStyle name="Salida 17 4 6 2 2" xfId="12764" xr:uid="{B5771455-A894-4CCA-8D13-58B23C206B65}"/>
    <cellStyle name="Salida 17 4 6 2 2 2" xfId="27872" xr:uid="{11AF646A-34FE-424A-BFF9-86ABE664E8EA}"/>
    <cellStyle name="Salida 17 4 6 2 3" xfId="13396" xr:uid="{91F14E12-7EEB-4DEB-8578-BF3B5B9598E7}"/>
    <cellStyle name="Salida 17 4 6 2 3 2" xfId="28504" xr:uid="{C3FC5713-12A3-434B-9B85-9454648B6E01}"/>
    <cellStyle name="Salida 17 4 6 2 4" xfId="21561" xr:uid="{B2081FBF-2BBA-4F9C-9EF9-809C69D27207}"/>
    <cellStyle name="Salida 17 4 6 3" xfId="10198" xr:uid="{0C30DDE3-F4D5-42BC-B8FD-D567BC4F983C}"/>
    <cellStyle name="Salida 17 4 6 3 2" xfId="25306" xr:uid="{BB97E04D-2F71-410C-985A-914429CFAC40}"/>
    <cellStyle name="Salida 17 4 6 4" xfId="15370" xr:uid="{2B19CBD7-9D38-4766-A3A8-27A798EB2097}"/>
    <cellStyle name="Salida 17 4 6 4 2" xfId="30478" xr:uid="{1878191E-2391-43CB-B409-F865792F07FB}"/>
    <cellStyle name="Salida 17 4 6 5" xfId="18924" xr:uid="{AB5DBD69-70DB-4189-B06F-F7CD1E48D0C0}"/>
    <cellStyle name="Salida 17 4 7" xfId="4198" xr:uid="{E0B14704-BCE5-4EB6-B4E9-874EB09813BF}"/>
    <cellStyle name="Salida 17 4 7 2" xfId="6835" xr:uid="{608E14AC-4E58-4FD1-938E-27F675CF9866}"/>
    <cellStyle name="Salida 17 4 7 2 2" xfId="13146" xr:uid="{EA90E486-E1DE-4E67-BBE3-E98BBD27BB00}"/>
    <cellStyle name="Salida 17 4 7 2 2 2" xfId="28254" xr:uid="{754FC5C8-1308-4210-BD94-E8711040648B}"/>
    <cellStyle name="Salida 17 4 7 2 3" xfId="16815" xr:uid="{4E1E9C59-515B-4447-8A5B-19193CF20DBA}"/>
    <cellStyle name="Salida 17 4 7 2 3 2" xfId="31923" xr:uid="{530CE34F-6160-479C-99C5-C9A4E3361CAE}"/>
    <cellStyle name="Salida 17 4 7 2 4" xfId="21943" xr:uid="{700DAD02-8B99-41F7-984D-AB0AC5AC625A}"/>
    <cellStyle name="Salida 17 4 7 3" xfId="10580" xr:uid="{198617F9-BAD5-4CEE-8909-3B968C4F226C}"/>
    <cellStyle name="Salida 17 4 7 3 2" xfId="25688" xr:uid="{B1ED7496-953D-4DA9-919D-29E43EA30102}"/>
    <cellStyle name="Salida 17 4 7 4" xfId="15119" xr:uid="{3782A9CC-B067-472C-B6BE-EBB3B043E3E0}"/>
    <cellStyle name="Salida 17 4 7 4 2" xfId="30227" xr:uid="{D342E806-8698-4F1F-89C8-09C7C36C6210}"/>
    <cellStyle name="Salida 17 4 7 5" xfId="19306" xr:uid="{73D61AF3-E2D9-4D0B-94F6-886ACBCB4791}"/>
    <cellStyle name="Salida 17 4 8" xfId="4763" xr:uid="{7D28BB3B-3E3B-4E78-8E49-ADDDF47CDD1F}"/>
    <cellStyle name="Salida 17 4 8 2" xfId="11145" xr:uid="{DC8ACF34-066F-4F9B-889D-A55FB3BB4828}"/>
    <cellStyle name="Salida 17 4 8 2 2" xfId="26253" xr:uid="{0CEEDF56-DC00-482F-8D0A-3EE259D78C8A}"/>
    <cellStyle name="Salida 17 4 8 3" xfId="15928" xr:uid="{240628EF-E273-4789-8A5F-7AC76772BBF5}"/>
    <cellStyle name="Salida 17 4 8 3 2" xfId="31036" xr:uid="{2D687111-A2DB-48B2-BAA3-A29BABDAD13E}"/>
    <cellStyle name="Salida 17 4 8 4" xfId="19871" xr:uid="{B9CFCD10-6231-4B0C-9B7F-47A709A84BCF}"/>
    <cellStyle name="Salida 17 4 9" xfId="8624" xr:uid="{BC8007D1-2050-47F0-B788-2E26609F0230}"/>
    <cellStyle name="Salida 17 4 9 2" xfId="23732" xr:uid="{AA3DFDD4-5EF7-422B-BDC0-0D049966541F}"/>
    <cellStyle name="Salida 17 5" xfId="1998" xr:uid="{ED0F4EA3-A614-4276-9D44-9FF4A5D220B6}"/>
    <cellStyle name="Salida 17 5 10" xfId="15400" xr:uid="{626D1EED-0B86-44FA-AA10-40FD070D4020}"/>
    <cellStyle name="Salida 17 5 10 2" xfId="30508" xr:uid="{60E042C4-FE1A-4929-B47C-DB5EA0A19ECF}"/>
    <cellStyle name="Salida 17 5 11" xfId="17223" xr:uid="{C574356E-88C5-4A80-BF01-9DE75C9F0604}"/>
    <cellStyle name="Salida 17 5 2" xfId="2760" xr:uid="{B5C404F3-1816-4BC4-BE0A-FA192CD3DA2D}"/>
    <cellStyle name="Salida 17 5 2 2" xfId="5397" xr:uid="{E40AD569-8720-4929-81B7-B3976B718BE0}"/>
    <cellStyle name="Salida 17 5 2 2 2" xfId="11746" xr:uid="{B2D7C6F5-64B4-479F-ACA0-A64641C0AC77}"/>
    <cellStyle name="Salida 17 5 2 2 2 2" xfId="26854" xr:uid="{29AA1A33-9969-412A-9233-0A4DA288E8E3}"/>
    <cellStyle name="Salida 17 5 2 2 3" xfId="7425" xr:uid="{2563EA84-3024-4EE2-835C-B754836A1D01}"/>
    <cellStyle name="Salida 17 5 2 2 3 2" xfId="22533" xr:uid="{8B8C4144-E8FF-4373-938F-B2345C5519C5}"/>
    <cellStyle name="Salida 17 5 2 2 4" xfId="20505" xr:uid="{FE448AAC-E767-4899-9848-0E48D49E54A0}"/>
    <cellStyle name="Salida 17 5 2 3" xfId="7530" xr:uid="{64C29944-1576-4A75-941C-A4DAB29AD070}"/>
    <cellStyle name="Salida 17 5 2 3 2" xfId="22638" xr:uid="{201EDA7C-ECA9-4D81-BB65-22F409C80827}"/>
    <cellStyle name="Salida 17 5 2 4" xfId="17868" xr:uid="{074BE693-6817-4B05-B286-76405164713A}"/>
    <cellStyle name="Salida 17 5 3" xfId="3063" xr:uid="{D63D4A87-2F99-4A85-8DFC-2FAE9188D2BC}"/>
    <cellStyle name="Salida 17 5 3 2" xfId="5700" xr:uid="{687D1AA6-B5DF-422E-BFA7-C7A2FD291EB1}"/>
    <cellStyle name="Salida 17 5 3 2 2" xfId="12011" xr:uid="{8076E10D-9342-497F-9AEF-9AE531731233}"/>
    <cellStyle name="Salida 17 5 3 2 2 2" xfId="27119" xr:uid="{2AD49B46-A746-4ED3-A987-669F768A6D7F}"/>
    <cellStyle name="Salida 17 5 3 2 3" xfId="15150" xr:uid="{8E939C0D-95D2-46B9-B277-40E77D789A76}"/>
    <cellStyle name="Salida 17 5 3 2 3 2" xfId="30258" xr:uid="{6A1972D4-A865-404A-B806-F5AF10F837DE}"/>
    <cellStyle name="Salida 17 5 3 2 4" xfId="20808" xr:uid="{420EAEB1-3FB4-4C72-8EE0-376DDCF78937}"/>
    <cellStyle name="Salida 17 5 3 3" xfId="9445" xr:uid="{B810D441-5CF5-49F4-8CE4-5812D6E73FFD}"/>
    <cellStyle name="Salida 17 5 3 3 2" xfId="24553" xr:uid="{92B5F08D-4B98-4840-ACEF-63A39C9B8DA8}"/>
    <cellStyle name="Salida 17 5 3 4" xfId="7302" xr:uid="{B34E8B2D-95D4-41C4-AD9D-29DB6FFCB2C5}"/>
    <cellStyle name="Salida 17 5 3 4 2" xfId="22410" xr:uid="{F9EE39A1-159A-4711-9305-85E4837B901E}"/>
    <cellStyle name="Salida 17 5 3 5" xfId="18171" xr:uid="{7B1EE895-1A33-4A50-BB81-7EF978645261}"/>
    <cellStyle name="Salida 17 5 4" xfId="3389" xr:uid="{EAC2AD2B-AA6A-4D83-AC54-52D79E7248A5}"/>
    <cellStyle name="Salida 17 5 4 2" xfId="6026" xr:uid="{5830A74E-F8F0-4746-B7FC-058B8A1211CD}"/>
    <cellStyle name="Salida 17 5 4 2 2" xfId="12337" xr:uid="{B46DC8BE-E264-4E33-8826-7AD29E4CC392}"/>
    <cellStyle name="Salida 17 5 4 2 2 2" xfId="27445" xr:uid="{8EA8BB06-A27F-44B5-A1D7-619BD60D2983}"/>
    <cellStyle name="Salida 17 5 4 2 3" xfId="9129" xr:uid="{AD9CB536-2D01-426A-89EE-CAE741F33BE3}"/>
    <cellStyle name="Salida 17 5 4 2 3 2" xfId="24237" xr:uid="{02EB77E6-4FCD-471A-AFF8-6B732B154AF8}"/>
    <cellStyle name="Salida 17 5 4 2 4" xfId="21134" xr:uid="{DB9A83DD-6909-4BB1-B2B6-2E4EE2F683AC}"/>
    <cellStyle name="Salida 17 5 4 3" xfId="9771" xr:uid="{36989CF6-5CF0-4DC3-8315-9F2E493F8141}"/>
    <cellStyle name="Salida 17 5 4 3 2" xfId="24879" xr:uid="{E08DD7D4-3A46-493B-B741-76A51BC13A67}"/>
    <cellStyle name="Salida 17 5 4 4" xfId="14366" xr:uid="{F5511155-9927-42B5-8A5D-6DBB2CEBDB5A}"/>
    <cellStyle name="Salida 17 5 4 4 2" xfId="29474" xr:uid="{9093B2B3-7B80-4156-AF41-D2343170DCD2}"/>
    <cellStyle name="Salida 17 5 4 5" xfId="18497" xr:uid="{8B6AD8F5-E4D1-40BA-B71A-CD519950964E}"/>
    <cellStyle name="Salida 17 5 5" xfId="3695" xr:uid="{8AD47F12-4492-4A1F-A6CD-406D456732D7}"/>
    <cellStyle name="Salida 17 5 5 2" xfId="6332" xr:uid="{749A2B7A-6547-4783-8554-9F8FCB1688F1}"/>
    <cellStyle name="Salida 17 5 5 2 2" xfId="12643" xr:uid="{65F9F45B-CCE4-4E98-83F3-4BCC32525D1B}"/>
    <cellStyle name="Salida 17 5 5 2 2 2" xfId="27751" xr:uid="{4F036A46-570E-4004-9730-E619C63E5BE1}"/>
    <cellStyle name="Salida 17 5 5 2 3" xfId="15916" xr:uid="{3BEC73B5-3992-4B72-BB40-83603F12146A}"/>
    <cellStyle name="Salida 17 5 5 2 3 2" xfId="31024" xr:uid="{C503DC80-480F-4961-8695-905173AA93EB}"/>
    <cellStyle name="Salida 17 5 5 2 4" xfId="21440" xr:uid="{55B625D1-7140-459D-9918-1DDBD66D4999}"/>
    <cellStyle name="Salida 17 5 5 3" xfId="10077" xr:uid="{598F4A7C-9999-4088-AC95-82585B4DB21E}"/>
    <cellStyle name="Salida 17 5 5 3 2" xfId="25185" xr:uid="{44175E60-4665-410E-9ED0-387582D5FB45}"/>
    <cellStyle name="Salida 17 5 5 4" xfId="15291" xr:uid="{0204C9B5-8824-4979-8BB8-51BA1A9CF2BE}"/>
    <cellStyle name="Salida 17 5 5 4 2" xfId="30399" xr:uid="{F86D6B8C-D891-4198-BE5C-62AF399711D3}"/>
    <cellStyle name="Salida 17 5 5 5" xfId="18803" xr:uid="{4411A7A1-E153-4C42-B26B-8531FC0D40D3}"/>
    <cellStyle name="Salida 17 5 6" xfId="4070" xr:uid="{3DE4CF6F-6990-478D-A83D-3ABE8C9E020E}"/>
    <cellStyle name="Salida 17 5 6 2" xfId="6707" xr:uid="{CFFC5032-60F2-427E-8538-2770116F73F4}"/>
    <cellStyle name="Salida 17 5 6 2 2" xfId="13018" xr:uid="{B06EC0EB-BAC6-46C5-A896-54B92BE7555D}"/>
    <cellStyle name="Salida 17 5 6 2 2 2" xfId="28126" xr:uid="{2B9836DD-B64A-4D5D-9D7D-55949F52EBDE}"/>
    <cellStyle name="Salida 17 5 6 2 3" xfId="16694" xr:uid="{491B26E8-9E4F-4DD5-B90D-4B17C76F14A4}"/>
    <cellStyle name="Salida 17 5 6 2 3 2" xfId="31802" xr:uid="{C91E1EF6-D3CE-42CA-BD91-570D55952FB2}"/>
    <cellStyle name="Salida 17 5 6 2 4" xfId="21815" xr:uid="{35B99F21-48B7-46FB-9A26-024C9148A3B7}"/>
    <cellStyle name="Salida 17 5 6 3" xfId="10452" xr:uid="{DE2768CD-74C6-4E07-9FFA-43D275701C37}"/>
    <cellStyle name="Salida 17 5 6 3 2" xfId="25560" xr:uid="{27F06E3B-54DB-4D12-84D1-BF7E1430564C}"/>
    <cellStyle name="Salida 17 5 6 4" xfId="14823" xr:uid="{BE7C68F8-1EC6-48D6-BA2D-9302B9215DED}"/>
    <cellStyle name="Salida 17 5 6 4 2" xfId="29931" xr:uid="{0F64A30C-14F2-4418-9E98-98520E90ABC9}"/>
    <cellStyle name="Salida 17 5 6 5" xfId="19178" xr:uid="{A34E7B50-002C-4151-90A5-9D675674B62A}"/>
    <cellStyle name="Salida 17 5 7" xfId="4635" xr:uid="{709974E2-7A30-4AB6-B496-89468573CC5D}"/>
    <cellStyle name="Salida 17 5 7 2" xfId="11017" xr:uid="{FCDE405C-F848-4D78-A8E3-49AC7EFB525A}"/>
    <cellStyle name="Salida 17 5 7 2 2" xfId="26125" xr:uid="{383F166B-34D7-455F-B542-E3C80DB0D0A1}"/>
    <cellStyle name="Salida 17 5 7 3" xfId="8206" xr:uid="{C1BED55B-5EBD-4D46-9DC3-DD12384FAA9A}"/>
    <cellStyle name="Salida 17 5 7 3 2" xfId="23314" xr:uid="{7A9C28BC-42C1-477A-AF7E-5DABA2E370C3}"/>
    <cellStyle name="Salida 17 5 7 4" xfId="19743" xr:uid="{F56791C7-710E-493A-9146-21BAD1FCE866}"/>
    <cellStyle name="Salida 17 5 8" xfId="8496" xr:uid="{DA4EFEFE-9CC1-4AF9-ADDA-6D0B497D2658}"/>
    <cellStyle name="Salida 17 5 8 2" xfId="23604" xr:uid="{EC1F204D-4723-4641-8087-2274D83283C6}"/>
    <cellStyle name="Salida 17 5 9" xfId="14695" xr:uid="{1E981B34-394A-4354-BB95-544A23891EC1}"/>
    <cellStyle name="Salida 17 5 9 2" xfId="29803" xr:uid="{5D818F6A-2CB7-48BD-AB8B-680BA790C518}"/>
    <cellStyle name="Salida 18" xfId="1510" xr:uid="{00000000-0005-0000-0000-0000EA050000}"/>
    <cellStyle name="Salida 18 2" xfId="1936" xr:uid="{320F3782-BC0F-47B7-A2B0-170FDE93AAC6}"/>
    <cellStyle name="Salida 18 2 10" xfId="8437" xr:uid="{1FDAE61E-C6E7-4E6A-9E16-833786834F4D}"/>
    <cellStyle name="Salida 18 2 10 2" xfId="23545" xr:uid="{CC600F88-EC2C-4C10-B019-94325A7E6D02}"/>
    <cellStyle name="Salida 18 2 11" xfId="15358" xr:uid="{E00B5BF5-0848-4994-B1E7-14919B27C066}"/>
    <cellStyle name="Salida 18 2 11 2" xfId="30466" xr:uid="{98E8D179-DFA8-4FA9-942D-24E050F80CCE}"/>
    <cellStyle name="Salida 18 2 12" xfId="14104" xr:uid="{D0BCF525-D105-4AD9-9BFB-4BF5AD78C1D4}"/>
    <cellStyle name="Salida 18 2 12 2" xfId="29212" xr:uid="{E8686F3D-BEDE-4E65-B8AB-E13DCE2917F4}"/>
    <cellStyle name="Salida 18 2 13" xfId="17161" xr:uid="{729F0FD7-98BE-4451-AD93-D839DD8973B2}"/>
    <cellStyle name="Salida 18 2 2" xfId="2496" xr:uid="{ED5B0911-715F-4868-AB50-E6D3A683D057}"/>
    <cellStyle name="Salida 18 2 2 2" xfId="5133" xr:uid="{BDC60C14-5A93-47EA-9A3B-0BBB1B787818}"/>
    <cellStyle name="Salida 18 2 2 2 2" xfId="11497" xr:uid="{F7F6B841-2981-4A69-9D0B-54AAAE9D87C4}"/>
    <cellStyle name="Salida 18 2 2 2 2 2" xfId="26605" xr:uid="{B226FB59-F408-4406-94BC-714371CE03C9}"/>
    <cellStyle name="Salida 18 2 2 2 3" xfId="14079" xr:uid="{265F8A1A-F65B-49D7-B445-BD88654CFB51}"/>
    <cellStyle name="Salida 18 2 2 2 3 2" xfId="29187" xr:uid="{B711A803-223A-4D68-824B-8D1711680361}"/>
    <cellStyle name="Salida 18 2 2 2 4" xfId="20241" xr:uid="{FB7A8819-B678-4B2C-BC79-EC2F27173B3E}"/>
    <cellStyle name="Salida 18 2 2 3" xfId="8963" xr:uid="{884DA56E-EDEA-4368-8990-CFFF571052CB}"/>
    <cellStyle name="Salida 18 2 2 3 2" xfId="24071" xr:uid="{3FA6A023-88FE-4F3E-9ED3-E5A68B0438D2}"/>
    <cellStyle name="Salida 18 2 3" xfId="2712" xr:uid="{41E3A99C-E262-4104-9A74-500A55234138}"/>
    <cellStyle name="Salida 18 2 3 2" xfId="5349" xr:uid="{F0CC280A-2274-41A6-B955-8F1E4823098D}"/>
    <cellStyle name="Salida 18 2 3 2 2" xfId="11698" xr:uid="{5DD3A5F1-381C-443D-A895-09DCFA065F39}"/>
    <cellStyle name="Salida 18 2 3 2 2 2" xfId="26806" xr:uid="{05EC435E-F84C-4C1F-9D40-E9A64B29B0D1}"/>
    <cellStyle name="Salida 18 2 3 2 3" xfId="15390" xr:uid="{7D8C3CFF-80EA-4BAA-8D10-5EBE9A190214}"/>
    <cellStyle name="Salida 18 2 3 2 3 2" xfId="30498" xr:uid="{99111FA0-0752-432D-8C16-B104F7830B05}"/>
    <cellStyle name="Salida 18 2 3 2 4" xfId="20457" xr:uid="{7B94EC45-C440-4A92-A3C7-A3504BAD82B8}"/>
    <cellStyle name="Salida 18 2 3 3" xfId="14035" xr:uid="{D9AC71B7-1ACB-4653-B7A4-9EA162BBA648}"/>
    <cellStyle name="Salida 18 2 3 3 2" xfId="29143" xr:uid="{6F4BFD50-6C16-4700-AFDF-236501D718C4}"/>
    <cellStyle name="Salida 18 2 3 4" xfId="17820" xr:uid="{8F0C375D-F50F-4FB0-9501-E8BEA386D123}"/>
    <cellStyle name="Salida 18 2 4" xfId="3015" xr:uid="{78E71C2C-99EE-4BBF-93AD-67E04DD61086}"/>
    <cellStyle name="Salida 18 2 4 2" xfId="5652" xr:uid="{D37EB246-C306-4E16-8A89-4C76EB38AD30}"/>
    <cellStyle name="Salida 18 2 4 2 2" xfId="11963" xr:uid="{41E8C051-46BC-403A-99B2-5E8487E7E7C8}"/>
    <cellStyle name="Salida 18 2 4 2 2 2" xfId="27071" xr:uid="{8CD1441C-9958-4858-A15A-1DBA5A92EB8F}"/>
    <cellStyle name="Salida 18 2 4 2 3" xfId="16450" xr:uid="{29D72A62-6ED2-42A9-A793-F228CA015A31}"/>
    <cellStyle name="Salida 18 2 4 2 3 2" xfId="31558" xr:uid="{5E4627C9-02B9-469A-AB2D-D45D403A524D}"/>
    <cellStyle name="Salida 18 2 4 2 4" xfId="20760" xr:uid="{52F71771-C366-490A-ACF9-EFCC57784813}"/>
    <cellStyle name="Salida 18 2 4 3" xfId="9397" xr:uid="{0DCBBFD9-008C-4B1A-B0AF-7C82E089ABB1}"/>
    <cellStyle name="Salida 18 2 4 3 2" xfId="24505" xr:uid="{D622A94F-D85B-493A-93F9-F82A28D60206}"/>
    <cellStyle name="Salida 18 2 4 4" xfId="7091" xr:uid="{873952B7-C00E-4772-B8A7-9DD6E228A040}"/>
    <cellStyle name="Salida 18 2 4 4 2" xfId="22199" xr:uid="{01F94860-04C4-4FE9-B2E7-FBDB064A1A2A}"/>
    <cellStyle name="Salida 18 2 4 5" xfId="18123" xr:uid="{8EDDD7D1-7514-425E-8174-FF0715026763}"/>
    <cellStyle name="Salida 18 2 5" xfId="3341" xr:uid="{D75EF3A3-4CCA-4700-8B0E-FC6D184C4F81}"/>
    <cellStyle name="Salida 18 2 5 2" xfId="5978" xr:uid="{82D6A658-ACD1-4D16-A013-3386AD656912}"/>
    <cellStyle name="Salida 18 2 5 2 2" xfId="12289" xr:uid="{2B5633C8-B4CC-4BD4-B68A-EBB89404D8FB}"/>
    <cellStyle name="Salida 18 2 5 2 2 2" xfId="27397" xr:uid="{2C95A66D-07F1-4663-9C95-E5F90E18AF93}"/>
    <cellStyle name="Salida 18 2 5 2 3" xfId="11666" xr:uid="{E47AE5AA-B913-4E15-AF1A-AFB17123C91F}"/>
    <cellStyle name="Salida 18 2 5 2 3 2" xfId="26774" xr:uid="{ED429690-C2B5-4D3B-A1F7-1E86DD23EAFC}"/>
    <cellStyle name="Salida 18 2 5 2 4" xfId="21086" xr:uid="{0D471F61-4AB0-48E7-B734-E19D94209A50}"/>
    <cellStyle name="Salida 18 2 5 3" xfId="9723" xr:uid="{2D9B34DA-DA26-4773-BFAC-98EA974BC36B}"/>
    <cellStyle name="Salida 18 2 5 3 2" xfId="24831" xr:uid="{6FC9AE7E-7708-4DA9-955C-BDD83544FDA5}"/>
    <cellStyle name="Salida 18 2 5 4" xfId="15077" xr:uid="{01BA3C64-4395-430A-9E18-D8AA1F0EB85C}"/>
    <cellStyle name="Salida 18 2 5 4 2" xfId="30185" xr:uid="{1F5C85DA-FFA3-47C7-8AB1-6D975010CCA5}"/>
    <cellStyle name="Salida 18 2 5 5" xfId="18449" xr:uid="{FB8FDF79-2B6F-419C-9EE1-397F5BA93A49}"/>
    <cellStyle name="Salida 18 2 6" xfId="3647" xr:uid="{1DA50E82-8E5E-49A3-893D-277DE5BE9E8A}"/>
    <cellStyle name="Salida 18 2 6 2" xfId="6284" xr:uid="{B46BD1B9-334C-47B6-8FCA-47CCD0B8941F}"/>
    <cellStyle name="Salida 18 2 6 2 2" xfId="12595" xr:uid="{3F937EF2-0C3F-4716-8014-796C634E778D}"/>
    <cellStyle name="Salida 18 2 6 2 2 2" xfId="27703" xr:uid="{FD3CCCD7-B845-4403-AD13-4A8BD2DB8B43}"/>
    <cellStyle name="Salida 18 2 6 2 3" xfId="13966" xr:uid="{C093DB03-E299-408F-9DA8-A315360F371E}"/>
    <cellStyle name="Salida 18 2 6 2 3 2" xfId="29074" xr:uid="{FF38EEBB-10BE-4B0F-B5E7-DC12349ECA09}"/>
    <cellStyle name="Salida 18 2 6 2 4" xfId="21392" xr:uid="{72395B89-B630-43EC-8E87-8E784FE301F1}"/>
    <cellStyle name="Salida 18 2 6 3" xfId="10029" xr:uid="{9A1B0F9F-5076-4BD8-B669-208AA75F0053}"/>
    <cellStyle name="Salida 18 2 6 3 2" xfId="25137" xr:uid="{09AB7A2A-664C-482D-B0EA-B2B543BED4FC}"/>
    <cellStyle name="Salida 18 2 6 4" xfId="7828" xr:uid="{0888CB71-E9C0-4124-956B-BCE34F446A5B}"/>
    <cellStyle name="Salida 18 2 6 4 2" xfId="22936" xr:uid="{3DF93407-D35F-43C9-A8D8-35D38CAF8029}"/>
    <cellStyle name="Salida 18 2 6 5" xfId="18755" xr:uid="{8829E029-1984-4AD8-9271-6A2A5590B8F0}"/>
    <cellStyle name="Salida 18 2 7" xfId="4008" xr:uid="{510E71B1-2BB9-4B41-9697-9916B1AF7A60}"/>
    <cellStyle name="Salida 18 2 7 2" xfId="6645" xr:uid="{238E5F31-D4F9-4F3C-B6AB-E5B14DC1858A}"/>
    <cellStyle name="Salida 18 2 7 2 2" xfId="12956" xr:uid="{D2CA03BE-D248-45E3-93BC-B063C82FBF4E}"/>
    <cellStyle name="Salida 18 2 7 2 2 2" xfId="28064" xr:uid="{9EADE031-A9B3-4970-9265-39FD35C9530C}"/>
    <cellStyle name="Salida 18 2 7 2 3" xfId="16646" xr:uid="{84AA1B6F-D67B-412D-9AA1-EBF4466DB27C}"/>
    <cellStyle name="Salida 18 2 7 2 3 2" xfId="31754" xr:uid="{9F467EBB-FE7E-4151-8F02-D59A4459DB70}"/>
    <cellStyle name="Salida 18 2 7 2 4" xfId="21753" xr:uid="{6A68D7BF-4ABA-4A13-8F7E-277D00432B9A}"/>
    <cellStyle name="Salida 18 2 7 3" xfId="10390" xr:uid="{456A5B27-6901-4235-B35B-6B0EDD48D025}"/>
    <cellStyle name="Salida 18 2 7 3 2" xfId="25498" xr:uid="{BFBC7C6B-4F15-47E4-9CA3-89DE410AF40D}"/>
    <cellStyle name="Salida 18 2 7 4" xfId="13450" xr:uid="{0F48933E-564C-4B21-81BC-9EABA37003AB}"/>
    <cellStyle name="Salida 18 2 7 4 2" xfId="28558" xr:uid="{1BAEA3B3-C558-45A3-84FE-D59151523322}"/>
    <cellStyle name="Salida 18 2 7 5" xfId="19116" xr:uid="{CB3D660B-007F-4E0B-A9AB-75BE2EA852A3}"/>
    <cellStyle name="Salida 18 2 8" xfId="4321" xr:uid="{ACA9159F-59DE-4791-B476-76EF220FEC80}"/>
    <cellStyle name="Salida 18 2 8 2" xfId="6958" xr:uid="{A3863DA2-970A-49AE-9848-468FA80CE31F}"/>
    <cellStyle name="Salida 18 2 8 2 2" xfId="13269" xr:uid="{CAED5F50-3314-4AB4-9C35-E18C4FD7D7CB}"/>
    <cellStyle name="Salida 18 2 8 2 2 2" xfId="28377" xr:uid="{F50BC226-44C4-43AA-BAFC-BDB0651D1BE6}"/>
    <cellStyle name="Salida 18 2 8 2 3" xfId="16933" xr:uid="{53B067FD-0FBA-49D0-943E-CC124FA56468}"/>
    <cellStyle name="Salida 18 2 8 2 3 2" xfId="32041" xr:uid="{4EDB168D-B264-43B5-AADB-D1CED507C99C}"/>
    <cellStyle name="Salida 18 2 8 2 4" xfId="22066" xr:uid="{397DD16B-C3F8-4814-9367-D599C060A7C0}"/>
    <cellStyle name="Salida 18 2 8 3" xfId="10703" xr:uid="{7662950C-46F6-4CEA-B0FA-3F4E2A170C89}"/>
    <cellStyle name="Salida 18 2 8 3 2" xfId="25811" xr:uid="{EE953455-1E29-4049-B119-B230B0BA862C}"/>
    <cellStyle name="Salida 18 2 8 4" xfId="14201" xr:uid="{D1BB674B-3518-4743-982C-B60054E40CAC}"/>
    <cellStyle name="Salida 18 2 8 4 2" xfId="29309" xr:uid="{D2CEC66E-3E62-4C32-B832-25CE5C84801F}"/>
    <cellStyle name="Salida 18 2 8 5" xfId="19429" xr:uid="{11AD1C05-9436-4D0C-B102-FF0A0ED67A92}"/>
    <cellStyle name="Salida 18 2 9" xfId="4573" xr:uid="{1640B1AD-16B7-49A0-A1F3-59074926F343}"/>
    <cellStyle name="Salida 18 2 9 2" xfId="10955" xr:uid="{655F2AC8-520E-45DD-88AF-22E8EC44AE80}"/>
    <cellStyle name="Salida 18 2 9 2 2" xfId="26063" xr:uid="{DFF4B5F1-AE53-4986-916E-CAC053776202}"/>
    <cellStyle name="Salida 18 2 9 3" xfId="7998" xr:uid="{6E42522C-2F03-4E4F-93E1-4F2D393DBB92}"/>
    <cellStyle name="Salida 18 2 9 3 2" xfId="23106" xr:uid="{4377610C-B1D1-4FE1-BB30-992F2A89BEB1}"/>
    <cellStyle name="Salida 18 2 9 4" xfId="19681" xr:uid="{9D807602-75A7-4749-A5A7-CD33AF0887A4}"/>
    <cellStyle name="Salida 18 3" xfId="1797" xr:uid="{8CAC898B-4D6C-43A5-A0BF-6E320F2D90F9}"/>
    <cellStyle name="Salida 18 3 10" xfId="8298" xr:uid="{A149D740-14A6-44FA-B04B-E69AA471AD2F}"/>
    <cellStyle name="Salida 18 3 10 2" xfId="23406" xr:uid="{ECA01EE1-3739-4CF1-BE3D-115B0643E889}"/>
    <cellStyle name="Salida 18 3 11" xfId="9139" xr:uid="{04141CC5-8D14-4DEF-91E9-99BD40EB0D05}"/>
    <cellStyle name="Salida 18 3 11 2" xfId="24247" xr:uid="{850D87A1-FC9D-4652-B246-A79739CB94B0}"/>
    <cellStyle name="Salida 18 3 12" xfId="16168" xr:uid="{5EDBB0FD-DE96-4AA6-92E9-82C58E78FB66}"/>
    <cellStyle name="Salida 18 3 12 2" xfId="31276" xr:uid="{33820B74-DD01-42B3-BC4B-075FB27FF9E9}"/>
    <cellStyle name="Salida 18 3 13" xfId="17022" xr:uid="{7063DAF1-C677-4698-968D-957D6430EC6F}"/>
    <cellStyle name="Salida 18 3 2" xfId="2357" xr:uid="{6347E15E-BF79-4A33-B211-E0A1764B9D9F}"/>
    <cellStyle name="Salida 18 3 2 2" xfId="4994" xr:uid="{05AEB4F4-0425-4248-9B11-90FAC2CD7308}"/>
    <cellStyle name="Salida 18 3 2 2 2" xfId="11358" xr:uid="{74ABE60A-5A1E-40EE-99C1-84D147AFFEE9}"/>
    <cellStyle name="Salida 18 3 2 2 2 2" xfId="26466" xr:uid="{F198E971-3366-47DC-B3DF-24D3B15EEA7D}"/>
    <cellStyle name="Salida 18 3 2 2 3" xfId="15735" xr:uid="{ABDE79BF-21C2-41E2-A9E7-C9EA716585A6}"/>
    <cellStyle name="Salida 18 3 2 2 3 2" xfId="30843" xr:uid="{0B9111BD-0549-4DD9-B1DD-2DCC6DB86DA1}"/>
    <cellStyle name="Salida 18 3 2 2 4" xfId="20102" xr:uid="{E8485247-6402-4732-A432-4CD4AE7A24BA}"/>
    <cellStyle name="Salida 18 3 2 3" xfId="8824" xr:uid="{73E41D7E-9BC9-43F6-83CE-AE3B842E5092}"/>
    <cellStyle name="Salida 18 3 2 3 2" xfId="23932" xr:uid="{010B49CC-1599-40EB-9989-1BA18E99540A}"/>
    <cellStyle name="Salida 18 3 3" xfId="2262" xr:uid="{705964A9-E446-48A4-9688-F6D11DE9E423}"/>
    <cellStyle name="Salida 18 3 3 2" xfId="4899" xr:uid="{F9AC8757-D5CF-460F-A2B5-8EF9F2EC31A5}"/>
    <cellStyle name="Salida 18 3 3 2 2" xfId="11263" xr:uid="{DA2BC7A1-3652-4C28-AE51-41B7853128EB}"/>
    <cellStyle name="Salida 18 3 3 2 2 2" xfId="26371" xr:uid="{4DEC12EE-B82F-4389-AFEE-2D082E69ABD3}"/>
    <cellStyle name="Salida 18 3 3 2 3" xfId="14877" xr:uid="{C71A6129-C2A7-4614-902B-928D93B7A001}"/>
    <cellStyle name="Salida 18 3 3 2 3 2" xfId="29985" xr:uid="{0A05629B-CA32-4FFE-A73A-465F67833AC9}"/>
    <cellStyle name="Salida 18 3 3 2 4" xfId="20007" xr:uid="{627079AD-2A06-41BF-A762-9C51CBF5F3F4}"/>
    <cellStyle name="Salida 18 3 3 3" xfId="14077" xr:uid="{278834B8-29CE-48F2-948E-89D72C18E265}"/>
    <cellStyle name="Salida 18 3 3 3 2" xfId="29185" xr:uid="{B0F5B20B-5E3A-491F-BDC3-B61F7A3680A9}"/>
    <cellStyle name="Salida 18 3 3 4" xfId="17487" xr:uid="{02E8B957-BEA9-4F29-BA18-264000C53184}"/>
    <cellStyle name="Salida 18 3 4" xfId="2334" xr:uid="{B42BB5B5-BD79-4064-8A93-E1F9A4168D84}"/>
    <cellStyle name="Salida 18 3 4 2" xfId="4971" xr:uid="{94B7B1D0-9E8B-466D-B145-D365106457BC}"/>
    <cellStyle name="Salida 18 3 4 2 2" xfId="11335" xr:uid="{859501CA-E43D-4081-AD94-60704AFF3C0C}"/>
    <cellStyle name="Salida 18 3 4 2 2 2" xfId="26443" xr:uid="{AAB8A8A2-3A34-41AF-BF71-BD708493FC28}"/>
    <cellStyle name="Salida 18 3 4 2 3" xfId="14151" xr:uid="{F7980062-2203-48ED-900E-C5CAB3FFB08D}"/>
    <cellStyle name="Salida 18 3 4 2 3 2" xfId="29259" xr:uid="{3FE944CF-EA6E-42B6-BF2E-68812033DCC8}"/>
    <cellStyle name="Salida 18 3 4 2 4" xfId="20079" xr:uid="{CA180CBC-2C14-4CDF-A83D-41C3D1001305}"/>
    <cellStyle name="Salida 18 3 4 3" xfId="8801" xr:uid="{245FACD9-AB6F-408E-826F-1DDF4F0E949E}"/>
    <cellStyle name="Salida 18 3 4 3 2" xfId="23909" xr:uid="{E731FBC5-3A41-4FE9-81F8-FD8D4E3EC513}"/>
    <cellStyle name="Salida 18 3 4 4" xfId="14358" xr:uid="{F52A9E56-F6FD-4456-BAAF-A2B01CFB523D}"/>
    <cellStyle name="Salida 18 3 4 4 2" xfId="29466" xr:uid="{86132F91-2EE5-4222-8730-5D89026D0C4A}"/>
    <cellStyle name="Salida 18 3 4 5" xfId="17559" xr:uid="{38E6BFAB-84EC-4B3A-B40B-AA1C6F25E117}"/>
    <cellStyle name="Salida 18 3 5" xfId="2276" xr:uid="{69535FFD-ECDC-464F-950F-194ED8286CC5}"/>
    <cellStyle name="Salida 18 3 5 2" xfId="4913" xr:uid="{75AB290C-FDAB-4C91-9B72-F00D3608633C}"/>
    <cellStyle name="Salida 18 3 5 2 2" xfId="11277" xr:uid="{9CBA920C-782F-42F8-9349-FCD359E53E9D}"/>
    <cellStyle name="Salida 18 3 5 2 2 2" xfId="26385" xr:uid="{A5E5AED4-BA41-41F6-9043-4EA096E0EF19}"/>
    <cellStyle name="Salida 18 3 5 2 3" xfId="15408" xr:uid="{5907EF99-BF0F-4C94-B0AF-0C07FAC0562C}"/>
    <cellStyle name="Salida 18 3 5 2 3 2" xfId="30516" xr:uid="{EBBF54D1-CC3D-481B-85CA-89A3957E947E}"/>
    <cellStyle name="Salida 18 3 5 2 4" xfId="20021" xr:uid="{9B9DBC98-52ED-4414-ACBC-1337DE7B689C}"/>
    <cellStyle name="Salida 18 3 5 3" xfId="8743" xr:uid="{D36DE1C4-36CE-466D-BC02-DD0E7FAEDF1F}"/>
    <cellStyle name="Salida 18 3 5 3 2" xfId="23851" xr:uid="{5B530ECE-8F70-4011-974E-AB10EF5F4E8A}"/>
    <cellStyle name="Salida 18 3 5 4" xfId="7666" xr:uid="{6B318B3F-8BA9-450D-9509-89BFCA1355E2}"/>
    <cellStyle name="Salida 18 3 5 4 2" xfId="22774" xr:uid="{98031D96-B1D4-4751-8161-CBCD53AC620D}"/>
    <cellStyle name="Salida 18 3 5 5" xfId="17501" xr:uid="{02AD50D0-D95B-4728-B51D-A81A57B20522}"/>
    <cellStyle name="Salida 18 3 6" xfId="2300" xr:uid="{943A8D51-170D-4880-AB05-4BD19916F8D5}"/>
    <cellStyle name="Salida 18 3 6 2" xfId="4937" xr:uid="{85D84C36-A5A9-4942-A891-081EFA19CD22}"/>
    <cellStyle name="Salida 18 3 6 2 2" xfId="11301" xr:uid="{D876EDE6-F000-4D68-9035-9F62F1BE6937}"/>
    <cellStyle name="Salida 18 3 6 2 2 2" xfId="26409" xr:uid="{1173487C-DE43-463E-896F-DF08DDF0C55C}"/>
    <cellStyle name="Salida 18 3 6 2 3" xfId="16286" xr:uid="{EDC272A6-95AF-4023-93DB-CCDFE66FC69B}"/>
    <cellStyle name="Salida 18 3 6 2 3 2" xfId="31394" xr:uid="{9A76BE10-0A44-481F-862D-5AAF2B063E3F}"/>
    <cellStyle name="Salida 18 3 6 2 4" xfId="20045" xr:uid="{54BF1BEA-CCF9-4453-A03B-2CACC373E3CF}"/>
    <cellStyle name="Salida 18 3 6 3" xfId="8767" xr:uid="{C6C09EAA-BDEB-4CBC-B034-EBCBF4AD077E}"/>
    <cellStyle name="Salida 18 3 6 3 2" xfId="23875" xr:uid="{D06DC518-2264-4042-956C-6D0F05A95C37}"/>
    <cellStyle name="Salida 18 3 6 4" xfId="13359" xr:uid="{3A22633E-E537-4AD9-8950-BF78FE64DDB6}"/>
    <cellStyle name="Salida 18 3 6 4 2" xfId="28467" xr:uid="{4664E847-6A01-493B-982A-E2113B0E7F31}"/>
    <cellStyle name="Salida 18 3 6 5" xfId="17525" xr:uid="{E0F63FA7-BF94-402D-9F9A-383380FCB0B9}"/>
    <cellStyle name="Salida 18 3 7" xfId="3869" xr:uid="{A48B36FB-C1A6-408C-BD41-887D590BB8FA}"/>
    <cellStyle name="Salida 18 3 7 2" xfId="6506" xr:uid="{B875AA07-5692-4583-951B-13F39EA7CF96}"/>
    <cellStyle name="Salida 18 3 7 2 2" xfId="12817" xr:uid="{EF98E448-0245-48F3-9D64-2F44222ED338}"/>
    <cellStyle name="Salida 18 3 7 2 2 2" xfId="27925" xr:uid="{EB71329A-B7AF-4370-9302-9A3AF653FE6B}"/>
    <cellStyle name="Salida 18 3 7 2 3" xfId="14543" xr:uid="{8AC45AFC-96AF-4C25-B226-54F6595D7E3D}"/>
    <cellStyle name="Salida 18 3 7 2 3 2" xfId="29651" xr:uid="{84785A3B-E140-4FF2-96F3-A8DBC8CF39C3}"/>
    <cellStyle name="Salida 18 3 7 2 4" xfId="21614" xr:uid="{A8010E1F-8ADA-4E8D-AB9B-9234E67E8579}"/>
    <cellStyle name="Salida 18 3 7 3" xfId="10251" xr:uid="{46A4F6C4-C5AB-4538-BC97-5FFD9BBA800A}"/>
    <cellStyle name="Salida 18 3 7 3 2" xfId="25359" xr:uid="{8673D723-A309-4795-8E5B-6E13D5A7903B}"/>
    <cellStyle name="Salida 18 3 7 4" xfId="13913" xr:uid="{27315A3E-F5E9-4D55-955B-35C89EBE212E}"/>
    <cellStyle name="Salida 18 3 7 4 2" xfId="29021" xr:uid="{17BA55D2-DA1E-4491-927D-F39BDECB9FFB}"/>
    <cellStyle name="Salida 18 3 7 5" xfId="18977" xr:uid="{920279DA-BAB2-44B7-B811-7322E331B422}"/>
    <cellStyle name="Salida 18 3 8" xfId="4251" xr:uid="{4E7E6E6B-176C-4FD3-976B-FD21018CD558}"/>
    <cellStyle name="Salida 18 3 8 2" xfId="6888" xr:uid="{15261937-D4DC-493A-A1B3-387D56247764}"/>
    <cellStyle name="Salida 18 3 8 2 2" xfId="13199" xr:uid="{35F60CB9-E4CC-4D1A-BF10-90124AED4D6F}"/>
    <cellStyle name="Salida 18 3 8 2 2 2" xfId="28307" xr:uid="{5CBD4530-CDD9-4EF8-91AE-AEE1ED7B552F}"/>
    <cellStyle name="Salida 18 3 8 2 3" xfId="16863" xr:uid="{BFEA5FDE-D4A9-4E69-A6A9-F2F3EB3F99BF}"/>
    <cellStyle name="Salida 18 3 8 2 3 2" xfId="31971" xr:uid="{47522D54-CAAC-4CF3-81EE-82A7AE15D10E}"/>
    <cellStyle name="Salida 18 3 8 2 4" xfId="21996" xr:uid="{F38225E2-D9F2-4451-BBC6-37E97280B036}"/>
    <cellStyle name="Salida 18 3 8 3" xfId="10633" xr:uid="{4ABEC5FD-24D4-44EF-8B51-3042D946C19E}"/>
    <cellStyle name="Salida 18 3 8 3 2" xfId="25741" xr:uid="{0F504093-6008-4D8E-8CEE-F3C3A59BC632}"/>
    <cellStyle name="Salida 18 3 8 4" xfId="7516" xr:uid="{F852F252-1946-4FF1-B07C-F83EC3BCEEE7}"/>
    <cellStyle name="Salida 18 3 8 4 2" xfId="22624" xr:uid="{8B8E45A0-AE12-4596-97A0-15F0CFCBA727}"/>
    <cellStyle name="Salida 18 3 8 5" xfId="19359" xr:uid="{BD4A8846-D3E1-4A06-A1BF-058E25EB6985}"/>
    <cellStyle name="Salida 18 3 9" xfId="4434" xr:uid="{1C36EEB3-795C-4B3C-BF25-212A3680A83C}"/>
    <cellStyle name="Salida 18 3 9 2" xfId="10816" xr:uid="{94F25AC3-345F-4A77-B41A-493F61F8F527}"/>
    <cellStyle name="Salida 18 3 9 2 2" xfId="25924" xr:uid="{0ADAD963-691C-4C02-9338-A77F25C55F65}"/>
    <cellStyle name="Salida 18 3 9 3" xfId="7914" xr:uid="{3791451B-E3CB-4975-A414-C8D7069C7FC4}"/>
    <cellStyle name="Salida 18 3 9 3 2" xfId="23022" xr:uid="{3FB522FF-2C68-4E4F-BA1B-8D0B9B7317F3}"/>
    <cellStyle name="Salida 18 3 9 4" xfId="19542" xr:uid="{C1A37FC4-AFE9-4479-AABB-939D97FC4F23}"/>
    <cellStyle name="Salida 18 4" xfId="2127" xr:uid="{72488CA3-01FD-4108-9252-4E4701A4744A}"/>
    <cellStyle name="Salida 18 4 10" xfId="13791" xr:uid="{369DF7B0-9342-4857-A8E8-61C1C046BA26}"/>
    <cellStyle name="Salida 18 4 10 2" xfId="28899" xr:uid="{4584D886-3124-4966-9460-556A2D4E634F}"/>
    <cellStyle name="Salida 18 4 11" xfId="8038" xr:uid="{49F52831-B18D-490A-9C20-8D355B94E4AC}"/>
    <cellStyle name="Salida 18 4 11 2" xfId="23146" xr:uid="{C839344C-D9AB-4E22-A2B8-89FB407C0BC0}"/>
    <cellStyle name="Salida 18 4 12" xfId="17352" xr:uid="{AAC438C9-EADA-4508-8F07-C2E99CEE6A19}"/>
    <cellStyle name="Salida 18 4 2" xfId="2617" xr:uid="{ED3C7266-68C0-4FED-8533-38D3C9ED85E0}"/>
    <cellStyle name="Salida 18 4 2 2" xfId="5254" xr:uid="{8BD3AAA7-1C53-4AC8-9D33-4640C4F34449}"/>
    <cellStyle name="Salida 18 4 2 2 2" xfId="11618" xr:uid="{DF6B1054-6C8B-437D-B537-0DCA54DB5B18}"/>
    <cellStyle name="Salida 18 4 2 2 2 2" xfId="26726" xr:uid="{88A8AF82-75DF-4F1F-9F09-86D635182A0A}"/>
    <cellStyle name="Salida 18 4 2 2 3" xfId="15696" xr:uid="{0A836D5D-F559-4753-80C6-5FE8DC933656}"/>
    <cellStyle name="Salida 18 4 2 2 3 2" xfId="30804" xr:uid="{2CD05151-B83F-446B-BD02-4398D1954D62}"/>
    <cellStyle name="Salida 18 4 2 2 4" xfId="20362" xr:uid="{213DAA8C-0829-42E2-AA75-5287C17CDD61}"/>
    <cellStyle name="Salida 18 4 2 3" xfId="9084" xr:uid="{913E6FF5-D716-4BEC-B9C4-3C8A1DD80BA6}"/>
    <cellStyle name="Salida 18 4 2 3 2" xfId="24192" xr:uid="{F31E236B-BE92-46CF-A4EA-C9AC5BE633F8}"/>
    <cellStyle name="Salida 18 4 2 4" xfId="14864" xr:uid="{21153E49-19F9-40A3-9AD5-1792835E2F58}"/>
    <cellStyle name="Salida 18 4 2 4 2" xfId="29972" xr:uid="{6B3DBE74-2B33-4B93-9398-6B6E9B65A5D7}"/>
    <cellStyle name="Salida 18 4 2 5" xfId="14577" xr:uid="{83A2EE14-5965-417C-8D78-90579B47DD59}"/>
    <cellStyle name="Salida 18 4 2 5 2" xfId="29685" xr:uid="{C6960FB5-D9AD-4129-9B40-3CD197156B52}"/>
    <cellStyle name="Salida 18 4 2 6" xfId="17725" xr:uid="{0FDA9D15-50A1-448E-B71C-A35E6AA15DEC}"/>
    <cellStyle name="Salida 18 4 3" xfId="2882" xr:uid="{48C6A018-BCC6-4981-86B3-326E6E08C8EA}"/>
    <cellStyle name="Salida 18 4 3 2" xfId="5519" xr:uid="{FB0A4073-2438-4D58-A421-5743637C07B1}"/>
    <cellStyle name="Salida 18 4 3 2 2" xfId="11830" xr:uid="{118A8B6B-87F2-40BC-9795-493F199E0D76}"/>
    <cellStyle name="Salida 18 4 3 2 2 2" xfId="26938" xr:uid="{8DEF6DB8-ECA4-4D22-87CF-556DFF6AA243}"/>
    <cellStyle name="Salida 18 4 3 2 3" xfId="15018" xr:uid="{B48A38A9-6A63-49BF-B715-3F4A9C804BFB}"/>
    <cellStyle name="Salida 18 4 3 2 3 2" xfId="30126" xr:uid="{2158BBC5-40D1-49C5-A389-CA5221B97573}"/>
    <cellStyle name="Salida 18 4 3 2 4" xfId="20627" xr:uid="{6D26531E-E42F-4BC0-896F-A74ED5B6A7BE}"/>
    <cellStyle name="Salida 18 4 3 3" xfId="8068" xr:uid="{D61F5F3C-83CB-4C0D-8E7C-E2AA7BF74021}"/>
    <cellStyle name="Salida 18 4 3 3 2" xfId="23176" xr:uid="{F6D3E3DD-87F2-440F-94AB-41D14031F45F}"/>
    <cellStyle name="Salida 18 4 3 4" xfId="17990" xr:uid="{9969794F-77A6-4CDA-A860-330E2655654A}"/>
    <cellStyle name="Salida 18 4 4" xfId="3185" xr:uid="{260D5DE6-5166-4EDE-80B2-950A4AB8F3F1}"/>
    <cellStyle name="Salida 18 4 4 2" xfId="5822" xr:uid="{73258E15-54CF-4620-AD07-73969AA61B87}"/>
    <cellStyle name="Salida 18 4 4 2 2" xfId="12133" xr:uid="{B2DAAB76-15FB-41B8-95E9-455D206B2618}"/>
    <cellStyle name="Salida 18 4 4 2 2 2" xfId="27241" xr:uid="{F31BBBBE-56CA-485E-A3CE-3B3C88ED14F7}"/>
    <cellStyle name="Salida 18 4 4 2 3" xfId="14945" xr:uid="{31818FBE-7CF2-4763-9DE0-1E4FBC6BDF68}"/>
    <cellStyle name="Salida 18 4 4 2 3 2" xfId="30053" xr:uid="{A829CCB0-D17A-4169-B963-70B3DF1CE8B0}"/>
    <cellStyle name="Salida 18 4 4 2 4" xfId="20930" xr:uid="{6E17EE19-B8BE-4385-8D84-E07240D0EDA4}"/>
    <cellStyle name="Salida 18 4 4 3" xfId="9567" xr:uid="{DA8E6126-0F73-456F-AE05-2FCB48523910}"/>
    <cellStyle name="Salida 18 4 4 3 2" xfId="24675" xr:uid="{2E66AEF0-D35E-49E9-B556-F796BEBCA184}"/>
    <cellStyle name="Salida 18 4 4 4" xfId="14306" xr:uid="{EBD6D173-BC1D-4B95-AF92-CE644526DDD8}"/>
    <cellStyle name="Salida 18 4 4 4 2" xfId="29414" xr:uid="{74F92FAF-39B2-42A0-B49B-8E2BDC69DFED}"/>
    <cellStyle name="Salida 18 4 4 5" xfId="18293" xr:uid="{BB33E17E-1709-4ABA-8A90-1F3388983FAC}"/>
    <cellStyle name="Salida 18 4 5" xfId="3511" xr:uid="{9F556FAE-77DE-4CC2-A7CC-BC436B7BC930}"/>
    <cellStyle name="Salida 18 4 5 2" xfId="6148" xr:uid="{35247296-33DF-41AA-9AC5-26A63734C396}"/>
    <cellStyle name="Salida 18 4 5 2 2" xfId="12459" xr:uid="{5D63DA3A-062D-49CB-A1C2-223EC857BA47}"/>
    <cellStyle name="Salida 18 4 5 2 2 2" xfId="27567" xr:uid="{9D5CE13D-438A-43A6-82F0-534E6A8CD98F}"/>
    <cellStyle name="Salida 18 4 5 2 3" xfId="13883" xr:uid="{045676A1-A31D-428B-AAA9-6AD45588BB31}"/>
    <cellStyle name="Salida 18 4 5 2 3 2" xfId="28991" xr:uid="{C7554E1A-2C9B-4D40-8F1E-ADC53032413E}"/>
    <cellStyle name="Salida 18 4 5 2 4" xfId="21256" xr:uid="{E8BC9CB0-9D55-4574-90F9-21D857286303}"/>
    <cellStyle name="Salida 18 4 5 3" xfId="9893" xr:uid="{F38D3574-6047-470A-8C1C-5B6CD02ADD99}"/>
    <cellStyle name="Salida 18 4 5 3 2" xfId="25001" xr:uid="{244E5FD9-0EC7-443C-B497-F417328B000B}"/>
    <cellStyle name="Salida 18 4 5 4" xfId="11798" xr:uid="{7037FF99-DB7D-4A60-A6A1-379F685746C5}"/>
    <cellStyle name="Salida 18 4 5 4 2" xfId="26906" xr:uid="{E33D1670-299A-4923-80FD-CE87C362B1AE}"/>
    <cellStyle name="Salida 18 4 5 5" xfId="18619" xr:uid="{E6C5F846-2A63-4EA0-B4A1-1BD04784907C}"/>
    <cellStyle name="Salida 18 4 6" xfId="3817" xr:uid="{D5FA45F2-6A72-4FA8-BB30-E2816D61E903}"/>
    <cellStyle name="Salida 18 4 6 2" xfId="6454" xr:uid="{9088FE48-6E53-420F-9974-3518359F78A1}"/>
    <cellStyle name="Salida 18 4 6 2 2" xfId="12765" xr:uid="{DE0B8482-1F37-4912-851F-500764BA208A}"/>
    <cellStyle name="Salida 18 4 6 2 2 2" xfId="27873" xr:uid="{6F40F09F-CDC8-4113-9595-F3BF6797ECAC}"/>
    <cellStyle name="Salida 18 4 6 2 3" xfId="15098" xr:uid="{64BF9F3F-A2A4-4720-A1A4-38136852A146}"/>
    <cellStyle name="Salida 18 4 6 2 3 2" xfId="30206" xr:uid="{CAC09233-D070-4CCF-ACAB-C0D5A1AEEF8D}"/>
    <cellStyle name="Salida 18 4 6 2 4" xfId="21562" xr:uid="{04B17266-615C-4147-AAB3-7009A1E6D309}"/>
    <cellStyle name="Salida 18 4 6 3" xfId="10199" xr:uid="{E3CCEB88-57FF-4897-9930-BA54DF62F156}"/>
    <cellStyle name="Salida 18 4 6 3 2" xfId="25307" xr:uid="{EA324970-5E45-4539-ADC3-1E70A23E4526}"/>
    <cellStyle name="Salida 18 4 6 4" xfId="16158" xr:uid="{BEBD7471-EA0C-4AC9-B574-3120AD7842C6}"/>
    <cellStyle name="Salida 18 4 6 4 2" xfId="31266" xr:uid="{E3C8A1AE-4F5A-4518-B72C-E34AF637057E}"/>
    <cellStyle name="Salida 18 4 6 5" xfId="18925" xr:uid="{E5F8B4E2-0329-4669-A5E6-9E3C7D973696}"/>
    <cellStyle name="Salida 18 4 7" xfId="4199" xr:uid="{2D0F7F72-211F-4589-A2C2-3A79A59B270B}"/>
    <cellStyle name="Salida 18 4 7 2" xfId="6836" xr:uid="{5FCD55D9-9942-40DE-9001-F7B8AB5CC534}"/>
    <cellStyle name="Salida 18 4 7 2 2" xfId="13147" xr:uid="{AD21D7B7-B9BB-4CA8-980D-A0273D985F44}"/>
    <cellStyle name="Salida 18 4 7 2 2 2" xfId="28255" xr:uid="{424631B1-B527-4309-B6B0-474EA627D104}"/>
    <cellStyle name="Salida 18 4 7 2 3" xfId="16816" xr:uid="{086315B7-CE92-4E43-B747-77E84E067343}"/>
    <cellStyle name="Salida 18 4 7 2 3 2" xfId="31924" xr:uid="{49EC82A5-8633-4FF0-9F73-0DFBACFB83A2}"/>
    <cellStyle name="Salida 18 4 7 2 4" xfId="21944" xr:uid="{3388D828-C52E-4F65-B0A7-DABA8D648111}"/>
    <cellStyle name="Salida 18 4 7 3" xfId="10581" xr:uid="{0B211D51-1983-404F-B35A-EF55E7861D84}"/>
    <cellStyle name="Salida 18 4 7 3 2" xfId="25689" xr:uid="{CD0789FD-A6F3-4987-9018-ECB38D6DA828}"/>
    <cellStyle name="Salida 18 4 7 4" xfId="7691" xr:uid="{D985CC46-2A69-461E-82D3-39F2FA666591}"/>
    <cellStyle name="Salida 18 4 7 4 2" xfId="22799" xr:uid="{E94C318C-82A9-4333-93F8-101EB31B2DD5}"/>
    <cellStyle name="Salida 18 4 7 5" xfId="19307" xr:uid="{FC37B4F6-B713-4AA3-8113-AB5BC398A609}"/>
    <cellStyle name="Salida 18 4 8" xfId="4764" xr:uid="{6F20641C-19B1-4DA3-B666-46736BBD6D49}"/>
    <cellStyle name="Salida 18 4 8 2" xfId="11146" xr:uid="{4FC0188A-3CFD-4EAD-A5AC-060F085C34DC}"/>
    <cellStyle name="Salida 18 4 8 2 2" xfId="26254" xr:uid="{46751691-91A3-4F58-B17A-49E4532D3A7F}"/>
    <cellStyle name="Salida 18 4 8 3" xfId="15845" xr:uid="{4E1B0C2F-B339-4E8C-B627-650395A18D08}"/>
    <cellStyle name="Salida 18 4 8 3 2" xfId="30953" xr:uid="{65D43F42-EA89-43B8-AF15-7ABFAF09EB95}"/>
    <cellStyle name="Salida 18 4 8 4" xfId="19872" xr:uid="{A26DF966-5110-408E-A388-317560F4DE35}"/>
    <cellStyle name="Salida 18 4 9" xfId="8625" xr:uid="{DAD95C9E-0B27-46A1-B014-CBDA3FC476F0}"/>
    <cellStyle name="Salida 18 4 9 2" xfId="23733" xr:uid="{8CDB32C8-9878-4582-BEFD-7F250EA5D9DE}"/>
    <cellStyle name="Salida 18 5" xfId="1997" xr:uid="{8C267D28-971D-4D4E-AE31-E40FE5C70EB4}"/>
    <cellStyle name="Salida 18 5 10" xfId="15403" xr:uid="{8F07AABF-6C5C-4173-9DF0-A223042E24DF}"/>
    <cellStyle name="Salida 18 5 10 2" xfId="30511" xr:uid="{81127C03-7581-4AEA-9D43-227F46A9035C}"/>
    <cellStyle name="Salida 18 5 11" xfId="17222" xr:uid="{9D5B9DDB-2FF0-4074-BD37-AABD4110FA87}"/>
    <cellStyle name="Salida 18 5 2" xfId="2759" xr:uid="{20EAC049-FFD6-4511-A8BF-B6E18DEE7ED3}"/>
    <cellStyle name="Salida 18 5 2 2" xfId="5396" xr:uid="{D59D736A-5ECF-42D8-8CE4-F19D4BC95EA4}"/>
    <cellStyle name="Salida 18 5 2 2 2" xfId="11745" xr:uid="{5AAC24EB-8E66-4CF7-A498-00535417F312}"/>
    <cellStyle name="Salida 18 5 2 2 2 2" xfId="26853" xr:uid="{AEB26C27-FED7-4118-A90B-65F2850B5FD9}"/>
    <cellStyle name="Salida 18 5 2 2 3" xfId="8031" xr:uid="{FD569194-E839-42BA-B6C4-A98144F30568}"/>
    <cellStyle name="Salida 18 5 2 2 3 2" xfId="23139" xr:uid="{6D8455D0-6402-4A6B-AEFB-CD0F23C021F2}"/>
    <cellStyle name="Salida 18 5 2 2 4" xfId="20504" xr:uid="{B138F750-8F1D-40F4-A314-BE55D79298B4}"/>
    <cellStyle name="Salida 18 5 2 3" xfId="15715" xr:uid="{31989C3D-F03D-47F4-B097-04365D50AE40}"/>
    <cellStyle name="Salida 18 5 2 3 2" xfId="30823" xr:uid="{8D9A5266-3FF2-4473-B0A4-DF1C01ED32BA}"/>
    <cellStyle name="Salida 18 5 2 4" xfId="17867" xr:uid="{2B28DF65-3644-4497-AB4B-1B8673922E8A}"/>
    <cellStyle name="Salida 18 5 3" xfId="3062" xr:uid="{9FF2C9BC-824D-4474-BC0E-C7DD81403FF6}"/>
    <cellStyle name="Salida 18 5 3 2" xfId="5699" xr:uid="{2C652065-01E3-4AAD-AA01-00A32F90C160}"/>
    <cellStyle name="Salida 18 5 3 2 2" xfId="12010" xr:uid="{08D25180-FE33-4766-9B6A-98F895CD5825}"/>
    <cellStyle name="Salida 18 5 3 2 2 2" xfId="27118" xr:uid="{B6CF2B80-81EF-4AF4-8797-796509EDD5D6}"/>
    <cellStyle name="Salida 18 5 3 2 3" xfId="13902" xr:uid="{8E6416FF-0534-4F94-A808-CFF40B5AE500}"/>
    <cellStyle name="Salida 18 5 3 2 3 2" xfId="29010" xr:uid="{7816B411-E9EE-4A44-A157-AE5ACE61CE93}"/>
    <cellStyle name="Salida 18 5 3 2 4" xfId="20807" xr:uid="{7533A858-F790-4E7C-96CD-472E57B82CA7}"/>
    <cellStyle name="Salida 18 5 3 3" xfId="9444" xr:uid="{A2B60E39-CEE3-423E-B363-588632C04CFF}"/>
    <cellStyle name="Salida 18 5 3 3 2" xfId="24552" xr:uid="{63F43A7C-68CB-4B9C-88EE-ABB6129A9960}"/>
    <cellStyle name="Salida 18 5 3 4" xfId="7188" xr:uid="{5A66442C-40F5-4888-8CA0-34A3D3D5461C}"/>
    <cellStyle name="Salida 18 5 3 4 2" xfId="22296" xr:uid="{E51FA3B5-1AA9-4EDC-88FC-A819D5B9ADC9}"/>
    <cellStyle name="Salida 18 5 3 5" xfId="18170" xr:uid="{49558160-49C4-4515-9918-9EEC885D8CF3}"/>
    <cellStyle name="Salida 18 5 4" xfId="3388" xr:uid="{9CB8A08E-CC72-4633-915F-479D985CD540}"/>
    <cellStyle name="Salida 18 5 4 2" xfId="6025" xr:uid="{B69DB76A-CB35-4099-8C3C-F931EA9AFD41}"/>
    <cellStyle name="Salida 18 5 4 2 2" xfId="12336" xr:uid="{783ACD71-0981-4C40-B08D-7F02E3263EFE}"/>
    <cellStyle name="Salida 18 5 4 2 2 2" xfId="27444" xr:uid="{97472920-E2A8-4E14-8F1F-9D88582AC7F7}"/>
    <cellStyle name="Salida 18 5 4 2 3" xfId="7656" xr:uid="{78A0177E-D0CC-4C05-B048-5B55EC323F59}"/>
    <cellStyle name="Salida 18 5 4 2 3 2" xfId="22764" xr:uid="{7EF5EF1C-1C11-4AC0-9C2D-9EE384EF169D}"/>
    <cellStyle name="Salida 18 5 4 2 4" xfId="21133" xr:uid="{D21A3290-FEFF-4E5B-83B0-BE765096DE59}"/>
    <cellStyle name="Salida 18 5 4 3" xfId="9770" xr:uid="{4FB79A33-24E4-497F-9F15-4146761A5ED5}"/>
    <cellStyle name="Salida 18 5 4 3 2" xfId="24878" xr:uid="{6F7AFB2D-6082-45CE-A3C4-D6710498692F}"/>
    <cellStyle name="Salida 18 5 4 4" xfId="14111" xr:uid="{6CCEB38D-A90E-4AF4-A481-9C50E7F25714}"/>
    <cellStyle name="Salida 18 5 4 4 2" xfId="29219" xr:uid="{1DDF95BE-F6C6-4ED6-9B55-3AEECAE84030}"/>
    <cellStyle name="Salida 18 5 4 5" xfId="18496" xr:uid="{B2FE92CA-781B-489F-8305-7BEE48527DC8}"/>
    <cellStyle name="Salida 18 5 5" xfId="3694" xr:uid="{D8FDA1A1-AD2D-41A2-B90A-229B04B430E6}"/>
    <cellStyle name="Salida 18 5 5 2" xfId="6331" xr:uid="{0B888E67-2184-4A09-9AD1-ED2282DF71AB}"/>
    <cellStyle name="Salida 18 5 5 2 2" xfId="12642" xr:uid="{86E8824B-6A96-481D-94B7-C35D5D087B7F}"/>
    <cellStyle name="Salida 18 5 5 2 2 2" xfId="27750" xr:uid="{F7073041-E54F-496F-9339-DDB07CF4B73C}"/>
    <cellStyle name="Salida 18 5 5 2 3" xfId="7480" xr:uid="{3446F4D4-0CCC-4848-BFB9-8E78B7040B23}"/>
    <cellStyle name="Salida 18 5 5 2 3 2" xfId="22588" xr:uid="{34A285BF-FFED-4CC3-AE17-B18CB2E736C8}"/>
    <cellStyle name="Salida 18 5 5 2 4" xfId="21439" xr:uid="{D9E987A1-6394-4DB4-AA00-5083C00ECD12}"/>
    <cellStyle name="Salida 18 5 5 3" xfId="10076" xr:uid="{A4839F9C-9E8A-4BBA-A188-CEFC01194FA6}"/>
    <cellStyle name="Salida 18 5 5 3 2" xfId="25184" xr:uid="{B1A2BFD4-A44C-4568-A2F1-86510207DBEC}"/>
    <cellStyle name="Salida 18 5 5 4" xfId="13528" xr:uid="{43318C89-586C-48F9-8ACF-68B67C029D68}"/>
    <cellStyle name="Salida 18 5 5 4 2" xfId="28636" xr:uid="{90270DC3-BA50-4661-8E1D-B93176AD0722}"/>
    <cellStyle name="Salida 18 5 5 5" xfId="18802" xr:uid="{8C8A0EC0-9CC7-4849-8989-1BF4DE26195E}"/>
    <cellStyle name="Salida 18 5 6" xfId="4069" xr:uid="{20095DB1-1B3D-421D-91FF-E0F1A297C5DE}"/>
    <cellStyle name="Salida 18 5 6 2" xfId="6706" xr:uid="{D6212915-781C-4184-A98D-EF1A46C10985}"/>
    <cellStyle name="Salida 18 5 6 2 2" xfId="13017" xr:uid="{D9B2622F-1D9E-4426-9D05-1C63897F5AD5}"/>
    <cellStyle name="Salida 18 5 6 2 2 2" xfId="28125" xr:uid="{26106140-802A-4C39-B549-156B115D086B}"/>
    <cellStyle name="Salida 18 5 6 2 3" xfId="16693" xr:uid="{C8A496F0-B283-4B07-AC42-9938DA3320F8}"/>
    <cellStyle name="Salida 18 5 6 2 3 2" xfId="31801" xr:uid="{59F8743A-65B2-42A7-8076-A2122209841C}"/>
    <cellStyle name="Salida 18 5 6 2 4" xfId="21814" xr:uid="{87792F63-184C-4803-91A0-F061EDB4029F}"/>
    <cellStyle name="Salida 18 5 6 3" xfId="10451" xr:uid="{F55DC8E2-048D-4C16-AF57-FF79E8B92DA5}"/>
    <cellStyle name="Salida 18 5 6 3 2" xfId="25559" xr:uid="{D25B865D-BCE9-428C-BC9A-B8874EC1A1DA}"/>
    <cellStyle name="Salida 18 5 6 4" xfId="13840" xr:uid="{0AB52E65-4095-47DB-BC0D-01DA00E2D25D}"/>
    <cellStyle name="Salida 18 5 6 4 2" xfId="28948" xr:uid="{C639DFB8-3937-43F0-8136-DDAA182A7833}"/>
    <cellStyle name="Salida 18 5 6 5" xfId="19177" xr:uid="{A5D3E0CA-31FE-408A-A558-6CD77BAAE3D9}"/>
    <cellStyle name="Salida 18 5 7" xfId="4634" xr:uid="{A2B26E98-3791-4B7A-85E7-B66CFB68C80F}"/>
    <cellStyle name="Salida 18 5 7 2" xfId="11016" xr:uid="{76C4C1C6-EEE5-402E-999D-1D1D70B31582}"/>
    <cellStyle name="Salida 18 5 7 2 2" xfId="26124" xr:uid="{B8F8B32E-80A6-483B-BFE3-D0B9DFAEA202}"/>
    <cellStyle name="Salida 18 5 7 3" xfId="13882" xr:uid="{B665EF96-82B4-4D84-997F-78807CBD6BC2}"/>
    <cellStyle name="Salida 18 5 7 3 2" xfId="28990" xr:uid="{89D1791B-0B1A-4DB9-B537-AF161461F4FB}"/>
    <cellStyle name="Salida 18 5 7 4" xfId="19742" xr:uid="{430DB377-9904-4EBC-982A-F6A45183BF94}"/>
    <cellStyle name="Salida 18 5 8" xfId="8495" xr:uid="{EFC4DFDB-DEF2-47D5-8C14-3BC24C023545}"/>
    <cellStyle name="Salida 18 5 8 2" xfId="23603" xr:uid="{CE136713-64F1-4AC8-B4C1-2274C3770220}"/>
    <cellStyle name="Salida 18 5 9" xfId="15301" xr:uid="{469245D4-8940-4E1D-AA7D-1B2CAFC77554}"/>
    <cellStyle name="Salida 18 5 9 2" xfId="30409" xr:uid="{A2C6D420-2119-4448-A361-2F9796609F9F}"/>
    <cellStyle name="Salida 2" xfId="1511" xr:uid="{00000000-0005-0000-0000-0000EB050000}"/>
    <cellStyle name="Salida 2 2" xfId="1937" xr:uid="{06CEA6A0-779F-45EE-80C3-3AAE8261C110}"/>
    <cellStyle name="Salida 2 2 10" xfId="8438" xr:uid="{52B78FC5-1A57-4266-B505-A1A722B5F733}"/>
    <cellStyle name="Salida 2 2 10 2" xfId="23546" xr:uid="{38F205AB-3E87-4CF5-9BD1-CA2D28FBFD45}"/>
    <cellStyle name="Salida 2 2 11" xfId="7562" xr:uid="{607DC605-E2EC-4DA2-ACD0-02A6F99887F8}"/>
    <cellStyle name="Salida 2 2 11 2" xfId="22670" xr:uid="{09989AD6-A2D8-47C3-8CA1-12D4056F069C}"/>
    <cellStyle name="Salida 2 2 12" xfId="14354" xr:uid="{A44FA102-57CB-4783-BD5F-09703C6A2E49}"/>
    <cellStyle name="Salida 2 2 12 2" xfId="29462" xr:uid="{9FBB0A86-3346-4271-9840-57CD594D943D}"/>
    <cellStyle name="Salida 2 2 13" xfId="17162" xr:uid="{81B142D6-AF10-4B17-8E4C-CC6EBFEEBD10}"/>
    <cellStyle name="Salida 2 2 2" xfId="2497" xr:uid="{E341CBFB-3942-4716-AAE7-10ACBD47E5F3}"/>
    <cellStyle name="Salida 2 2 2 2" xfId="5134" xr:uid="{B39F30BD-EE62-4260-8284-A6D251F15E3C}"/>
    <cellStyle name="Salida 2 2 2 2 2" xfId="11498" xr:uid="{8A35099B-1A16-4925-B969-40E554E7AFF6}"/>
    <cellStyle name="Salida 2 2 2 2 2 2" xfId="26606" xr:uid="{842A927A-57DD-4F56-8822-255FBC6704F4}"/>
    <cellStyle name="Salida 2 2 2 2 3" xfId="13620" xr:uid="{20B2BDDF-3647-450D-B5F7-A050C23E8062}"/>
    <cellStyle name="Salida 2 2 2 2 3 2" xfId="28728" xr:uid="{23D973B6-2FB6-4AB6-93C3-17100CF01E6C}"/>
    <cellStyle name="Salida 2 2 2 2 4" xfId="20242" xr:uid="{9C3FD5DF-E470-4232-B00C-94242B2A0662}"/>
    <cellStyle name="Salida 2 2 2 3" xfId="8964" xr:uid="{EDDC5ECE-86D6-48D4-949E-8886C55CE677}"/>
    <cellStyle name="Salida 2 2 2 3 2" xfId="24072" xr:uid="{2E290B68-23EC-4831-A04C-7C09A6299BE2}"/>
    <cellStyle name="Salida 2 2 3" xfId="2713" xr:uid="{8D40A642-00E9-4858-BD3D-4B8259985F96}"/>
    <cellStyle name="Salida 2 2 3 2" xfId="5350" xr:uid="{9EC9CBB0-BBD4-4CE0-A1EF-6CBE1A06EDE4}"/>
    <cellStyle name="Salida 2 2 3 2 2" xfId="11699" xr:uid="{C0596D80-5FBE-4FBB-98CE-49ED597F6952}"/>
    <cellStyle name="Salida 2 2 3 2 2 2" xfId="26807" xr:uid="{2720807B-7E72-4CED-9452-01252EC9D9BB}"/>
    <cellStyle name="Salida 2 2 3 2 3" xfId="13370" xr:uid="{600E22A0-5A37-41BC-A63F-BB696F259C52}"/>
    <cellStyle name="Salida 2 2 3 2 3 2" xfId="28478" xr:uid="{AAB9EBC7-A7D7-4CC5-BC9E-E3E02EE5A45B}"/>
    <cellStyle name="Salida 2 2 3 2 4" xfId="20458" xr:uid="{5ED96CC7-E9F1-45E6-89A4-81AB19A4DF74}"/>
    <cellStyle name="Salida 2 2 3 3" xfId="7886" xr:uid="{9914BBDC-6C83-4A80-A8E7-5FF5C7E7378E}"/>
    <cellStyle name="Salida 2 2 3 3 2" xfId="22994" xr:uid="{0B6722BF-45D0-47E7-8449-B071F2AFCAD3}"/>
    <cellStyle name="Salida 2 2 3 4" xfId="17821" xr:uid="{A7A6A9AB-C76E-43EE-9744-24B54369E9AD}"/>
    <cellStyle name="Salida 2 2 4" xfId="3016" xr:uid="{D66A4D22-FAB5-4528-867E-B64D4CB2F90E}"/>
    <cellStyle name="Salida 2 2 4 2" xfId="5653" xr:uid="{0D71C326-97D9-4B8B-9146-4185355F511B}"/>
    <cellStyle name="Salida 2 2 4 2 2" xfId="11964" xr:uid="{76BCCC62-2083-4862-96D0-6695ACBD8184}"/>
    <cellStyle name="Salida 2 2 4 2 2 2" xfId="27072" xr:uid="{FF7E6522-D986-4656-9E51-FC8708592CF1}"/>
    <cellStyle name="Salida 2 2 4 2 3" xfId="9180" xr:uid="{252A0405-011A-4B18-A723-DB9602ABF0D3}"/>
    <cellStyle name="Salida 2 2 4 2 3 2" xfId="24288" xr:uid="{B340B7DA-BF15-4E58-B43E-9987E41D451C}"/>
    <cellStyle name="Salida 2 2 4 2 4" xfId="20761" xr:uid="{C0A0EC72-1BE8-4904-8F86-8A2CF9CC0003}"/>
    <cellStyle name="Salida 2 2 4 3" xfId="9398" xr:uid="{B67EE53A-CC47-478B-9708-0B8674014836}"/>
    <cellStyle name="Salida 2 2 4 3 2" xfId="24506" xr:uid="{C42F67E4-3A82-4387-8B24-B5156D797B2B}"/>
    <cellStyle name="Salida 2 2 4 4" xfId="7969" xr:uid="{81F00BEF-C357-4EBA-AE41-B04A1732BD51}"/>
    <cellStyle name="Salida 2 2 4 4 2" xfId="23077" xr:uid="{BAE186F3-C8D0-4DF3-86AB-17C240898F41}"/>
    <cellStyle name="Salida 2 2 4 5" xfId="18124" xr:uid="{A46EC724-BC3E-4D08-9B4B-2E1384DF7522}"/>
    <cellStyle name="Salida 2 2 5" xfId="3342" xr:uid="{FB9BD903-B2C4-4953-814F-D13D6A6265C4}"/>
    <cellStyle name="Salida 2 2 5 2" xfId="5979" xr:uid="{0649BE65-1A71-46B9-A8A4-1D6232440796}"/>
    <cellStyle name="Salida 2 2 5 2 2" xfId="12290" xr:uid="{5C20622B-D6F7-4005-811A-C3C3E1D1A9C6}"/>
    <cellStyle name="Salida 2 2 5 2 2 2" xfId="27398" xr:uid="{8AFE6277-323B-4ED2-A251-373B2E42D70F}"/>
    <cellStyle name="Salida 2 2 5 2 3" xfId="14168" xr:uid="{2566EAF6-3CD5-43FA-A143-92480AE21F8F}"/>
    <cellStyle name="Salida 2 2 5 2 3 2" xfId="29276" xr:uid="{E1FE3CDD-0238-4354-9A91-18AAAF178D98}"/>
    <cellStyle name="Salida 2 2 5 2 4" xfId="21087" xr:uid="{CAE2F015-5A86-4428-AF5D-6F76E05F1863}"/>
    <cellStyle name="Salida 2 2 5 3" xfId="9724" xr:uid="{6412D5AC-6C16-46E4-A854-A14821A5901E}"/>
    <cellStyle name="Salida 2 2 5 3 2" xfId="24832" xr:uid="{FF91DABE-C486-4344-8BE2-155D2332FFDA}"/>
    <cellStyle name="Salida 2 2 5 4" xfId="16439" xr:uid="{6E4FFE96-A3BC-4CCF-B452-F69B24A417C4}"/>
    <cellStyle name="Salida 2 2 5 4 2" xfId="31547" xr:uid="{CA71A826-7C3D-41F4-AA51-7B1CFF7E74B6}"/>
    <cellStyle name="Salida 2 2 5 5" xfId="18450" xr:uid="{EDABA224-3143-4F85-A2A3-1AB332BEADE6}"/>
    <cellStyle name="Salida 2 2 6" xfId="3648" xr:uid="{333D8311-4120-45F7-96E6-EABE040DF29F}"/>
    <cellStyle name="Salida 2 2 6 2" xfId="6285" xr:uid="{493FC12F-CBBC-44DF-8136-6AD984D90720}"/>
    <cellStyle name="Salida 2 2 6 2 2" xfId="12596" xr:uid="{93773B88-927B-4BBF-A779-2D1CCBBCA607}"/>
    <cellStyle name="Salida 2 2 6 2 2 2" xfId="27704" xr:uid="{1C32051A-EE29-41DD-A483-63F2757E21B5}"/>
    <cellStyle name="Salida 2 2 6 2 3" xfId="14464" xr:uid="{7B998B96-44E5-43FC-955D-7EC6D9C3EFC2}"/>
    <cellStyle name="Salida 2 2 6 2 3 2" xfId="29572" xr:uid="{4C6909E6-B3D8-4131-B958-7AA2DD3B7574}"/>
    <cellStyle name="Salida 2 2 6 2 4" xfId="21393" xr:uid="{BE261227-CD91-406B-8BA5-4564B53654A4}"/>
    <cellStyle name="Salida 2 2 6 3" xfId="10030" xr:uid="{5FD56FDD-D136-46C1-8B5B-DC4455AF2A82}"/>
    <cellStyle name="Salida 2 2 6 3 2" xfId="25138" xr:uid="{2EBF026F-50A7-4A9E-AC3B-08F358DBD220}"/>
    <cellStyle name="Salida 2 2 6 4" xfId="15894" xr:uid="{415BE23B-A957-450A-9DB7-89880484D595}"/>
    <cellStyle name="Salida 2 2 6 4 2" xfId="31002" xr:uid="{9B4A16AC-D15F-4F56-9AE1-DA688698827F}"/>
    <cellStyle name="Salida 2 2 6 5" xfId="18756" xr:uid="{47F0B16D-E9D6-4085-8DBF-B6E1231CF61A}"/>
    <cellStyle name="Salida 2 2 7" xfId="4009" xr:uid="{155F53FA-B862-4FB7-957F-787FD3250C10}"/>
    <cellStyle name="Salida 2 2 7 2" xfId="6646" xr:uid="{69047052-EAE1-4681-B891-4C6FB1D2CEFD}"/>
    <cellStyle name="Salida 2 2 7 2 2" xfId="12957" xr:uid="{CB9849F4-D729-41A8-9639-18B0C7CAD543}"/>
    <cellStyle name="Salida 2 2 7 2 2 2" xfId="28065" xr:uid="{CA8A7AFA-A0C7-4914-8889-5836195DAB7B}"/>
    <cellStyle name="Salida 2 2 7 2 3" xfId="16647" xr:uid="{FDC2D185-7D5C-4B7F-9324-A45F996D7A0D}"/>
    <cellStyle name="Salida 2 2 7 2 3 2" xfId="31755" xr:uid="{43BBC717-878D-4DC5-8EDD-7E801C76033F}"/>
    <cellStyle name="Salida 2 2 7 2 4" xfId="21754" xr:uid="{84DB4F36-E18B-4606-AED5-D2C250350620}"/>
    <cellStyle name="Salida 2 2 7 3" xfId="10391" xr:uid="{81E7B30B-CFD1-47B1-8257-3218D33022F5}"/>
    <cellStyle name="Salida 2 2 7 3 2" xfId="25499" xr:uid="{A0E5B32D-F212-4C13-A0FA-CBE37C1E6155}"/>
    <cellStyle name="Salida 2 2 7 4" xfId="7808" xr:uid="{29888F2D-43D4-41FC-869B-63D376DF7E5B}"/>
    <cellStyle name="Salida 2 2 7 4 2" xfId="22916" xr:uid="{BA8527F0-2570-4AE9-830D-1189D64EDC69}"/>
    <cellStyle name="Salida 2 2 7 5" xfId="19117" xr:uid="{EDC16339-24A3-432E-B700-C7D1E39FF876}"/>
    <cellStyle name="Salida 2 2 8" xfId="4322" xr:uid="{DF7EE554-607A-4201-BA50-ECF4DF28754A}"/>
    <cellStyle name="Salida 2 2 8 2" xfId="6959" xr:uid="{0F3CB7FB-6C8C-405F-8421-93CD761350CC}"/>
    <cellStyle name="Salida 2 2 8 2 2" xfId="13270" xr:uid="{6D67B88F-4780-45FD-8E90-006F32D70844}"/>
    <cellStyle name="Salida 2 2 8 2 2 2" xfId="28378" xr:uid="{39A3C461-44C1-4554-8ED2-0362BB359196}"/>
    <cellStyle name="Salida 2 2 8 2 3" xfId="16934" xr:uid="{995BDC10-4249-47B3-848B-9E7614B6350B}"/>
    <cellStyle name="Salida 2 2 8 2 3 2" xfId="32042" xr:uid="{535ECE51-A89A-461C-B8C0-443C188EA233}"/>
    <cellStyle name="Salida 2 2 8 2 4" xfId="22067" xr:uid="{BC94E6C8-9272-44D3-B8E3-778E9D494C92}"/>
    <cellStyle name="Salida 2 2 8 3" xfId="10704" xr:uid="{01501E48-7AFF-4991-A141-E2B26C56A5DC}"/>
    <cellStyle name="Salida 2 2 8 3 2" xfId="25812" xr:uid="{461AAE56-2B4F-40FB-BD8A-AF54118EBD91}"/>
    <cellStyle name="Salida 2 2 8 4" xfId="9172" xr:uid="{2CC4EDD1-954B-4388-84C0-3F1FF75A8866}"/>
    <cellStyle name="Salida 2 2 8 4 2" xfId="24280" xr:uid="{CB8596BD-2866-4D62-8D29-26DF34AAE3E5}"/>
    <cellStyle name="Salida 2 2 8 5" xfId="19430" xr:uid="{0FE2EA0C-3AB5-4936-B689-9CFC1204CE3B}"/>
    <cellStyle name="Salida 2 2 9" xfId="4574" xr:uid="{1083D692-CCA9-4FBF-BAA6-0405A75870C1}"/>
    <cellStyle name="Salida 2 2 9 2" xfId="10956" xr:uid="{1D86728D-B14B-4C28-A53D-E1BE8D6C9048}"/>
    <cellStyle name="Salida 2 2 9 2 2" xfId="26064" xr:uid="{6EC2EF18-BD18-4AA8-9D6A-74405EC5271F}"/>
    <cellStyle name="Salida 2 2 9 3" xfId="15347" xr:uid="{35ADE328-6F4D-4330-8119-740406210C40}"/>
    <cellStyle name="Salida 2 2 9 3 2" xfId="30455" xr:uid="{491B5F0E-4FCD-448A-A37A-314638295B9E}"/>
    <cellStyle name="Salida 2 2 9 4" xfId="19682" xr:uid="{FBDDDC35-62F4-45A1-8D3C-C22E4AB563C6}"/>
    <cellStyle name="Salida 2 3" xfId="1796" xr:uid="{8F6308BE-9DE4-4BFE-923F-78FE5217A66F}"/>
    <cellStyle name="Salida 2 3 10" xfId="8297" xr:uid="{8FAC7C3B-63E8-457B-B7FF-43192BE96C64}"/>
    <cellStyle name="Salida 2 3 10 2" xfId="23405" xr:uid="{AF029A15-1EDC-45D1-9787-4C3EE1B1485E}"/>
    <cellStyle name="Salida 2 3 11" xfId="13666" xr:uid="{FD86F1B6-76D4-4BD3-B0B5-3F38295F0992}"/>
    <cellStyle name="Salida 2 3 11 2" xfId="28774" xr:uid="{37D38FE4-1E74-45FA-A164-8301AD2C1CE9}"/>
    <cellStyle name="Salida 2 3 12" xfId="14750" xr:uid="{33268555-5FFD-4BD6-B86C-BEB14E45B256}"/>
    <cellStyle name="Salida 2 3 12 2" xfId="29858" xr:uid="{86CD8BEA-D5FF-42BD-8E35-4E1C59EB6357}"/>
    <cellStyle name="Salida 2 3 13" xfId="17021" xr:uid="{3A220A09-204A-4ED1-B30B-4877CA30F6B9}"/>
    <cellStyle name="Salida 2 3 2" xfId="2356" xr:uid="{399C5277-0A8A-4B3D-BF77-89FD08A4F4F7}"/>
    <cellStyle name="Salida 2 3 2 2" xfId="4993" xr:uid="{4CE23D5D-BEAF-42ED-B8E5-B8D83EDA9544}"/>
    <cellStyle name="Salida 2 3 2 2 2" xfId="11357" xr:uid="{2C58D394-AC82-450C-8707-771EC8FADC6E}"/>
    <cellStyle name="Salida 2 3 2 2 2 2" xfId="26465" xr:uid="{2D86EBF6-0FB4-48A8-B271-3C289AC019E7}"/>
    <cellStyle name="Salida 2 3 2 2 3" xfId="7731" xr:uid="{DA5FFD1F-CC7A-414D-8671-30A4C4EDC479}"/>
    <cellStyle name="Salida 2 3 2 2 3 2" xfId="22839" xr:uid="{2735657F-82E0-47FE-89FF-53168A1562F1}"/>
    <cellStyle name="Salida 2 3 2 2 4" xfId="20101" xr:uid="{B1B34558-4B03-41EB-9B38-0FE230A7F382}"/>
    <cellStyle name="Salida 2 3 2 3" xfId="8823" xr:uid="{20FDF77A-C26A-4A0F-B0C6-35A76CC6B461}"/>
    <cellStyle name="Salida 2 3 2 3 2" xfId="23931" xr:uid="{D9C4A1CA-308C-40D3-BC50-2900E2F2B3CF}"/>
    <cellStyle name="Salida 2 3 3" xfId="2263" xr:uid="{B3239A6B-6A4B-4DFE-957B-75411E635944}"/>
    <cellStyle name="Salida 2 3 3 2" xfId="4900" xr:uid="{AC30F65C-F95F-4134-8A62-BDB698C17337}"/>
    <cellStyle name="Salida 2 3 3 2 2" xfId="11264" xr:uid="{20499E20-8DA1-44B6-A629-B66ACACFA1BC}"/>
    <cellStyle name="Salida 2 3 3 2 2 2" xfId="26372" xr:uid="{1A5FEC26-021E-43C5-8799-A595EE0798AC}"/>
    <cellStyle name="Salida 2 3 3 2 3" xfId="13825" xr:uid="{78796F04-93E6-4E8B-9B57-23B5A3EBA26F}"/>
    <cellStyle name="Salida 2 3 3 2 3 2" xfId="28933" xr:uid="{427426D0-DF6F-452F-9B3E-69F1B76B456A}"/>
    <cellStyle name="Salida 2 3 3 2 4" xfId="20008" xr:uid="{5D39BEFD-8A35-4A44-AC72-A3EDDF4A70D3}"/>
    <cellStyle name="Salida 2 3 3 3" xfId="13959" xr:uid="{1213318B-E1F3-4C41-BF5B-1EB665A25C26}"/>
    <cellStyle name="Salida 2 3 3 3 2" xfId="29067" xr:uid="{D0F06425-5F8B-466F-979A-6EE07E408A37}"/>
    <cellStyle name="Salida 2 3 3 4" xfId="17488" xr:uid="{C9A1311D-3FED-4368-8AD0-9D7C3F4B4E37}"/>
    <cellStyle name="Salida 2 3 4" xfId="2333" xr:uid="{785F3030-441F-4B4F-89CC-E4971ACA6032}"/>
    <cellStyle name="Salida 2 3 4 2" xfId="4970" xr:uid="{A80FDC0B-8E5E-43B0-A766-F14CE0DBF25E}"/>
    <cellStyle name="Salida 2 3 4 2 2" xfId="11334" xr:uid="{C2316C4B-7438-44E6-BB07-83112C104A12}"/>
    <cellStyle name="Salida 2 3 4 2 2 2" xfId="26442" xr:uid="{05807C7F-9C15-4679-B6DD-BA6CFC95258D}"/>
    <cellStyle name="Salida 2 3 4 2 3" xfId="7720" xr:uid="{0CFC22A2-1979-4189-90C8-A64E62ECA34F}"/>
    <cellStyle name="Salida 2 3 4 2 3 2" xfId="22828" xr:uid="{B0797786-72C9-41BD-A2A9-B0F51F936BC7}"/>
    <cellStyle name="Salida 2 3 4 2 4" xfId="20078" xr:uid="{2C274ABA-4D72-42CF-BB77-F1AE2B0A6589}"/>
    <cellStyle name="Salida 2 3 4 3" xfId="8800" xr:uid="{FE54C984-D445-4D24-BEF0-42F1C8E527CD}"/>
    <cellStyle name="Salida 2 3 4 3 2" xfId="23908" xr:uid="{4F2BC609-EF2B-42D4-9D93-B738362C32A7}"/>
    <cellStyle name="Salida 2 3 4 4" xfId="7365" xr:uid="{53E4E70E-A0FE-46BD-A276-4199BBDA2300}"/>
    <cellStyle name="Salida 2 3 4 4 2" xfId="22473" xr:uid="{1318A182-7604-40B1-895D-8A5FEF1C35E0}"/>
    <cellStyle name="Salida 2 3 4 5" xfId="17558" xr:uid="{A77826F4-2B76-41A4-B377-CFF719195140}"/>
    <cellStyle name="Salida 2 3 5" xfId="2277" xr:uid="{A45407C6-88D4-4F7A-BB2C-F0F2E16F0F7F}"/>
    <cellStyle name="Salida 2 3 5 2" xfId="4914" xr:uid="{90DC255D-2721-46E9-95D9-1E5C2F0F87E2}"/>
    <cellStyle name="Salida 2 3 5 2 2" xfId="11278" xr:uid="{F2F7A4A3-6B43-4216-B11B-FA0A54888197}"/>
    <cellStyle name="Salida 2 3 5 2 2 2" xfId="26386" xr:uid="{FAC45C22-15AA-43F1-8CDD-EA3D0DED9337}"/>
    <cellStyle name="Salida 2 3 5 2 3" xfId="14936" xr:uid="{8624FB48-C559-46A8-80CB-4765B7C9DF38}"/>
    <cellStyle name="Salida 2 3 5 2 3 2" xfId="30044" xr:uid="{4D4D70D3-EEC3-4F68-93D4-452C9C86DF10}"/>
    <cellStyle name="Salida 2 3 5 2 4" xfId="20022" xr:uid="{778B0380-948C-4439-95A9-114ADC769394}"/>
    <cellStyle name="Salida 2 3 5 3" xfId="8744" xr:uid="{8266E52A-53F5-4853-9AD4-ED7E40C2594F}"/>
    <cellStyle name="Salida 2 3 5 3 2" xfId="23852" xr:uid="{B046EE66-647F-4908-A809-B7F2D66D4589}"/>
    <cellStyle name="Salida 2 3 5 4" xfId="15315" xr:uid="{FD3C524B-BF0D-48F4-83BB-6AFB09B2541D}"/>
    <cellStyle name="Salida 2 3 5 4 2" xfId="30423" xr:uid="{96BF5BE6-E29F-41EE-9B33-2C921A02F907}"/>
    <cellStyle name="Salida 2 3 5 5" xfId="17502" xr:uid="{7F1D78E1-D7B0-4262-8AC0-9EEDE50F28A8}"/>
    <cellStyle name="Salida 2 3 6" xfId="2299" xr:uid="{D2928C3E-3115-4740-9F8B-B9F419E1FFCF}"/>
    <cellStyle name="Salida 2 3 6 2" xfId="4936" xr:uid="{2A676980-D27F-44C1-BAF4-CC1D95185FBA}"/>
    <cellStyle name="Salida 2 3 6 2 2" xfId="11300" xr:uid="{440D7586-F7E8-4D80-B5CF-7A0C3B6ABA8E}"/>
    <cellStyle name="Salida 2 3 6 2 2 2" xfId="26408" xr:uid="{C462C69F-CB2C-462F-83C1-D36924FA2166}"/>
    <cellStyle name="Salida 2 3 6 2 3" xfId="15204" xr:uid="{6EE7C7F7-A9D3-4BD6-AAB0-9FB8C71209F1}"/>
    <cellStyle name="Salida 2 3 6 2 3 2" xfId="30312" xr:uid="{14C21B94-CA6E-42DA-AB96-F6DD29AA71DB}"/>
    <cellStyle name="Salida 2 3 6 2 4" xfId="20044" xr:uid="{539B0F93-BD59-4AB0-B020-11CECC7F7804}"/>
    <cellStyle name="Salida 2 3 6 3" xfId="8766" xr:uid="{4B55F930-8CB5-4D90-893C-1DBCA8F27857}"/>
    <cellStyle name="Salida 2 3 6 3 2" xfId="23874" xr:uid="{E0A20B68-4C3B-4A01-9BA4-9D80FF624BA3}"/>
    <cellStyle name="Salida 2 3 6 4" xfId="15674" xr:uid="{A4E4356F-8813-49D7-980E-5132DA448CD7}"/>
    <cellStyle name="Salida 2 3 6 4 2" xfId="30782" xr:uid="{6F18F473-D78F-4976-81E5-C15DF29233E2}"/>
    <cellStyle name="Salida 2 3 6 5" xfId="17524" xr:uid="{66A78137-1892-4AC6-96C3-CD1CB074F3C2}"/>
    <cellStyle name="Salida 2 3 7" xfId="3868" xr:uid="{AAA39496-D3DF-40FD-8C47-AF46A11944EB}"/>
    <cellStyle name="Salida 2 3 7 2" xfId="6505" xr:uid="{A1A198FB-D89F-4181-97FC-16C16FE425EF}"/>
    <cellStyle name="Salida 2 3 7 2 2" xfId="12816" xr:uid="{A3975441-4F28-4105-A479-38A71A2A5376}"/>
    <cellStyle name="Salida 2 3 7 2 2 2" xfId="27924" xr:uid="{11F75BDD-7E06-45C4-BD91-16D57DE83F77}"/>
    <cellStyle name="Salida 2 3 7 2 3" xfId="13942" xr:uid="{100A62FB-AA6B-40E8-9E11-0DF952707973}"/>
    <cellStyle name="Salida 2 3 7 2 3 2" xfId="29050" xr:uid="{FAE37D16-8A98-4495-86C2-367125080C86}"/>
    <cellStyle name="Salida 2 3 7 2 4" xfId="21613" xr:uid="{E9DD8D58-6E41-46DA-A13C-A7FB9BE7BB6B}"/>
    <cellStyle name="Salida 2 3 7 3" xfId="10250" xr:uid="{A848F1B4-DB5F-4031-B764-24BB9BB89ACC}"/>
    <cellStyle name="Salida 2 3 7 3 2" xfId="25358" xr:uid="{59DA65FD-B979-497B-9671-03E91C5D47D3}"/>
    <cellStyle name="Salida 2 3 7 4" xfId="14800" xr:uid="{43095EE7-937D-4847-8E2A-4E7E3C543667}"/>
    <cellStyle name="Salida 2 3 7 4 2" xfId="29908" xr:uid="{040CD9F9-9DFE-434D-9CB6-5866B8A22161}"/>
    <cellStyle name="Salida 2 3 7 5" xfId="18976" xr:uid="{DE52AE16-AB00-44E4-8B26-712BF2A80878}"/>
    <cellStyle name="Salida 2 3 8" xfId="4250" xr:uid="{66B90E2D-1BF2-4E2A-959C-3C4A6609A829}"/>
    <cellStyle name="Salida 2 3 8 2" xfId="6887" xr:uid="{E48A876F-18F3-43ED-B738-EEB8E1B40687}"/>
    <cellStyle name="Salida 2 3 8 2 2" xfId="13198" xr:uid="{9F5C6472-09E7-409F-8E83-027698FA936B}"/>
    <cellStyle name="Salida 2 3 8 2 2 2" xfId="28306" xr:uid="{D6C8FC27-66C2-4695-A8D6-FFBB331865BA}"/>
    <cellStyle name="Salida 2 3 8 2 3" xfId="16862" xr:uid="{5187F401-3F22-4C4E-B62D-6B6EDC99DAE3}"/>
    <cellStyle name="Salida 2 3 8 2 3 2" xfId="31970" xr:uid="{0C6290A2-EC3D-44DA-9F12-7FDF2C369206}"/>
    <cellStyle name="Salida 2 3 8 2 4" xfId="21995" xr:uid="{F6C8CEAD-366D-4A50-A0CB-24D06F6586F1}"/>
    <cellStyle name="Salida 2 3 8 3" xfId="10632" xr:uid="{77AA72E3-AABC-4997-8372-20687B6609DD}"/>
    <cellStyle name="Salida 2 3 8 3 2" xfId="25740" xr:uid="{1D32D828-F9F8-4BAB-9523-8D8C652C10B4}"/>
    <cellStyle name="Salida 2 3 8 4" xfId="15779" xr:uid="{1D6DCD25-DF0E-4B71-81C6-ADDBC2E2A696}"/>
    <cellStyle name="Salida 2 3 8 4 2" xfId="30887" xr:uid="{25DD5871-40A5-4685-8578-F538280128E5}"/>
    <cellStyle name="Salida 2 3 8 5" xfId="19358" xr:uid="{844BCABB-77D3-4DBB-8984-4A30120C1F89}"/>
    <cellStyle name="Salida 2 3 9" xfId="4433" xr:uid="{61EF9DC1-A13F-4CD4-B352-8495C22B87E8}"/>
    <cellStyle name="Salida 2 3 9 2" xfId="10815" xr:uid="{70BAA0BC-A2ED-4CFF-93F5-10513ADE204C}"/>
    <cellStyle name="Salida 2 3 9 2 2" xfId="25923" xr:uid="{FD3E1E16-241C-49C6-846B-96493907249B}"/>
    <cellStyle name="Salida 2 3 9 3" xfId="15558" xr:uid="{66A7F7FD-2894-46AD-B035-BE50B90D6A1C}"/>
    <cellStyle name="Salida 2 3 9 3 2" xfId="30666" xr:uid="{F10CC256-748B-4F55-9AE6-21289D31BA77}"/>
    <cellStyle name="Salida 2 3 9 4" xfId="19541" xr:uid="{BF541558-2228-44CB-AA16-28758CB7BAB1}"/>
    <cellStyle name="Salida 2 4" xfId="2128" xr:uid="{E7B23F64-EB30-46FF-9753-F14EC816963E}"/>
    <cellStyle name="Salida 2 4 10" xfId="13778" xr:uid="{2C8BC46C-EC0F-450C-A1D7-196680B85B84}"/>
    <cellStyle name="Salida 2 4 10 2" xfId="28886" xr:uid="{0D33DEE2-121C-45B1-8FF5-6C543D55588C}"/>
    <cellStyle name="Salida 2 4 11" xfId="13804" xr:uid="{F451FE31-F204-4191-8B6B-E7DF6B1BB119}"/>
    <cellStyle name="Salida 2 4 11 2" xfId="28912" xr:uid="{51B3EC44-D695-46B2-99A0-98B6483208A4}"/>
    <cellStyle name="Salida 2 4 12" xfId="17353" xr:uid="{D7A8E940-0820-40D4-91B8-BFB7ABF1C80D}"/>
    <cellStyle name="Salida 2 4 2" xfId="2618" xr:uid="{B921325C-95B6-4995-9AD2-570F31D9DB65}"/>
    <cellStyle name="Salida 2 4 2 2" xfId="5255" xr:uid="{3652E87D-EA48-413F-A877-CCDEE86B24A1}"/>
    <cellStyle name="Salida 2 4 2 2 2" xfId="11619" xr:uid="{EB54A6B8-BE93-48B7-9622-68BE098AF532}"/>
    <cellStyle name="Salida 2 4 2 2 2 2" xfId="26727" xr:uid="{4D6CE977-BED0-45AE-91DC-5B81728572BA}"/>
    <cellStyle name="Salida 2 4 2 2 3" xfId="14199" xr:uid="{CA47FF64-74B6-4DA8-A797-A11CF310CE06}"/>
    <cellStyle name="Salida 2 4 2 2 3 2" xfId="29307" xr:uid="{F3F8DB36-D62F-4D2E-8E09-0636D31AA91E}"/>
    <cellStyle name="Salida 2 4 2 2 4" xfId="20363" xr:uid="{A44B9183-AEEA-45E1-BF18-F3C23FCEFC63}"/>
    <cellStyle name="Salida 2 4 2 3" xfId="9085" xr:uid="{F14E5646-C46C-4F1B-A1D0-8DA9E07555BE}"/>
    <cellStyle name="Salida 2 4 2 3 2" xfId="24193" xr:uid="{028A72AB-DCE6-4ED4-B9DF-6E73AF0F0F1A}"/>
    <cellStyle name="Salida 2 4 2 4" xfId="11821" xr:uid="{6AF6E318-D385-415D-8EB1-229C855E0456}"/>
    <cellStyle name="Salida 2 4 2 4 2" xfId="26929" xr:uid="{826ADDAE-E09E-4460-93A0-8B3E159DF033}"/>
    <cellStyle name="Salida 2 4 2 5" xfId="7856" xr:uid="{35D581C7-2BD4-4214-BD4F-8F00DF17C453}"/>
    <cellStyle name="Salida 2 4 2 5 2" xfId="22964" xr:uid="{14ECC371-DBD2-40A2-9F14-70A5963B0420}"/>
    <cellStyle name="Salida 2 4 2 6" xfId="17726" xr:uid="{E9FEB9C7-AEF2-45B9-A64A-BF29495CBA7A}"/>
    <cellStyle name="Salida 2 4 3" xfId="2883" xr:uid="{4595C967-2EC6-466A-BD3E-83C4016662B7}"/>
    <cellStyle name="Salida 2 4 3 2" xfId="5520" xr:uid="{0A59C8FE-71A4-4610-AF98-51114A5EDE87}"/>
    <cellStyle name="Salida 2 4 3 2 2" xfId="11831" xr:uid="{50473948-EB68-4B15-89DC-13BB20714617}"/>
    <cellStyle name="Salida 2 4 3 2 2 2" xfId="26939" xr:uid="{02827A81-91A5-4068-8235-65DC24B3A222}"/>
    <cellStyle name="Salida 2 4 3 2 3" xfId="15220" xr:uid="{B8AD7425-1F56-421E-B425-515507805042}"/>
    <cellStyle name="Salida 2 4 3 2 3 2" xfId="30328" xr:uid="{B6BACA85-67FD-45AD-9053-0AB0A53E2C65}"/>
    <cellStyle name="Salida 2 4 3 2 4" xfId="20628" xr:uid="{B53D2002-EA3F-4CC0-BE53-AEC8B48DF7AD}"/>
    <cellStyle name="Salida 2 4 3 3" xfId="8120" xr:uid="{693C85AB-2FC5-44C8-8564-F4E5FA1D921D}"/>
    <cellStyle name="Salida 2 4 3 3 2" xfId="23228" xr:uid="{8D2687FD-3FCE-492B-BF40-2DE5369E97B1}"/>
    <cellStyle name="Salida 2 4 3 4" xfId="17991" xr:uid="{D00A5A9A-3C98-40FE-870F-1D22D9C89FC0}"/>
    <cellStyle name="Salida 2 4 4" xfId="3186" xr:uid="{C3648BA6-9D93-409D-A24C-C9096E70D091}"/>
    <cellStyle name="Salida 2 4 4 2" xfId="5823" xr:uid="{F1A0CC70-2C8B-4049-B1D0-B625823BBE9B}"/>
    <cellStyle name="Salida 2 4 4 2 2" xfId="12134" xr:uid="{1C2A08C6-8E25-4BE2-8D11-80F1B032F34E}"/>
    <cellStyle name="Salida 2 4 4 2 2 2" xfId="27242" xr:uid="{E01533E2-3962-4991-94F8-C69F97D1F62C}"/>
    <cellStyle name="Salida 2 4 4 2 3" xfId="11213" xr:uid="{8087C89B-283C-4C19-88D5-2B36F56329EF}"/>
    <cellStyle name="Salida 2 4 4 2 3 2" xfId="26321" xr:uid="{68BB40AE-BB5B-42C6-AE44-08A9EEAE4F99}"/>
    <cellStyle name="Salida 2 4 4 2 4" xfId="20931" xr:uid="{DF77E8FF-94E7-4900-8913-D7B2D54F3C1A}"/>
    <cellStyle name="Salida 2 4 4 3" xfId="9568" xr:uid="{4F852FEF-78A8-4EF1-86C1-060FF6041435}"/>
    <cellStyle name="Salida 2 4 4 3 2" xfId="24676" xr:uid="{C52EC5D7-4C42-4A59-8A06-17ED7B8D65D5}"/>
    <cellStyle name="Salida 2 4 4 4" xfId="9272" xr:uid="{1E6C418B-6A1C-447D-9F47-C1FF75F97DED}"/>
    <cellStyle name="Salida 2 4 4 4 2" xfId="24380" xr:uid="{03E8B6AB-4579-4C6F-A7FA-6BDB725330B3}"/>
    <cellStyle name="Salida 2 4 4 5" xfId="18294" xr:uid="{B7B39D5D-A5CA-43CD-B397-E2826F95A73A}"/>
    <cellStyle name="Salida 2 4 5" xfId="3512" xr:uid="{703D0246-BF00-4138-969F-A04269889D9F}"/>
    <cellStyle name="Salida 2 4 5 2" xfId="6149" xr:uid="{17386E86-FDD2-446B-A6D0-51E7188C2B9E}"/>
    <cellStyle name="Salida 2 4 5 2 2" xfId="12460" xr:uid="{10D8F858-5377-4DBE-8828-E4125741CAA5}"/>
    <cellStyle name="Salida 2 4 5 2 2 2" xfId="27568" xr:uid="{62857CAD-E325-4274-9314-870768144F79}"/>
    <cellStyle name="Salida 2 4 5 2 3" xfId="15024" xr:uid="{09DF2F55-C656-41E3-BC5F-C8409D2FD991}"/>
    <cellStyle name="Salida 2 4 5 2 3 2" xfId="30132" xr:uid="{46C82F36-A75B-4D1A-8B6B-1ED0D9751D62}"/>
    <cellStyle name="Salida 2 4 5 2 4" xfId="21257" xr:uid="{C2279573-ACF5-448E-907C-4521795EA598}"/>
    <cellStyle name="Salida 2 4 5 3" xfId="9894" xr:uid="{8AEA8247-934A-4201-9BE0-AED76F527459}"/>
    <cellStyle name="Salida 2 4 5 3 2" xfId="25002" xr:uid="{EEE5F2CB-823A-41F1-B933-AD7B20855104}"/>
    <cellStyle name="Salida 2 4 5 4" xfId="15176" xr:uid="{B76040C2-51EC-4302-83D8-DDFF06E37D47}"/>
    <cellStyle name="Salida 2 4 5 4 2" xfId="30284" xr:uid="{47EDB41C-9249-4626-A3D6-E58CE8635BC3}"/>
    <cellStyle name="Salida 2 4 5 5" xfId="18620" xr:uid="{AF48E8D3-94FD-4C11-BCA9-E4F3E6456C9C}"/>
    <cellStyle name="Salida 2 4 6" xfId="3818" xr:uid="{84EFF06F-BB4F-4CB7-8320-6173B4ED1B1C}"/>
    <cellStyle name="Salida 2 4 6 2" xfId="6455" xr:uid="{E797C626-B593-4815-8AA2-CEED8A2B6F5D}"/>
    <cellStyle name="Salida 2 4 6 2 2" xfId="12766" xr:uid="{8F1A1858-8429-4FB3-9039-266A1296D26E}"/>
    <cellStyle name="Salida 2 4 6 2 2 2" xfId="27874" xr:uid="{82DC880E-D840-482C-B38B-D2379173A920}"/>
    <cellStyle name="Salida 2 4 6 2 3" xfId="11216" xr:uid="{840AAF2D-4E10-4C22-9C73-2C8274976C3E}"/>
    <cellStyle name="Salida 2 4 6 2 3 2" xfId="26324" xr:uid="{0235FB12-CB44-4245-BBE3-1046C6BEDB81}"/>
    <cellStyle name="Salida 2 4 6 2 4" xfId="21563" xr:uid="{A1B0CEBC-AC54-413E-A75E-2F77EFE12894}"/>
    <cellStyle name="Salida 2 4 6 3" xfId="10200" xr:uid="{33B14745-5EB0-496A-B830-9E1D67681EA4}"/>
    <cellStyle name="Salida 2 4 6 3 2" xfId="25308" xr:uid="{26673B05-70F4-4C31-9B96-5F4D4E64E379}"/>
    <cellStyle name="Salida 2 4 6 4" xfId="14557" xr:uid="{AD7E9301-5A3B-4DF0-90FD-4A9E86181602}"/>
    <cellStyle name="Salida 2 4 6 4 2" xfId="29665" xr:uid="{41758C6E-E6F3-48D6-98BF-3A9957DEE65F}"/>
    <cellStyle name="Salida 2 4 6 5" xfId="18926" xr:uid="{E38EA747-30BD-4238-9B27-990F2157958E}"/>
    <cellStyle name="Salida 2 4 7" xfId="4200" xr:uid="{886507AC-A0BC-481E-8A96-6D2B48D41CC3}"/>
    <cellStyle name="Salida 2 4 7 2" xfId="6837" xr:uid="{E54D8D8B-F59D-4CB6-9B98-DC4FC3AB3AE5}"/>
    <cellStyle name="Salida 2 4 7 2 2" xfId="13148" xr:uid="{0A88D878-9FA4-4DFE-AC5C-503D871FE21F}"/>
    <cellStyle name="Salida 2 4 7 2 2 2" xfId="28256" xr:uid="{69A0E82B-16E7-4D5E-84EB-31D659577BC4}"/>
    <cellStyle name="Salida 2 4 7 2 3" xfId="16817" xr:uid="{A55B6DBE-9EDE-42EF-B2D6-A9B535B174ED}"/>
    <cellStyle name="Salida 2 4 7 2 3 2" xfId="31925" xr:uid="{9DA12194-ADD0-40B2-80B3-5E4598C65185}"/>
    <cellStyle name="Salida 2 4 7 2 4" xfId="21945" xr:uid="{B30C1174-411D-440A-9DF6-B2594194B5CF}"/>
    <cellStyle name="Salida 2 4 7 3" xfId="10582" xr:uid="{A91839C8-B7BA-4263-81DE-64D6C7F99AE1}"/>
    <cellStyle name="Salida 2 4 7 3 2" xfId="25690" xr:uid="{A05AC835-512E-460C-A84D-70B203F272B9}"/>
    <cellStyle name="Salida 2 4 7 4" xfId="16389" xr:uid="{01327CCD-A065-484A-9763-686C76A84E46}"/>
    <cellStyle name="Salida 2 4 7 4 2" xfId="31497" xr:uid="{640D2B2D-D057-4872-8F0A-67B4056586E4}"/>
    <cellStyle name="Salida 2 4 7 5" xfId="19308" xr:uid="{A4FE58D8-19F9-4AE5-9F2A-352AC45A4CA6}"/>
    <cellStyle name="Salida 2 4 8" xfId="4765" xr:uid="{03C73E1A-73F5-44E0-B7A4-D06F0CE327E4}"/>
    <cellStyle name="Salida 2 4 8 2" xfId="11147" xr:uid="{63B94772-A627-48CD-9D87-C254A8294D6C}"/>
    <cellStyle name="Salida 2 4 8 2 2" xfId="26255" xr:uid="{6C8B3A88-3699-4696-A2B8-F8106CB5C73F}"/>
    <cellStyle name="Salida 2 4 8 3" xfId="7821" xr:uid="{901CE8BF-143D-4406-B241-4A2D48FC7647}"/>
    <cellStyle name="Salida 2 4 8 3 2" xfId="22929" xr:uid="{B74394A7-0F86-4031-BDD6-594C365AFA99}"/>
    <cellStyle name="Salida 2 4 8 4" xfId="19873" xr:uid="{98ADE61C-FCBB-4341-B72C-F729C1A60AB1}"/>
    <cellStyle name="Salida 2 4 9" xfId="8626" xr:uid="{76FBCE35-3040-414B-BA3D-ED5F2D3304D4}"/>
    <cellStyle name="Salida 2 4 9 2" xfId="23734" xr:uid="{C3469FB9-3F86-422D-895B-C35648684267}"/>
    <cellStyle name="Salida 2 5" xfId="1996" xr:uid="{30B728A9-09F7-4486-9710-1FF4F8A6E764}"/>
    <cellStyle name="Salida 2 5 10" xfId="14956" xr:uid="{2BB3785D-A4E5-4A2F-A4F0-C4AC2A3911A3}"/>
    <cellStyle name="Salida 2 5 10 2" xfId="30064" xr:uid="{30D159A1-269A-45D4-A115-5A829A8BF42D}"/>
    <cellStyle name="Salida 2 5 11" xfId="17221" xr:uid="{E42D8E5D-7549-4DA8-9BA2-F6935E167F6E}"/>
    <cellStyle name="Salida 2 5 2" xfId="2758" xr:uid="{D50F18AB-6DD0-4DC3-A8F7-8EB46A3A2F8F}"/>
    <cellStyle name="Salida 2 5 2 2" xfId="5395" xr:uid="{A4FBBFFE-9B6D-4D52-BF1B-AE4E10F5797E}"/>
    <cellStyle name="Salida 2 5 2 2 2" xfId="11744" xr:uid="{CA59640D-CCC8-478F-8E9D-54316B1C77C7}"/>
    <cellStyle name="Salida 2 5 2 2 2 2" xfId="26852" xr:uid="{96FDD4CE-40FB-4400-AE70-CC10D97EA6CF}"/>
    <cellStyle name="Salida 2 5 2 2 3" xfId="14560" xr:uid="{DDB3B384-975E-4789-8F10-BC73B593B832}"/>
    <cellStyle name="Salida 2 5 2 2 3 2" xfId="29668" xr:uid="{61C7EABA-FB4E-407C-AB00-38613775EBF4}"/>
    <cellStyle name="Salida 2 5 2 2 4" xfId="20503" xr:uid="{EA505751-F0BE-432D-8E7D-D0F277F3D60D}"/>
    <cellStyle name="Salida 2 5 2 3" xfId="7593" xr:uid="{62CE0AC3-FE0F-4916-ABC3-DA1AAA3E097B}"/>
    <cellStyle name="Salida 2 5 2 3 2" xfId="22701" xr:uid="{37066AB9-885C-4AE9-BA91-CCC70FCC1BC2}"/>
    <cellStyle name="Salida 2 5 2 4" xfId="17866" xr:uid="{E444B6F1-681D-42E0-9141-216F34D4EA4A}"/>
    <cellStyle name="Salida 2 5 3" xfId="3061" xr:uid="{24FA2A9D-B1E2-4C6E-8163-30CCFBF2D1E2}"/>
    <cellStyle name="Salida 2 5 3 2" xfId="5698" xr:uid="{008E2497-71B4-43CA-B24A-C625A59100FA}"/>
    <cellStyle name="Salida 2 5 3 2 2" xfId="12009" xr:uid="{D484E640-5366-423A-8BFA-63A6543A9DFA}"/>
    <cellStyle name="Salida 2 5 3 2 2 2" xfId="27117" xr:uid="{03074B3B-871F-4049-BCA1-C43A94DF326C}"/>
    <cellStyle name="Salida 2 5 3 2 3" xfId="16482" xr:uid="{FFAE57DB-62AB-4CCD-88FF-EF0643412704}"/>
    <cellStyle name="Salida 2 5 3 2 3 2" xfId="31590" xr:uid="{7CF91197-39C0-48C9-A887-0693AEE06B4E}"/>
    <cellStyle name="Salida 2 5 3 2 4" xfId="20806" xr:uid="{A984D828-1A65-460E-98B4-ABB3499F7A14}"/>
    <cellStyle name="Salida 2 5 3 3" xfId="9443" xr:uid="{C58C324F-5CD8-4819-8592-6452F8791C0E}"/>
    <cellStyle name="Salida 2 5 3 3 2" xfId="24551" xr:uid="{52A01054-1022-4FEB-95D7-B475131BA24D}"/>
    <cellStyle name="Salida 2 5 3 4" xfId="14005" xr:uid="{D20F80CE-7690-47F7-9CFB-707E86B81E7B}"/>
    <cellStyle name="Salida 2 5 3 4 2" xfId="29113" xr:uid="{88549819-CC58-4F69-A49D-4EF58BEA6F8E}"/>
    <cellStyle name="Salida 2 5 3 5" xfId="18169" xr:uid="{A61C6C6B-47BD-4A96-81D7-FD7905A23348}"/>
    <cellStyle name="Salida 2 5 4" xfId="3387" xr:uid="{8638A163-3DF9-4A56-BB60-10C4B5879FA5}"/>
    <cellStyle name="Salida 2 5 4 2" xfId="6024" xr:uid="{F6E9D98A-4146-40F1-8D9F-31630382BD09}"/>
    <cellStyle name="Salida 2 5 4 2 2" xfId="12335" xr:uid="{EEB8A08D-BEC6-4C09-98F4-13BD75ADE5B1}"/>
    <cellStyle name="Salida 2 5 4 2 2 2" xfId="27443" xr:uid="{D91C19C7-E46E-4AAE-8CD2-DF7AA63C0B9C}"/>
    <cellStyle name="Salida 2 5 4 2 3" xfId="8152" xr:uid="{867ABE8B-9BE2-482C-B15B-319C192FEE75}"/>
    <cellStyle name="Salida 2 5 4 2 3 2" xfId="23260" xr:uid="{7131E58A-EBB7-4431-92E5-8D5AC047153B}"/>
    <cellStyle name="Salida 2 5 4 2 4" xfId="21132" xr:uid="{287D34F6-CB64-467B-AAE7-D0F5C6B60E23}"/>
    <cellStyle name="Salida 2 5 4 3" xfId="9769" xr:uid="{57905724-B0CC-48AF-850F-BE883CEFE485}"/>
    <cellStyle name="Salida 2 5 4 3 2" xfId="24877" xr:uid="{C5D7CABE-433C-4D03-9762-414B90A57106}"/>
    <cellStyle name="Salida 2 5 4 4" xfId="7438" xr:uid="{B45CD3B8-3B63-471A-B2B6-22476B710492}"/>
    <cellStyle name="Salida 2 5 4 4 2" xfId="22546" xr:uid="{088F6F85-7A16-4931-9C4E-A96B02BAE74F}"/>
    <cellStyle name="Salida 2 5 4 5" xfId="18495" xr:uid="{4F20BDE3-011F-4856-B059-EB1678D868CD}"/>
    <cellStyle name="Salida 2 5 5" xfId="3693" xr:uid="{F77E9CB7-20D1-4EB5-80F3-DB2C33399A0C}"/>
    <cellStyle name="Salida 2 5 5 2" xfId="6330" xr:uid="{4817EFB4-CE89-45AD-A438-9A951157EC24}"/>
    <cellStyle name="Salida 2 5 5 2 2" xfId="12641" xr:uid="{18670A81-4E8F-4348-B03E-AC56E2F0A094}"/>
    <cellStyle name="Salida 2 5 5 2 2 2" xfId="27749" xr:uid="{7BACE6D3-499A-45AF-97E2-E92E2780DAC3}"/>
    <cellStyle name="Salida 2 5 5 2 3" xfId="15240" xr:uid="{66B05E2A-70AB-4438-9D92-36419C84B96D}"/>
    <cellStyle name="Salida 2 5 5 2 3 2" xfId="30348" xr:uid="{E1147EE2-E34E-4E4E-9ECF-1231AD55905A}"/>
    <cellStyle name="Salida 2 5 5 2 4" xfId="21438" xr:uid="{E08311B4-F604-4526-B1E2-370F54282376}"/>
    <cellStyle name="Salida 2 5 5 3" xfId="10075" xr:uid="{644CDC55-EB8F-4BDE-B691-D77665612E85}"/>
    <cellStyle name="Salida 2 5 5 3 2" xfId="25183" xr:uid="{2CD66C1D-AF78-49B1-BE53-E75BAC5A7280}"/>
    <cellStyle name="Salida 2 5 5 4" xfId="14190" xr:uid="{0F21EF88-7358-4AAE-87F9-7A1DD5A71A65}"/>
    <cellStyle name="Salida 2 5 5 4 2" xfId="29298" xr:uid="{5B6F583F-6919-45A2-ADB5-FFE87FDBF1EB}"/>
    <cellStyle name="Salida 2 5 5 5" xfId="18801" xr:uid="{46340694-5ADB-4D37-AC14-183DDB79D6D7}"/>
    <cellStyle name="Salida 2 5 6" xfId="4068" xr:uid="{0DAD73B6-816F-4E49-90B5-BF9BF9D76A59}"/>
    <cellStyle name="Salida 2 5 6 2" xfId="6705" xr:uid="{FF06FDB1-B44E-4BB6-891B-CF46661EDF0D}"/>
    <cellStyle name="Salida 2 5 6 2 2" xfId="13016" xr:uid="{11F52073-F243-4CCD-B8AD-39314BDAF1F7}"/>
    <cellStyle name="Salida 2 5 6 2 2 2" xfId="28124" xr:uid="{D18446C4-CD11-43DE-8B6D-D229B79A7639}"/>
    <cellStyle name="Salida 2 5 6 2 3" xfId="16692" xr:uid="{E32406E0-1DC5-42FE-8AC7-86F34504015A}"/>
    <cellStyle name="Salida 2 5 6 2 3 2" xfId="31800" xr:uid="{FAA822C0-59F7-40A4-831A-54EB4DD19301}"/>
    <cellStyle name="Salida 2 5 6 2 4" xfId="21813" xr:uid="{32ADF018-4ED2-4602-965B-8AC3E1658F86}"/>
    <cellStyle name="Salida 2 5 6 3" xfId="10450" xr:uid="{9B93974B-E129-4DF3-A3A0-FAB49453ECB3}"/>
    <cellStyle name="Salida 2 5 6 3 2" xfId="25558" xr:uid="{E61ED980-DA20-4711-B3CD-A2443029456B}"/>
    <cellStyle name="Salida 2 5 6 4" xfId="14374" xr:uid="{DA699A28-CCA0-4285-969D-4AD33DA3B3B8}"/>
    <cellStyle name="Salida 2 5 6 4 2" xfId="29482" xr:uid="{F71F32D1-3E08-4B98-A8D3-55B0168448D6}"/>
    <cellStyle name="Salida 2 5 6 5" xfId="19176" xr:uid="{876E0AEC-98C0-4278-896E-0979E5CB4020}"/>
    <cellStyle name="Salida 2 5 7" xfId="4633" xr:uid="{F7C825E4-FF89-470C-82E7-4ACB0AA10655}"/>
    <cellStyle name="Salida 2 5 7 2" xfId="11015" xr:uid="{AC2CEC14-D575-4A92-84C9-2F7F76CD6CB8}"/>
    <cellStyle name="Salida 2 5 7 2 2" xfId="26123" xr:uid="{34F25DC0-F86B-4B7F-8CD0-6572347FA400}"/>
    <cellStyle name="Salida 2 5 7 3" xfId="8709" xr:uid="{8D8ABB15-78B0-469E-A929-829BEC528F6C}"/>
    <cellStyle name="Salida 2 5 7 3 2" xfId="23817" xr:uid="{07232A37-6083-4AB5-88FA-802CBEAA3D72}"/>
    <cellStyle name="Salida 2 5 7 4" xfId="19741" xr:uid="{7300AA9E-0490-48C7-8D09-5953A6B6B818}"/>
    <cellStyle name="Salida 2 5 8" xfId="8494" xr:uid="{3123ACF4-9D2B-4534-B709-48DEB5424039}"/>
    <cellStyle name="Salida 2 5 8 2" xfId="23602" xr:uid="{4A7C938E-E6B7-4FE1-BA15-7186018F9951}"/>
    <cellStyle name="Salida 2 5 9" xfId="11795" xr:uid="{0F03F373-DF6C-4C4D-B839-F54E297E7F03}"/>
    <cellStyle name="Salida 2 5 9 2" xfId="26903" xr:uid="{209F6D45-3FD2-419C-8A9E-C34F567FBE9E}"/>
    <cellStyle name="Salida 3" xfId="1512" xr:uid="{00000000-0005-0000-0000-0000EC050000}"/>
    <cellStyle name="Salida 3 2" xfId="1938" xr:uid="{5FCA993E-C352-4FD9-8C34-F86E8307C50B}"/>
    <cellStyle name="Salida 3 2 10" xfId="8439" xr:uid="{92A4E696-F10A-4003-994A-2A41ADC62156}"/>
    <cellStyle name="Salida 3 2 10 2" xfId="23547" xr:uid="{C9B0782C-41E9-4BA2-9AB1-30015AD8A140}"/>
    <cellStyle name="Salida 3 2 11" xfId="15225" xr:uid="{9931B6AB-F194-4575-9C4A-CCF1A2814370}"/>
    <cellStyle name="Salida 3 2 11 2" xfId="30333" xr:uid="{4EE29A28-40CB-432A-A7B2-B7171E9DAB52}"/>
    <cellStyle name="Salida 3 2 12" xfId="13873" xr:uid="{19231E5C-514E-486B-BE7A-75666ADEA54B}"/>
    <cellStyle name="Salida 3 2 12 2" xfId="28981" xr:uid="{D1491E2C-0935-4616-BFB1-D8803272E496}"/>
    <cellStyle name="Salida 3 2 13" xfId="17163" xr:uid="{9B8251E0-DC4F-4B1A-B571-B2CAE5D380B0}"/>
    <cellStyle name="Salida 3 2 2" xfId="2498" xr:uid="{645874E3-7393-4B8E-BC37-686D516A6369}"/>
    <cellStyle name="Salida 3 2 2 2" xfId="5135" xr:uid="{F379B119-8850-4EDC-96E0-1406366A9CB1}"/>
    <cellStyle name="Salida 3 2 2 2 2" xfId="11499" xr:uid="{628E86F1-3805-4CC8-A4AF-1FCDB317BC4F}"/>
    <cellStyle name="Salida 3 2 2 2 2 2" xfId="26607" xr:uid="{42F341F1-2452-42D1-9DCE-CA482C4153C6}"/>
    <cellStyle name="Salida 3 2 2 2 3" xfId="16171" xr:uid="{0E5DE76B-D1D4-40FA-82EC-7850FE5ACC69}"/>
    <cellStyle name="Salida 3 2 2 2 3 2" xfId="31279" xr:uid="{D5405A91-AF4D-45FC-8EF4-06C0C02C1539}"/>
    <cellStyle name="Salida 3 2 2 2 4" xfId="20243" xr:uid="{B49D7EAB-0FF7-429B-B500-791D47B8E102}"/>
    <cellStyle name="Salida 3 2 2 3" xfId="8965" xr:uid="{E2F9FD51-1201-465C-9609-99F9F07BAAE3}"/>
    <cellStyle name="Salida 3 2 2 3 2" xfId="24073" xr:uid="{478B35A5-4357-4189-8597-64D37F3143A2}"/>
    <cellStyle name="Salida 3 2 3" xfId="2714" xr:uid="{23943BB8-0642-4586-A8B4-351DCA75DAF1}"/>
    <cellStyle name="Salida 3 2 3 2" xfId="5351" xr:uid="{8D78E85C-6097-4E0F-B9C0-3EE86CDA1F1F}"/>
    <cellStyle name="Salida 3 2 3 2 2" xfId="11700" xr:uid="{A5F6F250-FFC3-4BDE-A477-DDC57ADD2A11}"/>
    <cellStyle name="Salida 3 2 3 2 2 2" xfId="26808" xr:uid="{345AF4F5-604C-4EB5-BC1E-3E1D1D21A33E}"/>
    <cellStyle name="Salida 3 2 3 2 3" xfId="14694" xr:uid="{A085FF5D-AED7-486D-99ED-310C20C0EF5A}"/>
    <cellStyle name="Salida 3 2 3 2 3 2" xfId="29802" xr:uid="{B7F6CD91-6BCF-4581-9D17-C300887CF936}"/>
    <cellStyle name="Salida 3 2 3 2 4" xfId="20459" xr:uid="{AA9F3999-D641-45B6-8015-4C46EB635FDF}"/>
    <cellStyle name="Salida 3 2 3 3" xfId="14459" xr:uid="{84856F1E-6968-4E01-AB03-97714AD18449}"/>
    <cellStyle name="Salida 3 2 3 3 2" xfId="29567" xr:uid="{691391B7-C7FD-4D98-B5BF-09B0D212D378}"/>
    <cellStyle name="Salida 3 2 3 4" xfId="17822" xr:uid="{86F78476-6389-4E21-A96E-1BD69E102C94}"/>
    <cellStyle name="Salida 3 2 4" xfId="3017" xr:uid="{18862B8A-03BC-41D2-B1CC-1465CFC65AF3}"/>
    <cellStyle name="Salida 3 2 4 2" xfId="5654" xr:uid="{7F8689B1-826A-4091-AE7D-307F47FDDEA8}"/>
    <cellStyle name="Salida 3 2 4 2 2" xfId="11965" xr:uid="{4E5F53F8-FA09-4107-BEAC-6A06B7105D1F}"/>
    <cellStyle name="Salida 3 2 4 2 2 2" xfId="27073" xr:uid="{FE197821-2091-4BCD-99B4-1F93EA8E12BC}"/>
    <cellStyle name="Salida 3 2 4 2 3" xfId="15670" xr:uid="{14ADC177-3DD1-49FC-BCF8-87F28AD380AC}"/>
    <cellStyle name="Salida 3 2 4 2 3 2" xfId="30778" xr:uid="{AD05DCFE-9CDE-4E5F-A919-BE239DEE7C24}"/>
    <cellStyle name="Salida 3 2 4 2 4" xfId="20762" xr:uid="{019203EA-7798-4555-A386-6A4F401F498B}"/>
    <cellStyle name="Salida 3 2 4 3" xfId="9399" xr:uid="{D5F53BB0-BF46-4DF3-9C10-24CDEF7CCFBF}"/>
    <cellStyle name="Salida 3 2 4 3 2" xfId="24507" xr:uid="{ED7DFE79-FB3C-443F-8299-6E25C6184275}"/>
    <cellStyle name="Salida 3 2 4 4" xfId="14410" xr:uid="{810FEBBE-F5EC-4240-8330-66BD103C45FA}"/>
    <cellStyle name="Salida 3 2 4 4 2" xfId="29518" xr:uid="{5AE80C0E-E909-498D-B628-8A1DA48D6D8B}"/>
    <cellStyle name="Salida 3 2 4 5" xfId="18125" xr:uid="{4B5AAC5A-A1F7-4278-A293-B1DB0AFD9E27}"/>
    <cellStyle name="Salida 3 2 5" xfId="3343" xr:uid="{C9213B51-EF2F-4BA9-A8F9-A5583F1B8DA5}"/>
    <cellStyle name="Salida 3 2 5 2" xfId="5980" xr:uid="{343B77EF-3D20-46F0-ABFA-428C207D111A}"/>
    <cellStyle name="Salida 3 2 5 2 2" xfId="12291" xr:uid="{64676054-FBB7-4F20-8F55-2275EE593DDA}"/>
    <cellStyle name="Salida 3 2 5 2 2 2" xfId="27399" xr:uid="{5425D7CD-2AA5-47E7-9EAE-FE3DF484A832}"/>
    <cellStyle name="Salida 3 2 5 2 3" xfId="8264" xr:uid="{CB2748BE-F053-47FE-BE4F-E15C76CA5FC2}"/>
    <cellStyle name="Salida 3 2 5 2 3 2" xfId="23372" xr:uid="{6B2D6E7B-672A-4631-A06C-F580917E32C2}"/>
    <cellStyle name="Salida 3 2 5 2 4" xfId="21088" xr:uid="{E8F1F859-1D01-4424-BEE7-FBE8D015DAC6}"/>
    <cellStyle name="Salida 3 2 5 3" xfId="9725" xr:uid="{F61BAC71-6F51-4A45-82DC-96F30C38C2A7}"/>
    <cellStyle name="Salida 3 2 5 3 2" xfId="24833" xr:uid="{7D3B1D18-ACA0-42A5-A671-2EE2C138CCE3}"/>
    <cellStyle name="Salida 3 2 5 4" xfId="8234" xr:uid="{4333600D-AA94-49EB-8E9A-FA531F760D52}"/>
    <cellStyle name="Salida 3 2 5 4 2" xfId="23342" xr:uid="{FC5AB4C9-8D8B-49EC-B2FF-3F267ABE4E4C}"/>
    <cellStyle name="Salida 3 2 5 5" xfId="18451" xr:uid="{D685A7B6-9713-496F-82E3-A9BDAF7B49E6}"/>
    <cellStyle name="Salida 3 2 6" xfId="3649" xr:uid="{5DFFF946-2220-442E-87DC-B97D1D27269A}"/>
    <cellStyle name="Salida 3 2 6 2" xfId="6286" xr:uid="{14FA9892-BEA4-44F8-8B18-FA99830ED5E0}"/>
    <cellStyle name="Salida 3 2 6 2 2" xfId="12597" xr:uid="{687FDF9C-E5AB-45DC-BC15-FD644555F56C}"/>
    <cellStyle name="Salida 3 2 6 2 2 2" xfId="27705" xr:uid="{D7927246-777A-484C-A139-1FB1CF08D19D}"/>
    <cellStyle name="Salida 3 2 6 2 3" xfId="16347" xr:uid="{8683E2CE-93AE-49AD-84A1-9C2365AFBBA1}"/>
    <cellStyle name="Salida 3 2 6 2 3 2" xfId="31455" xr:uid="{B27B88AC-D76B-4AAB-888C-A7BE93202125}"/>
    <cellStyle name="Salida 3 2 6 2 4" xfId="21394" xr:uid="{4CB93466-7E69-4E81-8CD0-157AC8A4D84F}"/>
    <cellStyle name="Salida 3 2 6 3" xfId="10031" xr:uid="{2B82EB5F-34E4-4FDE-9C6B-25EEDB0D6D01}"/>
    <cellStyle name="Salida 3 2 6 3 2" xfId="25139" xr:uid="{CE805034-6BB0-419F-A998-C8924E83F32A}"/>
    <cellStyle name="Salida 3 2 6 4" xfId="13828" xr:uid="{829CC526-69B3-4922-AB3B-76FF209B8BF8}"/>
    <cellStyle name="Salida 3 2 6 4 2" xfId="28936" xr:uid="{18CB90B7-0E86-4A4D-9596-AD1A1C4E5B4D}"/>
    <cellStyle name="Salida 3 2 6 5" xfId="18757" xr:uid="{211A4B21-34EB-4CDE-B3B4-7E24B1AA11DE}"/>
    <cellStyle name="Salida 3 2 7" xfId="4010" xr:uid="{42C8AD1E-61B0-4C99-8FC2-4B83AE7C22B4}"/>
    <cellStyle name="Salida 3 2 7 2" xfId="6647" xr:uid="{5FFB7568-CB66-4BE7-BFBD-907AB223A192}"/>
    <cellStyle name="Salida 3 2 7 2 2" xfId="12958" xr:uid="{C46599EC-79E2-48FC-A6B7-BCF987A68AC3}"/>
    <cellStyle name="Salida 3 2 7 2 2 2" xfId="28066" xr:uid="{667DF4F9-09E4-4503-A2DF-6F0D8E704AF8}"/>
    <cellStyle name="Salida 3 2 7 2 3" xfId="16648" xr:uid="{315A05D4-A9DB-46F5-8C59-268F0499A242}"/>
    <cellStyle name="Salida 3 2 7 2 3 2" xfId="31756" xr:uid="{537300C7-10A0-46AA-A07D-0FA8EDD1B7E7}"/>
    <cellStyle name="Salida 3 2 7 2 4" xfId="21755" xr:uid="{5E5ABFE3-51F5-48AC-983B-FBEC9B7F2346}"/>
    <cellStyle name="Salida 3 2 7 3" xfId="10392" xr:uid="{2178AF47-069D-4C91-BD25-921D6AA68F72}"/>
    <cellStyle name="Salida 3 2 7 3 2" xfId="25500" xr:uid="{B4613855-A915-4A8A-B73B-163AECCB8ED9}"/>
    <cellStyle name="Salida 3 2 7 4" xfId="16166" xr:uid="{00BF02AE-6A8D-4774-B2B1-269B47FD7099}"/>
    <cellStyle name="Salida 3 2 7 4 2" xfId="31274" xr:uid="{88787D38-3F0B-4521-930A-362852B3087A}"/>
    <cellStyle name="Salida 3 2 7 5" xfId="19118" xr:uid="{9F2DC107-157C-4204-AC66-7DD79ABE61CD}"/>
    <cellStyle name="Salida 3 2 8" xfId="4323" xr:uid="{18B9475D-CCA7-4037-A31F-2CB2D7F38889}"/>
    <cellStyle name="Salida 3 2 8 2" xfId="6960" xr:uid="{995DC639-F0D5-4D56-B7AA-9E18CBACD983}"/>
    <cellStyle name="Salida 3 2 8 2 2" xfId="13271" xr:uid="{DB7CC1AC-6D65-4707-B5B6-1AC47F4AB61C}"/>
    <cellStyle name="Salida 3 2 8 2 2 2" xfId="28379" xr:uid="{05B072D9-41B7-45A8-9802-4333AE87364E}"/>
    <cellStyle name="Salida 3 2 8 2 3" xfId="16935" xr:uid="{7B0E256C-0487-45C7-96C1-BDA6BA5FC38B}"/>
    <cellStyle name="Salida 3 2 8 2 3 2" xfId="32043" xr:uid="{1D385C43-861A-4FF6-96DE-C28FD4BCB286}"/>
    <cellStyle name="Salida 3 2 8 2 4" xfId="22068" xr:uid="{46117CDD-5F2E-4AC1-8C97-717E31EDBC43}"/>
    <cellStyle name="Salida 3 2 8 3" xfId="10705" xr:uid="{3F198617-6245-4C2F-B4F7-1B9088693EB9}"/>
    <cellStyle name="Salida 3 2 8 3 2" xfId="25813" xr:uid="{D078D602-F5F3-420D-B508-F5AA3BBAE8E9}"/>
    <cellStyle name="Salida 3 2 8 4" xfId="16039" xr:uid="{DA21235B-A643-4401-9844-0731EBA7136F}"/>
    <cellStyle name="Salida 3 2 8 4 2" xfId="31147" xr:uid="{6C9F6445-9F80-4623-98B4-D4C8FFB35715}"/>
    <cellStyle name="Salida 3 2 8 5" xfId="19431" xr:uid="{B42EA772-1603-479C-BB06-BAC10C510CDF}"/>
    <cellStyle name="Salida 3 2 9" xfId="4575" xr:uid="{45D43651-1B43-47BF-A762-0CB13D746904}"/>
    <cellStyle name="Salida 3 2 9 2" xfId="10957" xr:uid="{A81B5BE9-25B4-4030-A2FB-DFAD64C80DFA}"/>
    <cellStyle name="Salida 3 2 9 2 2" xfId="26065" xr:uid="{26D88DB8-F45B-45E4-B252-7DAA515EFF5B}"/>
    <cellStyle name="Salida 3 2 9 3" xfId="15079" xr:uid="{8684FC28-744E-4FC5-A9BB-11F93B79C32E}"/>
    <cellStyle name="Salida 3 2 9 3 2" xfId="30187" xr:uid="{33ABD8A3-4FA5-413A-AADF-95186F73421F}"/>
    <cellStyle name="Salida 3 2 9 4" xfId="19683" xr:uid="{8217560C-4A26-46F0-87B2-CB353436E9E7}"/>
    <cellStyle name="Salida 3 3" xfId="1795" xr:uid="{7DA15EE0-6F6B-4B2A-9313-5118001C4F57}"/>
    <cellStyle name="Salida 3 3 10" xfId="8272" xr:uid="{F5D90DB6-D135-44D9-A18F-075DEA1FF894}"/>
    <cellStyle name="Salida 3 3 10 2" xfId="23380" xr:uid="{9AB8C8EF-21CA-4BEA-B191-DD7C01DE1E7C}"/>
    <cellStyle name="Salida 3 3 11" xfId="16187" xr:uid="{19DA9948-9BEE-4C7F-9E24-D23D4C7249D6}"/>
    <cellStyle name="Salida 3 3 11 2" xfId="31295" xr:uid="{C4004849-CB73-41DC-BDFA-2E2D2CD7F792}"/>
    <cellStyle name="Salida 3 3 12" xfId="15316" xr:uid="{D4B7E495-5B11-45E7-9723-7A1047C79CA2}"/>
    <cellStyle name="Salida 3 3 12 2" xfId="30424" xr:uid="{89EC28DA-E5D0-47E3-AF4E-4EAC2AF9CECD}"/>
    <cellStyle name="Salida 3 3 13" xfId="17020" xr:uid="{2B8B5127-6A79-4762-AFDC-68C53E2FA2A9}"/>
    <cellStyle name="Salida 3 3 2" xfId="2355" xr:uid="{988CA3D5-4057-4E2E-BFF5-5A1A17D37829}"/>
    <cellStyle name="Salida 3 3 2 2" xfId="4992" xr:uid="{224BC8B7-6D39-4941-AA91-2329B9E70EA4}"/>
    <cellStyle name="Salida 3 3 2 2 2" xfId="11356" xr:uid="{57274F5F-5DE0-4977-9815-CDEB9B28A5ED}"/>
    <cellStyle name="Salida 3 3 2 2 2 2" xfId="26464" xr:uid="{5FB741EB-66FB-4961-BFA5-59D634D67355}"/>
    <cellStyle name="Salida 3 3 2 2 3" xfId="7143" xr:uid="{1D11D4F5-30EA-41D0-99DA-00FC87C09341}"/>
    <cellStyle name="Salida 3 3 2 2 3 2" xfId="22251" xr:uid="{8064361C-F7F0-410B-BAD4-A33DBBABD4B6}"/>
    <cellStyle name="Salida 3 3 2 2 4" xfId="20100" xr:uid="{63025061-B5F3-4E8F-AF4B-E2F6E0ED4970}"/>
    <cellStyle name="Salida 3 3 2 3" xfId="8822" xr:uid="{D103BE93-3FC7-49DD-AAFC-A7E3E8187947}"/>
    <cellStyle name="Salida 3 3 2 3 2" xfId="23930" xr:uid="{994B3D99-9D1C-4AAB-A6D2-19D76A59FE85}"/>
    <cellStyle name="Salida 3 3 3" xfId="2264" xr:uid="{B7B98E9F-60BF-4548-96A6-5958151A06A3}"/>
    <cellStyle name="Salida 3 3 3 2" xfId="4901" xr:uid="{5E43A8DC-ED3C-43F4-9E3F-56953F740D47}"/>
    <cellStyle name="Salida 3 3 3 2 2" xfId="11265" xr:uid="{3255A9BA-F35B-42C6-ADE1-B64FF29F8E31}"/>
    <cellStyle name="Salida 3 3 3 2 2 2" xfId="26373" xr:uid="{958A750A-50EC-47CB-86D1-9447260B190B}"/>
    <cellStyle name="Salida 3 3 3 2 3" xfId="15641" xr:uid="{E9439592-270E-48C7-AC5C-4ADAFD18BE6C}"/>
    <cellStyle name="Salida 3 3 3 2 3 2" xfId="30749" xr:uid="{60471CF9-1F83-4D55-A0B0-51704D55629B}"/>
    <cellStyle name="Salida 3 3 3 2 4" xfId="20009" xr:uid="{6A4E01B5-4B7D-44CE-808E-1107989475AB}"/>
    <cellStyle name="Salida 3 3 3 3" xfId="11688" xr:uid="{60BD4ED1-2D99-495D-9529-3DA56088B690}"/>
    <cellStyle name="Salida 3 3 3 3 2" xfId="26796" xr:uid="{0684E3C1-E353-4268-A9E6-4DE431444D22}"/>
    <cellStyle name="Salida 3 3 3 4" xfId="17489" xr:uid="{8F8DFA6A-C2F5-40CA-9F00-1AC998E5AA9F}"/>
    <cellStyle name="Salida 3 3 4" xfId="2332" xr:uid="{25A966E4-7EED-462C-A82D-67B67BF4BA70}"/>
    <cellStyle name="Salida 3 3 4 2" xfId="4969" xr:uid="{48CB968F-00C3-4D54-8CFC-FF13FD95E169}"/>
    <cellStyle name="Salida 3 3 4 2 2" xfId="11333" xr:uid="{2EE5E680-F92E-407B-83A6-2942E8F8341F}"/>
    <cellStyle name="Salida 3 3 4 2 2 2" xfId="26441" xr:uid="{BCF19063-D0A6-4DF8-8909-B40F715C64B4}"/>
    <cellStyle name="Salida 3 3 4 2 3" xfId="14901" xr:uid="{EE36454B-9ADC-447C-8234-0B980D3451A4}"/>
    <cellStyle name="Salida 3 3 4 2 3 2" xfId="30009" xr:uid="{39630022-7102-46FE-9787-46E65C59CEA5}"/>
    <cellStyle name="Salida 3 3 4 2 4" xfId="20077" xr:uid="{D6EBEDF4-E4A3-40AA-A0F5-C734A57E4712}"/>
    <cellStyle name="Salida 3 3 4 3" xfId="8799" xr:uid="{DEAA8B45-86C7-428B-BBAC-118B7B85712F}"/>
    <cellStyle name="Salida 3 3 4 3 2" xfId="23907" xr:uid="{A94062B6-502D-4301-8726-DA9651F9F94F}"/>
    <cellStyle name="Salida 3 3 4 4" xfId="8218" xr:uid="{6E365488-D1A7-49D2-98AD-5169FA341513}"/>
    <cellStyle name="Salida 3 3 4 4 2" xfId="23326" xr:uid="{840C87BE-4EB2-4EFB-AA78-4422A98A6EDE}"/>
    <cellStyle name="Salida 3 3 4 5" xfId="17557" xr:uid="{B47D3802-4DB1-42ED-8B9F-E11104F994AE}"/>
    <cellStyle name="Salida 3 3 5" xfId="2278" xr:uid="{5D590241-1646-417D-91DB-23E683A36DFB}"/>
    <cellStyle name="Salida 3 3 5 2" xfId="4915" xr:uid="{925C34C7-C244-4899-8E7A-3C5DAFFF9181}"/>
    <cellStyle name="Salida 3 3 5 2 2" xfId="11279" xr:uid="{55D73C2D-CEF1-416E-A84F-27FD471D4554}"/>
    <cellStyle name="Salida 3 3 5 2 2 2" xfId="26387" xr:uid="{8F5C8BF1-5339-4D86-91BE-3A3BD88F10DF}"/>
    <cellStyle name="Salida 3 3 5 2 3" xfId="16530" xr:uid="{91150AA7-492A-423F-A248-54A51CABD888}"/>
    <cellStyle name="Salida 3 3 5 2 3 2" xfId="31638" xr:uid="{0273C195-9911-4477-AEF1-F9B88AC17A10}"/>
    <cellStyle name="Salida 3 3 5 2 4" xfId="20023" xr:uid="{7EB1D7B1-1E48-4D83-BAC0-F618F584475B}"/>
    <cellStyle name="Salida 3 3 5 3" xfId="8745" xr:uid="{67D1AAC6-D126-45AA-B77D-67253D60BF85}"/>
    <cellStyle name="Salida 3 3 5 3 2" xfId="23853" xr:uid="{5ADD7A24-0DD6-4C8A-9673-726454442111}"/>
    <cellStyle name="Salida 3 3 5 4" xfId="7521" xr:uid="{4AD42C43-F267-45F1-A67E-09E1492D0A59}"/>
    <cellStyle name="Salida 3 3 5 4 2" xfId="22629" xr:uid="{805329FC-AB3F-4659-9FAB-2EE18A8AE62D}"/>
    <cellStyle name="Salida 3 3 5 5" xfId="17503" xr:uid="{6700ACC7-3E2A-4AE9-BB98-3DF8CE30B05B}"/>
    <cellStyle name="Salida 3 3 6" xfId="2298" xr:uid="{05648329-55B3-4710-BB99-3532E8575D0C}"/>
    <cellStyle name="Salida 3 3 6 2" xfId="4935" xr:uid="{AF801E70-AA8D-4004-B236-639337C46CD0}"/>
    <cellStyle name="Salida 3 3 6 2 2" xfId="11299" xr:uid="{2C35A57C-1E26-4DA3-B174-B2720D175783}"/>
    <cellStyle name="Salida 3 3 6 2 2 2" xfId="26407" xr:uid="{AC6A021D-C2C9-4166-82A4-88F32C0BC624}"/>
    <cellStyle name="Salida 3 3 6 2 3" xfId="13548" xr:uid="{77E907D2-6DB2-4F3E-B73A-F28948651BBB}"/>
    <cellStyle name="Salida 3 3 6 2 3 2" xfId="28656" xr:uid="{DA4197D1-9E83-4004-8DAF-F0AA38C7C0C0}"/>
    <cellStyle name="Salida 3 3 6 2 4" xfId="20043" xr:uid="{3029340F-E20C-4708-9E4A-A7BF6CB0C4B5}"/>
    <cellStyle name="Salida 3 3 6 3" xfId="8765" xr:uid="{315DA75B-DE0B-46F9-B12A-48C8BDB4231F}"/>
    <cellStyle name="Salida 3 3 6 3 2" xfId="23873" xr:uid="{57BB4C6A-F857-46CF-BC77-15A179BA2617}"/>
    <cellStyle name="Salida 3 3 6 4" xfId="13427" xr:uid="{9B917777-70AF-4792-8CAF-9B6D16F27745}"/>
    <cellStyle name="Salida 3 3 6 4 2" xfId="28535" xr:uid="{B9D25972-E629-4250-BC99-9AD958B2A755}"/>
    <cellStyle name="Salida 3 3 6 5" xfId="17523" xr:uid="{948E2D61-1DB0-4833-980E-F617F289EE3B}"/>
    <cellStyle name="Salida 3 3 7" xfId="3867" xr:uid="{C994B79E-80B4-46F0-869C-759AC3C7E5E1}"/>
    <cellStyle name="Salida 3 3 7 2" xfId="6504" xr:uid="{E4295519-9021-4D98-9E29-BD5AAD11454C}"/>
    <cellStyle name="Salida 3 3 7 2 2" xfId="12815" xr:uid="{A70E3682-15D0-4EC4-A551-D137E09DAD03}"/>
    <cellStyle name="Salida 3 3 7 2 2 2" xfId="27923" xr:uid="{0275A50E-5ABD-49F9-BE99-B355F736E7AE}"/>
    <cellStyle name="Salida 3 3 7 2 3" xfId="9199" xr:uid="{4615314A-C3CC-4C10-8D7D-F08DF13BD49C}"/>
    <cellStyle name="Salida 3 3 7 2 3 2" xfId="24307" xr:uid="{8C951A82-B285-4A24-9414-6BB9008025F1}"/>
    <cellStyle name="Salida 3 3 7 2 4" xfId="21612" xr:uid="{99E8A465-8024-4E02-A44F-2FB0F0A67235}"/>
    <cellStyle name="Salida 3 3 7 3" xfId="10249" xr:uid="{01BC6875-864E-4FE7-BC97-20DDE9491F8E}"/>
    <cellStyle name="Salida 3 3 7 3 2" xfId="25357" xr:uid="{1536A6E3-F739-4565-B525-0CBF87109B04}"/>
    <cellStyle name="Salida 3 3 7 4" xfId="13465" xr:uid="{84B03EF8-4AE4-445D-8F46-01AFD94912CB}"/>
    <cellStyle name="Salida 3 3 7 4 2" xfId="28573" xr:uid="{3D978DC5-C4FA-4AEB-AAB4-AA707460F4BB}"/>
    <cellStyle name="Salida 3 3 7 5" xfId="18975" xr:uid="{6A8B5875-79B6-4142-A7E2-E5EFF35B5CF1}"/>
    <cellStyle name="Salida 3 3 8" xfId="4249" xr:uid="{629F0697-6AD2-42A0-B2E3-DEC406A45B47}"/>
    <cellStyle name="Salida 3 3 8 2" xfId="6886" xr:uid="{7894E2AC-7375-473B-A26E-AED4F2A6D0CE}"/>
    <cellStyle name="Salida 3 3 8 2 2" xfId="13197" xr:uid="{BEDC1E67-F89A-4867-9250-C2236C4F1B9C}"/>
    <cellStyle name="Salida 3 3 8 2 2 2" xfId="28305" xr:uid="{C6925830-A8DF-4BA4-93A5-2C61EFED4CB8}"/>
    <cellStyle name="Salida 3 3 8 2 3" xfId="16861" xr:uid="{566F2C34-B250-48AA-815B-3B6F19F71182}"/>
    <cellStyle name="Salida 3 3 8 2 3 2" xfId="31969" xr:uid="{A93C5845-61B4-4F96-949B-BB86F2EDAA5C}"/>
    <cellStyle name="Salida 3 3 8 2 4" xfId="21994" xr:uid="{B7A3DD8B-E0D9-4727-98FD-7F8158034ABB}"/>
    <cellStyle name="Salida 3 3 8 3" xfId="10631" xr:uid="{372CD724-6813-4B0B-8D33-1E63512E75EA}"/>
    <cellStyle name="Salida 3 3 8 3 2" xfId="25739" xr:uid="{6DA3C1A6-72CF-461E-BC04-20EC1B7E123D}"/>
    <cellStyle name="Salida 3 3 8 4" xfId="7431" xr:uid="{826810EC-44BC-4066-BB1D-C4BB26A83129}"/>
    <cellStyle name="Salida 3 3 8 4 2" xfId="22539" xr:uid="{E56F232B-4828-45F7-B52A-5D6538C44C08}"/>
    <cellStyle name="Salida 3 3 8 5" xfId="19357" xr:uid="{BC7DA718-BC78-4FC6-A9A8-26BA960DE1A7}"/>
    <cellStyle name="Salida 3 3 9" xfId="4432" xr:uid="{2DE3830A-5D81-4931-8267-DC450753DBF2}"/>
    <cellStyle name="Salida 3 3 9 2" xfId="10814" xr:uid="{65C60D31-4241-47F1-8727-458E6B66FD3C}"/>
    <cellStyle name="Salida 3 3 9 2 2" xfId="25922" xr:uid="{3C03A370-DEC8-4B77-8272-C1ACA445ABD2}"/>
    <cellStyle name="Salida 3 3 9 3" xfId="14497" xr:uid="{D195A67A-4416-4E3E-89ED-9BB354525B3D}"/>
    <cellStyle name="Salida 3 3 9 3 2" xfId="29605" xr:uid="{5FBF1AD0-9C10-4432-B7E1-05E9D23F289F}"/>
    <cellStyle name="Salida 3 3 9 4" xfId="19540" xr:uid="{5D9E670F-7EF3-4360-B056-4D93AB505037}"/>
    <cellStyle name="Salida 3 4" xfId="2131" xr:uid="{477F188B-352D-455C-A521-ECE58248B87B}"/>
    <cellStyle name="Salida 3 4 10" xfId="13928" xr:uid="{264EE468-AA78-4C19-897E-EAF7F4112D7B}"/>
    <cellStyle name="Salida 3 4 10 2" xfId="29036" xr:uid="{0094D8C4-0619-4095-BAAE-B6707E3428EF}"/>
    <cellStyle name="Salida 3 4 11" xfId="8036" xr:uid="{AEA49E73-258C-4B44-BAC0-7605F6A8534E}"/>
    <cellStyle name="Salida 3 4 11 2" xfId="23144" xr:uid="{E637323B-3243-463B-A9F1-40F73051C9C7}"/>
    <cellStyle name="Salida 3 4 12" xfId="17356" xr:uid="{E9EC3B55-19D9-4685-83E8-3C1CD674519C}"/>
    <cellStyle name="Salida 3 4 2" xfId="2621" xr:uid="{700909DB-E389-400D-8195-A4A330A8DEE7}"/>
    <cellStyle name="Salida 3 4 2 2" xfId="5258" xr:uid="{50455F57-A99D-4094-957C-9C1E78FDA1D8}"/>
    <cellStyle name="Salida 3 4 2 2 2" xfId="11622" xr:uid="{FFCE7C31-2609-4717-B077-3C682F25AF83}"/>
    <cellStyle name="Salida 3 4 2 2 2 2" xfId="26730" xr:uid="{9EB181F5-CB63-42C0-A4DC-BF16370660C1}"/>
    <cellStyle name="Salida 3 4 2 2 3" xfId="15475" xr:uid="{DDD4190E-3412-4FDF-B630-33D2D624BA24}"/>
    <cellStyle name="Salida 3 4 2 2 3 2" xfId="30583" xr:uid="{0B112B32-51C1-4E54-A95C-2D165CAB86F5}"/>
    <cellStyle name="Salida 3 4 2 2 4" xfId="20366" xr:uid="{51CA6D31-4CD6-4DA0-B585-CD92C4BC47CF}"/>
    <cellStyle name="Salida 3 4 2 3" xfId="9088" xr:uid="{07D6FC41-6BCD-44C5-B44D-6CDC7679C152}"/>
    <cellStyle name="Salida 3 4 2 3 2" xfId="24196" xr:uid="{6F86DDD8-4FEB-4E67-AACF-0D4D96E7D9DF}"/>
    <cellStyle name="Salida 3 4 2 4" xfId="14720" xr:uid="{8F4176B6-5BBF-4233-B782-BF8AA6F27174}"/>
    <cellStyle name="Salida 3 4 2 4 2" xfId="29828" xr:uid="{F5314AF2-388F-4E78-98EB-773A8C41A47D}"/>
    <cellStyle name="Salida 3 4 2 5" xfId="14680" xr:uid="{B1CD00A5-C276-4B23-AF10-F720D533DA3D}"/>
    <cellStyle name="Salida 3 4 2 5 2" xfId="29788" xr:uid="{9450E98A-08A5-46FB-BEEA-2030ED14B808}"/>
    <cellStyle name="Salida 3 4 2 6" xfId="17729" xr:uid="{98DEC2F7-99C0-4632-8842-9199489639F5}"/>
    <cellStyle name="Salida 3 4 3" xfId="2886" xr:uid="{F61943F7-1294-4BAF-BFC3-81B8958A21EF}"/>
    <cellStyle name="Salida 3 4 3 2" xfId="5523" xr:uid="{EC4BDED3-71BA-4D5D-86F6-72FE4EDF820E}"/>
    <cellStyle name="Salida 3 4 3 2 2" xfId="11834" xr:uid="{478B98E7-535A-4E45-918C-F175CCECB991}"/>
    <cellStyle name="Salida 3 4 3 2 2 2" xfId="26942" xr:uid="{09B50405-ABF2-4A20-92F0-B571429DCC5A}"/>
    <cellStyle name="Salida 3 4 3 2 3" xfId="13709" xr:uid="{596D1696-B20F-49BC-BAEF-4AAD7D3E6332}"/>
    <cellStyle name="Salida 3 4 3 2 3 2" xfId="28817" xr:uid="{17C6FB6F-91B9-464D-A373-0671E78B3640}"/>
    <cellStyle name="Salida 3 4 3 2 4" xfId="20631" xr:uid="{4A6CCA2C-0F44-4FE3-9516-A5C56F599BE3}"/>
    <cellStyle name="Salida 3 4 3 3" xfId="13435" xr:uid="{0E56979B-3F1B-4B79-A312-08BD629FFD70}"/>
    <cellStyle name="Salida 3 4 3 3 2" xfId="28543" xr:uid="{F682214A-8D71-422A-AD3B-4235D187642A}"/>
    <cellStyle name="Salida 3 4 3 4" xfId="17994" xr:uid="{5D917DDE-4B27-49B5-B691-D50415905FAA}"/>
    <cellStyle name="Salida 3 4 4" xfId="3189" xr:uid="{2EC0E7A9-AF81-4D99-9B4E-766EE91FDD59}"/>
    <cellStyle name="Salida 3 4 4 2" xfId="5826" xr:uid="{0A243B04-8DB2-4148-9D60-A9A94AF72632}"/>
    <cellStyle name="Salida 3 4 4 2 2" xfId="12137" xr:uid="{D0B85973-13C1-4E33-87A0-FA3D69DC94E4}"/>
    <cellStyle name="Salida 3 4 4 2 2 2" xfId="27245" xr:uid="{55341147-713A-4054-A7E7-E9012BFB666F}"/>
    <cellStyle name="Salida 3 4 4 2 3" xfId="15981" xr:uid="{C8B93E57-76A9-4F57-9C49-246F98F5350C}"/>
    <cellStyle name="Salida 3 4 4 2 3 2" xfId="31089" xr:uid="{98AB4169-43B7-44AF-8C7F-0F3EB9712C91}"/>
    <cellStyle name="Salida 3 4 4 2 4" xfId="20934" xr:uid="{91A7D652-E02D-46EA-8AC0-97284355F689}"/>
    <cellStyle name="Salida 3 4 4 3" xfId="9571" xr:uid="{9F6794BC-1AA3-451D-93E7-B9A48AB13D50}"/>
    <cellStyle name="Salida 3 4 4 3 2" xfId="24679" xr:uid="{90015632-55A9-41F0-8371-1815BD0C9B06}"/>
    <cellStyle name="Salida 3 4 4 4" xfId="14850" xr:uid="{C6353A1D-3A04-4678-A5AB-1A82044C8F1A}"/>
    <cellStyle name="Salida 3 4 4 4 2" xfId="29958" xr:uid="{3C64A6BB-6299-4482-B133-ACB8BFCECCC8}"/>
    <cellStyle name="Salida 3 4 4 5" xfId="18297" xr:uid="{406F3FFA-6827-445C-8EB0-9B7ECA57273A}"/>
    <cellStyle name="Salida 3 4 5" xfId="3515" xr:uid="{77ECD7F8-57FB-4FA5-9E73-37E17027C303}"/>
    <cellStyle name="Salida 3 4 5 2" xfId="6152" xr:uid="{3951DB4A-0112-4F73-AF90-0249C02ABE35}"/>
    <cellStyle name="Salida 3 4 5 2 2" xfId="12463" xr:uid="{CFF25213-CD63-43B8-A0EC-255E6C8D4DFA}"/>
    <cellStyle name="Salida 3 4 5 2 2 2" xfId="27571" xr:uid="{79BABBF5-4827-4228-9ACF-76A76233ACF3}"/>
    <cellStyle name="Salida 3 4 5 2 3" xfId="13564" xr:uid="{BB7F469B-E609-4B5D-B513-567A0551FC47}"/>
    <cellStyle name="Salida 3 4 5 2 3 2" xfId="28672" xr:uid="{4D58958D-C13C-442C-BC72-08D915BEFF0B}"/>
    <cellStyle name="Salida 3 4 5 2 4" xfId="21260" xr:uid="{84EE34AD-DCB7-475A-AB57-9D43C239D634}"/>
    <cellStyle name="Salida 3 4 5 3" xfId="9897" xr:uid="{2C2D6066-7594-470C-9286-7B8AAEF6A4BA}"/>
    <cellStyle name="Salida 3 4 5 3 2" xfId="25005" xr:uid="{747DBB9E-F591-4235-B8B9-A598E0102CD6}"/>
    <cellStyle name="Salida 3 4 5 4" xfId="14687" xr:uid="{FE3A7AA2-65AD-4B2E-A5BA-E96146C3D0E8}"/>
    <cellStyle name="Salida 3 4 5 4 2" xfId="29795" xr:uid="{A85ED825-98BD-4ABD-8AD2-65964C800D5B}"/>
    <cellStyle name="Salida 3 4 5 5" xfId="18623" xr:uid="{0B222ACA-7253-4B99-8C5A-B799E1FE5E86}"/>
    <cellStyle name="Salida 3 4 6" xfId="3821" xr:uid="{151C918A-9816-4261-9768-96FCF54925E0}"/>
    <cellStyle name="Salida 3 4 6 2" xfId="6458" xr:uid="{7D71845C-6088-4AE5-B56D-8920DEA40FEF}"/>
    <cellStyle name="Salida 3 4 6 2 2" xfId="12769" xr:uid="{96023522-A68D-4CD4-B97A-22C96718B98E}"/>
    <cellStyle name="Salida 3 4 6 2 2 2" xfId="27877" xr:uid="{BD483CFF-3910-400D-B6EF-F6699C898F9C}"/>
    <cellStyle name="Salida 3 4 6 2 3" xfId="13360" xr:uid="{CA9A8905-00E9-4FD4-95BE-8272A15249C3}"/>
    <cellStyle name="Salida 3 4 6 2 3 2" xfId="28468" xr:uid="{00263E1F-6A02-482D-8F92-B7E255483D1A}"/>
    <cellStyle name="Salida 3 4 6 2 4" xfId="21566" xr:uid="{7275F96D-216B-4383-9363-03893748B1CC}"/>
    <cellStyle name="Salida 3 4 6 3" xfId="10203" xr:uid="{B93D3DAD-F615-46CC-BBF8-FC378713573A}"/>
    <cellStyle name="Salida 3 4 6 3 2" xfId="25311" xr:uid="{B9F166D7-FFF2-4833-BE7F-2CD0D49A39F8}"/>
    <cellStyle name="Salida 3 4 6 4" xfId="14812" xr:uid="{BA806180-AA5F-4290-9E20-250F9B89D68F}"/>
    <cellStyle name="Salida 3 4 6 4 2" xfId="29920" xr:uid="{9FFF147E-2A66-4A8A-BDB5-CC2BE00617DF}"/>
    <cellStyle name="Salida 3 4 6 5" xfId="18929" xr:uid="{45D26B98-ED06-4E98-A3A6-9135C533C156}"/>
    <cellStyle name="Salida 3 4 7" xfId="4203" xr:uid="{9C7F9399-0BFE-4C09-AD91-B3C524A4B501}"/>
    <cellStyle name="Salida 3 4 7 2" xfId="6840" xr:uid="{C7DB2097-57A9-412A-9EA5-B5E5FA112EBA}"/>
    <cellStyle name="Salida 3 4 7 2 2" xfId="13151" xr:uid="{74C316E8-88C8-4CFE-99C4-F966D29456EA}"/>
    <cellStyle name="Salida 3 4 7 2 2 2" xfId="28259" xr:uid="{98F12E48-5FF8-44F9-8713-EFE3EC65705C}"/>
    <cellStyle name="Salida 3 4 7 2 3" xfId="16820" xr:uid="{301777F4-C138-4B2A-A41B-BF61670E87AE}"/>
    <cellStyle name="Salida 3 4 7 2 3 2" xfId="31928" xr:uid="{DD057220-B9A0-4E29-AB41-2E18B47CBE11}"/>
    <cellStyle name="Salida 3 4 7 2 4" xfId="21948" xr:uid="{E93EFAF8-3D3C-438C-8DBE-CE2C2DB1DD78}"/>
    <cellStyle name="Salida 3 4 7 3" xfId="10585" xr:uid="{2AB3D28F-E27E-4F92-8512-7C8A656E13C0}"/>
    <cellStyle name="Salida 3 4 7 3 2" xfId="25693" xr:uid="{3A11AB7A-789D-465F-80D2-02EC0038A26F}"/>
    <cellStyle name="Salida 3 4 7 4" xfId="15731" xr:uid="{4FE205C3-78B7-4D05-9A34-6F07FE1FC304}"/>
    <cellStyle name="Salida 3 4 7 4 2" xfId="30839" xr:uid="{6243C503-1ECF-4D2F-A78C-93950C636445}"/>
    <cellStyle name="Salida 3 4 7 5" xfId="19311" xr:uid="{EE44BF6C-2BF9-49B1-8A2F-537A011B3B0A}"/>
    <cellStyle name="Salida 3 4 8" xfId="4768" xr:uid="{6432D990-88F1-48BD-81B5-570D433AB136}"/>
    <cellStyle name="Salida 3 4 8 2" xfId="11150" xr:uid="{4A6CC594-E4EA-4A5C-9517-BA2336C99127}"/>
    <cellStyle name="Salida 3 4 8 2 2" xfId="26258" xr:uid="{D0BD647F-57C0-4B4F-8B12-9C0B295C322E}"/>
    <cellStyle name="Salida 3 4 8 3" xfId="15571" xr:uid="{CC1598CE-8019-4626-9314-C3F40C4CC87E}"/>
    <cellStyle name="Salida 3 4 8 3 2" xfId="30679" xr:uid="{E3E57E54-74AB-4FBF-9549-6601410E5E7A}"/>
    <cellStyle name="Salida 3 4 8 4" xfId="19876" xr:uid="{B4E89B15-007E-4BDE-980F-9B933F1B669A}"/>
    <cellStyle name="Salida 3 4 9" xfId="8629" xr:uid="{AB2B0AAF-594B-4C1B-9DE2-5891643E5194}"/>
    <cellStyle name="Salida 3 4 9 2" xfId="23737" xr:uid="{504B870A-47E0-4C3D-80C1-C1BC1661D6C0}"/>
    <cellStyle name="Salida 3 5" xfId="1995" xr:uid="{AAE4DD89-D83E-40CD-94A1-B08129E2FCB6}"/>
    <cellStyle name="Salida 3 5 10" xfId="15453" xr:uid="{9ACDAE97-C28B-428E-853A-A77F3A75C613}"/>
    <cellStyle name="Salida 3 5 10 2" xfId="30561" xr:uid="{F49AF116-42E4-449D-8AE1-5E8203790AD6}"/>
    <cellStyle name="Salida 3 5 11" xfId="17220" xr:uid="{0447C628-466A-4B39-811B-A2DA6AD9EB5F}"/>
    <cellStyle name="Salida 3 5 2" xfId="2757" xr:uid="{2E3F4F86-B8F6-4308-B53D-E47CF867D658}"/>
    <cellStyle name="Salida 3 5 2 2" xfId="5394" xr:uid="{CB1F1827-C03F-4D46-B76F-BCFE18BB4FA0}"/>
    <cellStyle name="Salida 3 5 2 2 2" xfId="11743" xr:uid="{91F48A97-B3FA-49EC-8BF9-C2414FE5A3D9}"/>
    <cellStyle name="Salida 3 5 2 2 2 2" xfId="26851" xr:uid="{F002003A-0E13-4C70-AFB5-726A700E1FB3}"/>
    <cellStyle name="Salida 3 5 2 2 3" xfId="16295" xr:uid="{6EA5DDC8-89A0-4DCA-AFE8-10A348D4EFD2}"/>
    <cellStyle name="Salida 3 5 2 2 3 2" xfId="31403" xr:uid="{3331ECB2-46E9-4783-BF4B-C245E6A84D82}"/>
    <cellStyle name="Salida 3 5 2 2 4" xfId="20502" xr:uid="{49A801E1-5066-46A6-97C1-CD5CF314E008}"/>
    <cellStyle name="Salida 3 5 2 3" xfId="16241" xr:uid="{C33436CD-8F22-4A1D-8F38-747C07059BED}"/>
    <cellStyle name="Salida 3 5 2 3 2" xfId="31349" xr:uid="{2178C317-C97C-427A-BB0D-2D84CBFD452C}"/>
    <cellStyle name="Salida 3 5 2 4" xfId="17865" xr:uid="{A59C4133-BD51-4CC6-86EC-1E1DD8824812}"/>
    <cellStyle name="Salida 3 5 3" xfId="3060" xr:uid="{FB4464FE-687F-441A-966F-4C644243D88C}"/>
    <cellStyle name="Salida 3 5 3 2" xfId="5697" xr:uid="{260DDE16-956E-4FA5-A24E-830FAE219AC6}"/>
    <cellStyle name="Salida 3 5 3 2 2" xfId="12008" xr:uid="{CC5A53F1-4596-4D1F-BF65-69857CB2D5E7}"/>
    <cellStyle name="Salida 3 5 3 2 2 2" xfId="27116" xr:uid="{E496A6F5-5D10-44B8-96F4-D39521DBB905}"/>
    <cellStyle name="Salida 3 5 3 2 3" xfId="14719" xr:uid="{07BDF1A2-94B9-44DC-AE4D-35E229F74139}"/>
    <cellStyle name="Salida 3 5 3 2 3 2" xfId="29827" xr:uid="{93B9DFC8-CE72-44E1-9D45-B5844305F67B}"/>
    <cellStyle name="Salida 3 5 3 2 4" xfId="20805" xr:uid="{4A9B9319-4873-47D3-8E68-29C14A5AECAA}"/>
    <cellStyle name="Salida 3 5 3 3" xfId="9442" xr:uid="{17676AE7-8DCC-4DFD-942D-E076B8AF2CA5}"/>
    <cellStyle name="Salida 3 5 3 3 2" xfId="24550" xr:uid="{1EDE325F-E08B-4E6C-8298-0ADE39EC36E7}"/>
    <cellStyle name="Salida 3 5 3 4" xfId="15802" xr:uid="{E23EC453-1EBA-4657-8120-D45651841558}"/>
    <cellStyle name="Salida 3 5 3 4 2" xfId="30910" xr:uid="{D03746FF-0488-4D73-89CF-BFE8B33A8E3B}"/>
    <cellStyle name="Salida 3 5 3 5" xfId="18168" xr:uid="{A9B6BBEF-38BF-4425-84D8-49E291D0766F}"/>
    <cellStyle name="Salida 3 5 4" xfId="3386" xr:uid="{E7441DF4-3F9A-4087-858D-DD769E7AC527}"/>
    <cellStyle name="Salida 3 5 4 2" xfId="6023" xr:uid="{6974EE7B-BA0D-42EF-80AB-BBCA6763D851}"/>
    <cellStyle name="Salida 3 5 4 2 2" xfId="12334" xr:uid="{060CF58A-0A63-4DA2-95B0-8EE63CF08BDB}"/>
    <cellStyle name="Salida 3 5 4 2 2 2" xfId="27442" xr:uid="{C6C3FB4A-C519-4783-A0AE-0301D1550B1E}"/>
    <cellStyle name="Salida 3 5 4 2 3" xfId="15583" xr:uid="{59558214-B879-4F38-8A55-27AFAE434DC5}"/>
    <cellStyle name="Salida 3 5 4 2 3 2" xfId="30691" xr:uid="{F4E93BB9-729D-4649-95BD-DDFD6A5C9FCD}"/>
    <cellStyle name="Salida 3 5 4 2 4" xfId="21131" xr:uid="{41E31187-7F94-4B15-A513-ADAF46A0C296}"/>
    <cellStyle name="Salida 3 5 4 3" xfId="9768" xr:uid="{D44ECF3D-AD52-41F4-8489-0B9F2505FBEE}"/>
    <cellStyle name="Salida 3 5 4 3 2" xfId="24876" xr:uid="{455640E0-4D8E-418E-970D-84C11046F64B}"/>
    <cellStyle name="Salida 3 5 4 4" xfId="15993" xr:uid="{3AFDFA01-6748-4948-A468-85D8E18A7CA6}"/>
    <cellStyle name="Salida 3 5 4 4 2" xfId="31101" xr:uid="{DEAAB59E-4613-4491-A93C-653E744F0460}"/>
    <cellStyle name="Salida 3 5 4 5" xfId="18494" xr:uid="{62CBB99C-31DF-4AEF-97B2-D5443D551049}"/>
    <cellStyle name="Salida 3 5 5" xfId="3692" xr:uid="{B6841F20-7280-456A-B438-DF3F805E26B5}"/>
    <cellStyle name="Salida 3 5 5 2" xfId="6329" xr:uid="{3547DB08-0DC7-4143-B29F-8045AA16E5B6}"/>
    <cellStyle name="Salida 3 5 5 2 2" xfId="12640" xr:uid="{C3E7EF1A-E936-493A-BD32-7DC9AB279529}"/>
    <cellStyle name="Salida 3 5 5 2 2 2" xfId="27748" xr:uid="{275C97D9-61FB-4906-B10F-0826B53FCD3E}"/>
    <cellStyle name="Salida 3 5 5 2 3" xfId="7570" xr:uid="{C73A5A3B-03E8-4950-82C7-4AECE69AE5CC}"/>
    <cellStyle name="Salida 3 5 5 2 3 2" xfId="22678" xr:uid="{5AF30BF5-BB7C-497C-8B8D-B554CECED66D}"/>
    <cellStyle name="Salida 3 5 5 2 4" xfId="21437" xr:uid="{F2B52B0C-D048-487C-9700-367AB8A9606A}"/>
    <cellStyle name="Salida 3 5 5 3" xfId="10074" xr:uid="{DD5990D8-9ACF-435D-84CF-502F2D05B1C2}"/>
    <cellStyle name="Salida 3 5 5 3 2" xfId="25182" xr:uid="{9A7000A7-7C3C-42AB-BCF6-C174BA437103}"/>
    <cellStyle name="Salida 3 5 5 4" xfId="14250" xr:uid="{01CDAB1E-0BC0-4FAC-ACC7-7FFE4FED4A68}"/>
    <cellStyle name="Salida 3 5 5 4 2" xfId="29358" xr:uid="{02EA4511-0FA6-4D96-BB10-550A79BD2132}"/>
    <cellStyle name="Salida 3 5 5 5" xfId="18800" xr:uid="{3276AD4B-85DE-4FB9-9249-5A36E994FADE}"/>
    <cellStyle name="Salida 3 5 6" xfId="4067" xr:uid="{0DC32A1C-D2B8-4196-AFF0-4A2E53C54163}"/>
    <cellStyle name="Salida 3 5 6 2" xfId="6704" xr:uid="{2794B9FB-133A-4BB8-A41E-287BD6F3EED5}"/>
    <cellStyle name="Salida 3 5 6 2 2" xfId="13015" xr:uid="{DABBE444-847F-433B-831F-FA5603F306D3}"/>
    <cellStyle name="Salida 3 5 6 2 2 2" xfId="28123" xr:uid="{04FAF933-E7C5-4C7F-AAE6-721757785697}"/>
    <cellStyle name="Salida 3 5 6 2 3" xfId="16691" xr:uid="{15D0F193-8242-4A6A-B8AA-9AFFE6A2CC31}"/>
    <cellStyle name="Salida 3 5 6 2 3 2" xfId="31799" xr:uid="{40459BDE-431A-44B6-8BB2-2168CA557C8E}"/>
    <cellStyle name="Salida 3 5 6 2 4" xfId="21812" xr:uid="{FB323F8D-1CE1-4F10-96E6-FDDF01BB04CC}"/>
    <cellStyle name="Salida 3 5 6 3" xfId="10449" xr:uid="{873B16FE-3E39-417B-B944-3743098545BD}"/>
    <cellStyle name="Salida 3 5 6 3 2" xfId="25557" xr:uid="{98C59091-BC06-44C5-8416-2193576F88A9}"/>
    <cellStyle name="Salida 3 5 6 4" xfId="15596" xr:uid="{E127C020-5917-4EBC-BE21-25443FD9E01F}"/>
    <cellStyle name="Salida 3 5 6 4 2" xfId="30704" xr:uid="{EFD6BB19-BDEB-4153-B3B2-7B18ABA44DD1}"/>
    <cellStyle name="Salida 3 5 6 5" xfId="19175" xr:uid="{B4D85D63-669D-4102-8C78-0004F167DCCC}"/>
    <cellStyle name="Salida 3 5 7" xfId="4632" xr:uid="{AFE914EE-092C-489D-A8BE-7AAF7CA70423}"/>
    <cellStyle name="Salida 3 5 7 2" xfId="11014" xr:uid="{F27B85EB-1F11-4618-B593-88689789E661}"/>
    <cellStyle name="Salida 3 5 7 2 2" xfId="26122" xr:uid="{A2C2EC17-1779-4ABD-AD4F-BCC7E3A37E35}"/>
    <cellStyle name="Salida 3 5 7 3" xfId="15598" xr:uid="{3B1D140C-AFEA-4330-BEAE-8AA54F52575E}"/>
    <cellStyle name="Salida 3 5 7 3 2" xfId="30706" xr:uid="{4F8E4433-A047-4D07-B4D5-8F1030A1CCD2}"/>
    <cellStyle name="Salida 3 5 7 4" xfId="19740" xr:uid="{C4F3DF91-4A77-4BCF-862C-E3084DA9CAC8}"/>
    <cellStyle name="Salida 3 5 8" xfId="8493" xr:uid="{AA4FB0F1-5702-4D08-8BBC-F9F9552BFC4F}"/>
    <cellStyle name="Salida 3 5 8 2" xfId="23601" xr:uid="{52ECC114-8751-46EC-B547-1619413BD73B}"/>
    <cellStyle name="Salida 3 5 9" xfId="15831" xr:uid="{49834431-1E9E-48A3-BCA4-D7157F6DDEF0}"/>
    <cellStyle name="Salida 3 5 9 2" xfId="30939" xr:uid="{FB269F57-D772-401B-802E-C8E67C70E6CA}"/>
    <cellStyle name="Salida 4" xfId="1513" xr:uid="{00000000-0005-0000-0000-0000ED050000}"/>
    <cellStyle name="Salida 4 2" xfId="1939" xr:uid="{4431280D-69C5-4BD0-B561-5050DBDAA137}"/>
    <cellStyle name="Salida 4 2 10" xfId="8440" xr:uid="{ADDE3377-7C01-4D25-B7E8-218271D8417A}"/>
    <cellStyle name="Salida 4 2 10 2" xfId="23548" xr:uid="{26225EEB-7F99-42F4-972E-B6AC4C7E32BF}"/>
    <cellStyle name="Salida 4 2 11" xfId="7780" xr:uid="{D7927A06-930C-4B68-ACE2-DDBA00F2DE15}"/>
    <cellStyle name="Salida 4 2 11 2" xfId="22888" xr:uid="{E0408F03-8445-4F41-8EF9-960687C46056}"/>
    <cellStyle name="Salida 4 2 12" xfId="15415" xr:uid="{EB8FCADC-BEC7-46B4-87E5-6976B1B5A327}"/>
    <cellStyle name="Salida 4 2 12 2" xfId="30523" xr:uid="{D09711A4-BECE-420B-B6AA-7F071479C67D}"/>
    <cellStyle name="Salida 4 2 13" xfId="17164" xr:uid="{C5E437EB-8F4E-4FAD-B93F-E428E8EE9A5B}"/>
    <cellStyle name="Salida 4 2 2" xfId="2499" xr:uid="{3053BC31-E55D-4263-B459-ACF3497E5973}"/>
    <cellStyle name="Salida 4 2 2 2" xfId="5136" xr:uid="{6114FB84-B5C6-4651-BE92-2D9E77F62103}"/>
    <cellStyle name="Salida 4 2 2 2 2" xfId="11500" xr:uid="{75A895CC-A01A-4433-9B5C-09CDE999D9CA}"/>
    <cellStyle name="Salida 4 2 2 2 2 2" xfId="26608" xr:uid="{FECBDEC5-78F3-47DC-B95E-6D0B5451AC8E}"/>
    <cellStyle name="Salida 4 2 2 2 3" xfId="7744" xr:uid="{9E55D273-833E-46A9-87EB-D66AB948EF8A}"/>
    <cellStyle name="Salida 4 2 2 2 3 2" xfId="22852" xr:uid="{308F84CE-FA56-40B5-9FA9-8D66FE34E737}"/>
    <cellStyle name="Salida 4 2 2 2 4" xfId="20244" xr:uid="{932D3AF3-5A8C-4F2D-8A44-1AA1049D4D29}"/>
    <cellStyle name="Salida 4 2 2 3" xfId="8966" xr:uid="{A80574E1-CFED-48E3-B6BD-8BF643D430A3}"/>
    <cellStyle name="Salida 4 2 2 3 2" xfId="24074" xr:uid="{1EFE61C7-85C1-4699-A91A-3BD23A6C3F69}"/>
    <cellStyle name="Salida 4 2 3" xfId="2715" xr:uid="{98AB6111-CE0A-40D1-B7ED-82CF2BE43086}"/>
    <cellStyle name="Salida 4 2 3 2" xfId="5352" xr:uid="{8BE32955-7372-40AE-BFA5-A33F519EAB3D}"/>
    <cellStyle name="Salida 4 2 3 2 2" xfId="11701" xr:uid="{6FEC5F10-B254-49A6-A399-E920F10CAB1C}"/>
    <cellStyle name="Salida 4 2 3 2 2 2" xfId="26809" xr:uid="{CD523D3E-6B68-46AF-BA4C-AC56AE4E3CD1}"/>
    <cellStyle name="Salida 4 2 3 2 3" xfId="15570" xr:uid="{90521CD9-86A0-4D0C-A1EC-607B662DA226}"/>
    <cellStyle name="Salida 4 2 3 2 3 2" xfId="30678" xr:uid="{1057FB5D-7886-4DEC-9436-8FBE831FE467}"/>
    <cellStyle name="Salida 4 2 3 2 4" xfId="20460" xr:uid="{733BBB81-8E7F-47C9-85EA-3AF73A27595C}"/>
    <cellStyle name="Salida 4 2 3 3" xfId="8157" xr:uid="{39CA0F3B-C741-43E1-A454-0421B4345793}"/>
    <cellStyle name="Salida 4 2 3 3 2" xfId="23265" xr:uid="{E788463B-49DC-42AD-B33E-F303FF331C23}"/>
    <cellStyle name="Salida 4 2 3 4" xfId="17823" xr:uid="{D85E758A-A55D-47FB-8188-DC80D00BC616}"/>
    <cellStyle name="Salida 4 2 4" xfId="3018" xr:uid="{574E9A9E-F116-4A17-A245-E017C8ACBE25}"/>
    <cellStyle name="Salida 4 2 4 2" xfId="5655" xr:uid="{1AF87963-3102-4FA7-84D2-AEC58A36140C}"/>
    <cellStyle name="Salida 4 2 4 2 2" xfId="11966" xr:uid="{2F9161C9-A6AA-49BA-9425-A4F323F930DA}"/>
    <cellStyle name="Salida 4 2 4 2 2 2" xfId="27074" xr:uid="{5626DCCC-D44E-46A7-BFD7-FA289C5212FF}"/>
    <cellStyle name="Salida 4 2 4 2 3" xfId="7596" xr:uid="{CD34B7DC-02A0-44FB-AA02-507D8A968979}"/>
    <cellStyle name="Salida 4 2 4 2 3 2" xfId="22704" xr:uid="{E2C511F9-BD40-4CC3-8FFB-93F86544EB48}"/>
    <cellStyle name="Salida 4 2 4 2 4" xfId="20763" xr:uid="{D4995EB3-E106-4FCE-8ADB-8A77364A615A}"/>
    <cellStyle name="Salida 4 2 4 3" xfId="9400" xr:uid="{DD2F130E-6C93-48F2-9E86-8C1C57CB8622}"/>
    <cellStyle name="Salida 4 2 4 3 2" xfId="24508" xr:uid="{E9EF73B0-4F2E-47FF-B4E2-EE3D8F795427}"/>
    <cellStyle name="Salida 4 2 4 4" xfId="7117" xr:uid="{08EFFCAC-37FB-4646-993F-10605E57BEA2}"/>
    <cellStyle name="Salida 4 2 4 4 2" xfId="22225" xr:uid="{055C045D-1180-4905-A0FE-52590ED2DD33}"/>
    <cellStyle name="Salida 4 2 4 5" xfId="18126" xr:uid="{F0242744-D19E-4F97-8463-8E85B1A1BE56}"/>
    <cellStyle name="Salida 4 2 5" xfId="3344" xr:uid="{B4313202-8793-48BA-A618-E11A8F454455}"/>
    <cellStyle name="Salida 4 2 5 2" xfId="5981" xr:uid="{37868DC2-3EB9-46B0-B4D0-9E9DBDAA41CF}"/>
    <cellStyle name="Salida 4 2 5 2 2" xfId="12292" xr:uid="{C7871613-5A75-463F-B37D-536DEF3D7738}"/>
    <cellStyle name="Salida 4 2 5 2 2 2" xfId="27400" xr:uid="{4ECEA094-26A7-4924-B8CE-B36FF33A755A}"/>
    <cellStyle name="Salida 4 2 5 2 3" xfId="7353" xr:uid="{902783CF-C326-460E-9D09-C589D13B928F}"/>
    <cellStyle name="Salida 4 2 5 2 3 2" xfId="22461" xr:uid="{AB201CB2-22E0-4319-84A1-6D794E861F3C}"/>
    <cellStyle name="Salida 4 2 5 2 4" xfId="21089" xr:uid="{C75967F8-C3A4-49A6-8049-E5A51C0A4E6C}"/>
    <cellStyle name="Salida 4 2 5 3" xfId="9726" xr:uid="{7CF34A25-25A0-4B18-8BD4-7FF2A56C37F9}"/>
    <cellStyle name="Salida 4 2 5 3 2" xfId="24834" xr:uid="{B379DFC1-3925-4615-8B43-90335206A95B}"/>
    <cellStyle name="Salida 4 2 5 4" xfId="16193" xr:uid="{AC0146CE-3E31-4FFB-815C-6FFECC6A3CB5}"/>
    <cellStyle name="Salida 4 2 5 4 2" xfId="31301" xr:uid="{942F3AAC-E39D-4703-9AFB-EA8C21454AFB}"/>
    <cellStyle name="Salida 4 2 5 5" xfId="18452" xr:uid="{6D3E4D75-8C53-4DC5-8CBF-6516D2AB4DDA}"/>
    <cellStyle name="Salida 4 2 6" xfId="3650" xr:uid="{9DB852A8-CAEB-41F9-AE6F-68376A2AB24B}"/>
    <cellStyle name="Salida 4 2 6 2" xfId="6287" xr:uid="{02314B4C-0016-46ED-8C33-26E205404F6D}"/>
    <cellStyle name="Salida 4 2 6 2 2" xfId="12598" xr:uid="{C055B8F3-C014-4CF8-8989-8DA18E3320F8}"/>
    <cellStyle name="Salida 4 2 6 2 2 2" xfId="27706" xr:uid="{9CC7739E-CA48-4BFB-8213-6C849507F643}"/>
    <cellStyle name="Salida 4 2 6 2 3" xfId="13376" xr:uid="{C282AB18-A9D1-46F6-8301-019656D44B74}"/>
    <cellStyle name="Salida 4 2 6 2 3 2" xfId="28484" xr:uid="{DA977DEF-B080-41EE-8BC2-583277CE33AE}"/>
    <cellStyle name="Salida 4 2 6 2 4" xfId="21395" xr:uid="{AB790444-D43B-43AB-8261-687AE5D1EF67}"/>
    <cellStyle name="Salida 4 2 6 3" xfId="10032" xr:uid="{4FBE0205-017F-46AD-914D-A5B605B1E6AA}"/>
    <cellStyle name="Salida 4 2 6 3 2" xfId="25140" xr:uid="{295B46DB-D626-4916-918E-56918E175897}"/>
    <cellStyle name="Salida 4 2 6 4" xfId="13919" xr:uid="{BB2DE882-A246-4CA1-BFA1-EE1B7E9A229D}"/>
    <cellStyle name="Salida 4 2 6 4 2" xfId="29027" xr:uid="{0B27FE42-6F9A-4F44-BD4B-F80F9B20CD92}"/>
    <cellStyle name="Salida 4 2 6 5" xfId="18758" xr:uid="{2018AFCC-325A-444B-A176-A64C4AF56A98}"/>
    <cellStyle name="Salida 4 2 7" xfId="4011" xr:uid="{EF493C81-EFE3-42D1-8C7C-E65720C6CA81}"/>
    <cellStyle name="Salida 4 2 7 2" xfId="6648" xr:uid="{D6BC35D0-6CE1-4BB0-9A67-55D3CB7732E5}"/>
    <cellStyle name="Salida 4 2 7 2 2" xfId="12959" xr:uid="{62297BF5-1B35-468B-B351-1C295F7205BD}"/>
    <cellStyle name="Salida 4 2 7 2 2 2" xfId="28067" xr:uid="{0D08589F-3C37-42EF-8497-EC65070C37D7}"/>
    <cellStyle name="Salida 4 2 7 2 3" xfId="16649" xr:uid="{4C4133E5-4396-4655-9D91-FF1984BAC4E5}"/>
    <cellStyle name="Salida 4 2 7 2 3 2" xfId="31757" xr:uid="{E9E939AB-0AD2-4839-8AA4-B3AA6639A72A}"/>
    <cellStyle name="Salida 4 2 7 2 4" xfId="21756" xr:uid="{958ADE8A-83CA-4E6A-8EBF-E7F760B74506}"/>
    <cellStyle name="Salida 4 2 7 3" xfId="10393" xr:uid="{C4F4EB4D-0F1F-48DF-8659-C511D82F686F}"/>
    <cellStyle name="Salida 4 2 7 3 2" xfId="25501" xr:uid="{6EEAD29A-DF33-44BC-A19B-B483227EF90A}"/>
    <cellStyle name="Salida 4 2 7 4" xfId="14393" xr:uid="{DA444ACF-7A8D-4DCB-99C5-3A3587B1EC4C}"/>
    <cellStyle name="Salida 4 2 7 4 2" xfId="29501" xr:uid="{32F7D8F1-1D4E-4E4E-BB56-E9C921D76118}"/>
    <cellStyle name="Salida 4 2 7 5" xfId="19119" xr:uid="{1D3B7A1F-15A2-4ED0-A111-931DE9762F62}"/>
    <cellStyle name="Salida 4 2 8" xfId="4324" xr:uid="{A079E36F-61D0-4F01-8F5A-2C5A8AB9BCD8}"/>
    <cellStyle name="Salida 4 2 8 2" xfId="6961" xr:uid="{EEF5FD8C-6826-4314-AA81-34C6B4E4834B}"/>
    <cellStyle name="Salida 4 2 8 2 2" xfId="13272" xr:uid="{29150973-6C93-4C88-A742-0AFBF2344329}"/>
    <cellStyle name="Salida 4 2 8 2 2 2" xfId="28380" xr:uid="{7AADDE26-3D5D-49F7-A970-B188D280439D}"/>
    <cellStyle name="Salida 4 2 8 2 3" xfId="16936" xr:uid="{1710A5D8-5A7E-4D13-969E-32AAF574668B}"/>
    <cellStyle name="Salida 4 2 8 2 3 2" xfId="32044" xr:uid="{F13A1E70-48C6-4E55-A3C2-BBD5061690FE}"/>
    <cellStyle name="Salida 4 2 8 2 4" xfId="22069" xr:uid="{CF01AF17-1585-4320-AD3F-0D238C6DE88E}"/>
    <cellStyle name="Salida 4 2 8 3" xfId="10706" xr:uid="{7F430961-6F43-42FA-9561-C938981758D9}"/>
    <cellStyle name="Salida 4 2 8 3 2" xfId="25814" xr:uid="{B792A3B8-E1BC-4D66-B755-DD5A89598167}"/>
    <cellStyle name="Salida 4 2 8 4" xfId="7362" xr:uid="{1BD0010B-9115-47FC-9280-1305066B9FAF}"/>
    <cellStyle name="Salida 4 2 8 4 2" xfId="22470" xr:uid="{076BE909-1AD0-4D79-8380-E53FE27DD2AE}"/>
    <cellStyle name="Salida 4 2 8 5" xfId="19432" xr:uid="{670E66EF-94D5-411F-A261-3D54EADF034F}"/>
    <cellStyle name="Salida 4 2 9" xfId="4576" xr:uid="{ADDDD1BD-981B-46DC-9325-5BE926A76475}"/>
    <cellStyle name="Salida 4 2 9 2" xfId="10958" xr:uid="{25D501BC-37DC-4E96-8586-952396B18751}"/>
    <cellStyle name="Salida 4 2 9 2 2" xfId="26066" xr:uid="{6404467D-A825-4F60-8DEA-ECFD2FBC42F6}"/>
    <cellStyle name="Salida 4 2 9 3" xfId="7082" xr:uid="{30F04FAE-E3BA-400E-AC03-A4F75D707E19}"/>
    <cellStyle name="Salida 4 2 9 3 2" xfId="22190" xr:uid="{B8BDB7E5-688E-41E9-8360-BF62C441A2C5}"/>
    <cellStyle name="Salida 4 2 9 4" xfId="19684" xr:uid="{21C74ACF-9DD5-4026-8E3E-7ECF14072FF9}"/>
    <cellStyle name="Salida 4 3" xfId="1794" xr:uid="{E621F8F8-AC61-4CEA-AE1E-74A562966F0F}"/>
    <cellStyle name="Salida 4 3 10" xfId="8271" xr:uid="{B400C59F-C0D9-4E00-BE4D-BE1842966F71}"/>
    <cellStyle name="Salida 4 3 10 2" xfId="23379" xr:uid="{EA6D374B-A046-492F-9CC7-91FA93519E9C}"/>
    <cellStyle name="Salida 4 3 11" xfId="14325" xr:uid="{9DF84EB1-F13D-458D-8FAC-062DBEC2B3B9}"/>
    <cellStyle name="Salida 4 3 11 2" xfId="29433" xr:uid="{30C3B898-55F2-4340-854A-AB1BB452D8FA}"/>
    <cellStyle name="Salida 4 3 12" xfId="15165" xr:uid="{77848064-A9FC-4EBB-A416-15E5153E3768}"/>
    <cellStyle name="Salida 4 3 12 2" xfId="30273" xr:uid="{4F512B65-B7F2-4DDB-9C8B-BA5C62BE1CFB}"/>
    <cellStyle name="Salida 4 3 13" xfId="17019" xr:uid="{8DF867EF-6518-4F7C-B6D6-48167B986730}"/>
    <cellStyle name="Salida 4 3 2" xfId="2354" xr:uid="{3BE7FAFC-E436-4F39-9DBE-2A5A3A4D51F3}"/>
    <cellStyle name="Salida 4 3 2 2" xfId="4991" xr:uid="{C0824FAF-07CA-49D2-A0AD-611A7552DD31}"/>
    <cellStyle name="Salida 4 3 2 2 2" xfId="11355" xr:uid="{BB3682C7-1DC3-44C7-877B-594B87A7C955}"/>
    <cellStyle name="Salida 4 3 2 2 2 2" xfId="26463" xr:uid="{BF6ACC11-5F79-42CC-A978-84A341A04E17}"/>
    <cellStyle name="Salida 4 3 2 2 3" xfId="7407" xr:uid="{57E690B0-C94A-413D-8DFE-194C34A1FD6E}"/>
    <cellStyle name="Salida 4 3 2 2 3 2" xfId="22515" xr:uid="{A2804F27-553F-4469-B3F5-B78D713BCE92}"/>
    <cellStyle name="Salida 4 3 2 2 4" xfId="20099" xr:uid="{D214F64C-2B7A-458E-A585-842CCF40D7EF}"/>
    <cellStyle name="Salida 4 3 2 3" xfId="8821" xr:uid="{0FC36DF2-CF29-47DC-940C-6A170E9C7768}"/>
    <cellStyle name="Salida 4 3 2 3 2" xfId="23929" xr:uid="{0F58490C-5F18-47FC-9A01-DCD695764315}"/>
    <cellStyle name="Salida 4 3 3" xfId="2265" xr:uid="{861ABD45-3A72-4CD8-BB51-1BC6A7B41FAA}"/>
    <cellStyle name="Salida 4 3 3 2" xfId="4902" xr:uid="{F25476BA-26E7-4845-A048-A07D074AEBE6}"/>
    <cellStyle name="Salida 4 3 3 2 2" xfId="11266" xr:uid="{34226CF9-EC3D-4AB1-AE1C-D78FAFBF874E}"/>
    <cellStyle name="Salida 4 3 3 2 2 2" xfId="26374" xr:uid="{B411F2A7-42FB-4FCE-8953-6C527D64956E}"/>
    <cellStyle name="Salida 4 3 3 2 3" xfId="8141" xr:uid="{7F4E0810-4601-4266-AC32-C5A6EAE0F1E2}"/>
    <cellStyle name="Salida 4 3 3 2 3 2" xfId="23249" xr:uid="{08D48443-F573-4183-AD4E-06DF80C358DB}"/>
    <cellStyle name="Salida 4 3 3 2 4" xfId="20010" xr:uid="{D92B6103-3CCC-4761-B86A-B233C882269F}"/>
    <cellStyle name="Salida 4 3 3 3" xfId="14550" xr:uid="{1A90A3A6-C66F-4CF4-9A43-777B641A88CF}"/>
    <cellStyle name="Salida 4 3 3 3 2" xfId="29658" xr:uid="{4A16CF71-3D3E-40DF-89CE-DBC2A13AE35D}"/>
    <cellStyle name="Salida 4 3 3 4" xfId="17490" xr:uid="{63812F05-2BD3-4435-99F3-4B8847CABE2B}"/>
    <cellStyle name="Salida 4 3 4" xfId="2331" xr:uid="{E88B979B-6ED3-4262-9AD7-A57982B1FE12}"/>
    <cellStyle name="Salida 4 3 4 2" xfId="4968" xr:uid="{801EE8E9-08C3-4440-B9F1-E2746B8604EE}"/>
    <cellStyle name="Salida 4 3 4 2 2" xfId="11332" xr:uid="{66C108D1-8516-4716-90F2-2291AB420975}"/>
    <cellStyle name="Salida 4 3 4 2 2 2" xfId="26440" xr:uid="{397419AF-9189-40ED-9E03-2261B59550BA}"/>
    <cellStyle name="Salida 4 3 4 2 3" xfId="14150" xr:uid="{7B94F8B3-DF69-4FBB-BC97-A1CF1F6DBF4E}"/>
    <cellStyle name="Salida 4 3 4 2 3 2" xfId="29258" xr:uid="{CA9CC92C-1E4C-4ED4-9816-5D9B7E7BF260}"/>
    <cellStyle name="Salida 4 3 4 2 4" xfId="20076" xr:uid="{7F99C94C-C721-45A6-B217-B455F2FB23C6}"/>
    <cellStyle name="Salida 4 3 4 3" xfId="8798" xr:uid="{AB36E217-7AF2-490B-82E5-14205EC2F4D5}"/>
    <cellStyle name="Salida 4 3 4 3 2" xfId="23906" xr:uid="{62EDA182-FAA3-44F8-AD0C-608D9973909F}"/>
    <cellStyle name="Salida 4 3 4 4" xfId="13710" xr:uid="{BC442B13-7AC4-4431-8EE3-74CD30A3789F}"/>
    <cellStyle name="Salida 4 3 4 4 2" xfId="28818" xr:uid="{4C9DDC45-A6E5-4CCA-AA4D-9533D797D39F}"/>
    <cellStyle name="Salida 4 3 4 5" xfId="17556" xr:uid="{3363804A-749A-421A-894A-76FD138A678A}"/>
    <cellStyle name="Salida 4 3 5" xfId="2279" xr:uid="{2FA0E1A7-9B85-4230-BB88-92A8B400EA09}"/>
    <cellStyle name="Salida 4 3 5 2" xfId="4916" xr:uid="{4224D203-A5CA-4A83-AD72-A68691630040}"/>
    <cellStyle name="Salida 4 3 5 2 2" xfId="11280" xr:uid="{229B4791-88C3-4A98-9520-E00BC8737740}"/>
    <cellStyle name="Salida 4 3 5 2 2 2" xfId="26388" xr:uid="{3B2F68A3-D36C-4080-9818-D91C4AF36B2A}"/>
    <cellStyle name="Salida 4 3 5 2 3" xfId="7204" xr:uid="{08C296A8-5BF7-4613-9DD4-70435F023EA5}"/>
    <cellStyle name="Salida 4 3 5 2 3 2" xfId="22312" xr:uid="{29C943CC-1843-4A4B-A242-FDC297E1DE79}"/>
    <cellStyle name="Salida 4 3 5 2 4" xfId="20024" xr:uid="{BC397C7B-ACA3-4B7B-9ABB-53A24A471EA8}"/>
    <cellStyle name="Salida 4 3 5 3" xfId="8746" xr:uid="{1E1924E2-5023-43EA-A175-D09CEF9F6524}"/>
    <cellStyle name="Salida 4 3 5 3 2" xfId="23854" xr:uid="{42DB4C81-3FD6-42F5-858F-27AE1A420F59}"/>
    <cellStyle name="Salida 4 3 5 4" xfId="15956" xr:uid="{1F4B57DF-EC92-4B32-9D0B-9D52E9D0AE9D}"/>
    <cellStyle name="Salida 4 3 5 4 2" xfId="31064" xr:uid="{4918FE0F-4C1A-4E81-9932-48D5B5D81AAC}"/>
    <cellStyle name="Salida 4 3 5 5" xfId="17504" xr:uid="{1B08DC39-9390-4EA4-BAEE-3BC839476365}"/>
    <cellStyle name="Salida 4 3 6" xfId="2297" xr:uid="{B6658890-028F-4726-B3FF-05A1B46F067D}"/>
    <cellStyle name="Salida 4 3 6 2" xfId="4934" xr:uid="{2EBEFAAD-54BD-46C7-BC7B-FB504AF7E6D5}"/>
    <cellStyle name="Salida 4 3 6 2 2" xfId="11298" xr:uid="{6BA8B892-6934-4C54-8AAB-2E45EBC77138}"/>
    <cellStyle name="Salida 4 3 6 2 2 2" xfId="26406" xr:uid="{18419515-DBCF-4480-8E5C-8BBE68DF3C08}"/>
    <cellStyle name="Salida 4 3 6 2 3" xfId="15947" xr:uid="{1533D503-B41C-40C0-B1BB-436C14457AEE}"/>
    <cellStyle name="Salida 4 3 6 2 3 2" xfId="31055" xr:uid="{222CB48A-B0D3-4E75-80B9-E7DA0C827912}"/>
    <cellStyle name="Salida 4 3 6 2 4" xfId="20042" xr:uid="{CFDF26BC-79DE-4927-B1F9-1CB34E27E4CD}"/>
    <cellStyle name="Salida 4 3 6 3" xfId="8764" xr:uid="{F059E0F0-0783-403F-B945-34E32F1873F9}"/>
    <cellStyle name="Salida 4 3 6 3 2" xfId="23872" xr:uid="{4EEBD33D-606D-4BAA-BD7A-EF01CBC3A928}"/>
    <cellStyle name="Salida 4 3 6 4" xfId="14838" xr:uid="{FE7407FC-C213-45C2-8748-DF8A32E1E8CC}"/>
    <cellStyle name="Salida 4 3 6 4 2" xfId="29946" xr:uid="{48522E35-3B37-407C-A450-EA1032F8DC73}"/>
    <cellStyle name="Salida 4 3 6 5" xfId="17522" xr:uid="{B68D1916-A992-4196-A390-E12749A04FF8}"/>
    <cellStyle name="Salida 4 3 7" xfId="3866" xr:uid="{24D36547-AE72-45E2-8103-36CA698D3D04}"/>
    <cellStyle name="Salida 4 3 7 2" xfId="6503" xr:uid="{2DB6F847-8AFA-44B2-B070-0C143C693462}"/>
    <cellStyle name="Salida 4 3 7 2 2" xfId="12814" xr:uid="{11EFCC67-AA52-4A81-A044-79EFAE2EB6ED}"/>
    <cellStyle name="Salida 4 3 7 2 2 2" xfId="27922" xr:uid="{5987B3A3-7B40-49D6-B6ED-6739A5EB1A0B}"/>
    <cellStyle name="Salida 4 3 7 2 3" xfId="15417" xr:uid="{A8777CEE-0C84-453D-ABFF-BA9325562823}"/>
    <cellStyle name="Salida 4 3 7 2 3 2" xfId="30525" xr:uid="{B1BA66B8-90F5-416F-8017-D76623E10CF6}"/>
    <cellStyle name="Salida 4 3 7 2 4" xfId="21611" xr:uid="{569CE564-90FA-4A29-A127-2AADA84036D5}"/>
    <cellStyle name="Salida 4 3 7 3" xfId="10248" xr:uid="{00E0B46E-3D60-46CB-8066-158304DE1A75}"/>
    <cellStyle name="Salida 4 3 7 3 2" xfId="25356" xr:uid="{103EB697-287E-4C58-A82D-C9CA54E52D69}"/>
    <cellStyle name="Salida 4 3 7 4" xfId="13451" xr:uid="{1D2BB2ED-4C10-413D-BA1B-28DCB96F5421}"/>
    <cellStyle name="Salida 4 3 7 4 2" xfId="28559" xr:uid="{857B6EC0-6F8D-42FD-9E43-91ACAEB41740}"/>
    <cellStyle name="Salida 4 3 7 5" xfId="18974" xr:uid="{3D814E63-0DE0-4CDF-8D84-55539F4E5A87}"/>
    <cellStyle name="Salida 4 3 8" xfId="4248" xr:uid="{A995467F-376D-4768-AB7C-E2EE94E54423}"/>
    <cellStyle name="Salida 4 3 8 2" xfId="6885" xr:uid="{8ECFD5D6-2FA7-4399-89B6-0AE1D4E13548}"/>
    <cellStyle name="Salida 4 3 8 2 2" xfId="13196" xr:uid="{360CFE91-1A2C-4E11-9767-DF80D7301287}"/>
    <cellStyle name="Salida 4 3 8 2 2 2" xfId="28304" xr:uid="{6CA9BF12-EA61-4D98-8DE4-8958F49BC18D}"/>
    <cellStyle name="Salida 4 3 8 2 3" xfId="16860" xr:uid="{C00A7F79-63DB-455F-A87C-633D60134C53}"/>
    <cellStyle name="Salida 4 3 8 2 3 2" xfId="31968" xr:uid="{5EB9983B-5FD8-406C-B983-85D5B6908C59}"/>
    <cellStyle name="Salida 4 3 8 2 4" xfId="21993" xr:uid="{8AE6C74C-DEF9-4E5F-AE18-8AEB0C94BD58}"/>
    <cellStyle name="Salida 4 3 8 3" xfId="10630" xr:uid="{3CB71EEC-B760-4ABE-9A8E-4E560493C408}"/>
    <cellStyle name="Salida 4 3 8 3 2" xfId="25738" xr:uid="{31866EF7-01AA-4C43-9C05-CA67D65008A2}"/>
    <cellStyle name="Salida 4 3 8 4" xfId="14842" xr:uid="{6D02FDE1-0127-4F23-A691-EBCC5E45B8CA}"/>
    <cellStyle name="Salida 4 3 8 4 2" xfId="29950" xr:uid="{2E793B8E-06F1-4FA5-AB3C-A39794F5FB4D}"/>
    <cellStyle name="Salida 4 3 8 5" xfId="19356" xr:uid="{435243A0-5E02-4427-B308-730C5FB2FE58}"/>
    <cellStyle name="Salida 4 3 9" xfId="4431" xr:uid="{4D441DCC-03B6-46A9-9B2E-770C6F09FF17}"/>
    <cellStyle name="Salida 4 3 9 2" xfId="10813" xr:uid="{DE8DD4A9-0587-4555-B376-D2BE2BBBE9EB}"/>
    <cellStyle name="Salida 4 3 9 2 2" xfId="25921" xr:uid="{2230DAF0-34F1-47ED-A5C6-5CD8C5E2F7CC}"/>
    <cellStyle name="Salida 4 3 9 3" xfId="13669" xr:uid="{563D74F7-F139-48C2-9C8B-C9097BE0D407}"/>
    <cellStyle name="Salida 4 3 9 3 2" xfId="28777" xr:uid="{F3D372C8-5037-4FEA-9332-AB9D0C6E7DE7}"/>
    <cellStyle name="Salida 4 3 9 4" xfId="19539" xr:uid="{7C51C813-4165-4DD3-B208-773ADC9B8662}"/>
    <cellStyle name="Salida 4 4" xfId="2129" xr:uid="{2C181BFF-BB8C-49E6-A123-7322DAB9B47C}"/>
    <cellStyle name="Salida 4 4 10" xfId="15948" xr:uid="{2BDDFC1E-7999-4136-A8A5-075C3A72B4D4}"/>
    <cellStyle name="Salida 4 4 10 2" xfId="31056" xr:uid="{1A220680-9474-4658-8852-7468C970402D}"/>
    <cellStyle name="Salida 4 4 11" xfId="15321" xr:uid="{9E86B1B4-F904-453C-8912-AF8E629D8BC2}"/>
    <cellStyle name="Salida 4 4 11 2" xfId="30429" xr:uid="{5AA94C0D-C89A-4833-88D0-CC67696A9E4E}"/>
    <cellStyle name="Salida 4 4 12" xfId="17354" xr:uid="{02212151-80F5-4D4B-812F-FFAD9D940B8E}"/>
    <cellStyle name="Salida 4 4 2" xfId="2619" xr:uid="{B37D1726-2AF8-47AD-8D1B-C0E7267ED160}"/>
    <cellStyle name="Salida 4 4 2 2" xfId="5256" xr:uid="{E7D3BB8E-4EEE-4A49-B222-4B092ADE70F4}"/>
    <cellStyle name="Salida 4 4 2 2 2" xfId="11620" xr:uid="{9274AF9C-21CE-494C-8D27-8B573CBBDAF6}"/>
    <cellStyle name="Salida 4 4 2 2 2 2" xfId="26728" xr:uid="{E1F60A87-E673-4567-A91B-E96D2D79C78E}"/>
    <cellStyle name="Salida 4 4 2 2 3" xfId="15217" xr:uid="{5D18E23D-1B7B-451A-B24E-9DCFE1F64BF5}"/>
    <cellStyle name="Salida 4 4 2 2 3 2" xfId="30325" xr:uid="{10911DA8-1035-4A28-A4B6-F014DADE7D89}"/>
    <cellStyle name="Salida 4 4 2 2 4" xfId="20364" xr:uid="{6AC7AFDA-CC1F-47B0-AB43-F3A63B4B2BB5}"/>
    <cellStyle name="Salida 4 4 2 3" xfId="9086" xr:uid="{0F41CE6B-975D-4CDA-B3AB-0D8C797093DB}"/>
    <cellStyle name="Salida 4 4 2 3 2" xfId="24194" xr:uid="{341431FE-907A-4DC1-87D5-34C6172B9456}"/>
    <cellStyle name="Salida 4 4 2 4" xfId="16487" xr:uid="{EDCECCA1-F780-44BA-BD49-B78E548FD3F6}"/>
    <cellStyle name="Salida 4 4 2 4 2" xfId="31595" xr:uid="{41DFA657-0447-483C-9F2E-EC54E0E2FBFE}"/>
    <cellStyle name="Salida 4 4 2 5" xfId="16330" xr:uid="{FA42C6F1-0290-41F6-97F0-404DDB13CCCF}"/>
    <cellStyle name="Salida 4 4 2 5 2" xfId="31438" xr:uid="{58FEECFA-3E50-46B2-B5E5-CE9E025D2456}"/>
    <cellStyle name="Salida 4 4 2 6" xfId="17727" xr:uid="{E8772258-2749-4C94-90CB-75E3C7430A89}"/>
    <cellStyle name="Salida 4 4 3" xfId="2884" xr:uid="{DA7B2CCC-62EF-40CB-93BB-C6B4DE8C29AD}"/>
    <cellStyle name="Salida 4 4 3 2" xfId="5521" xr:uid="{6F406AB1-4ADC-4C1A-B330-FC77750282DB}"/>
    <cellStyle name="Salida 4 4 3 2 2" xfId="11832" xr:uid="{61200B65-ED99-490B-B4D2-4258F8D4D38F}"/>
    <cellStyle name="Salida 4 4 3 2 2 2" xfId="26940" xr:uid="{43E65774-E062-46FE-969C-D11AB751606F}"/>
    <cellStyle name="Salida 4 4 3 2 3" xfId="7061" xr:uid="{6D39E356-FB3B-472A-B0D7-E9599575563D}"/>
    <cellStyle name="Salida 4 4 3 2 3 2" xfId="22169" xr:uid="{C741E875-0651-46D2-A737-2580FC27EFD6}"/>
    <cellStyle name="Salida 4 4 3 2 4" xfId="20629" xr:uid="{881AEA7D-B861-443F-B399-912B928DF0BF}"/>
    <cellStyle name="Salida 4 4 3 3" xfId="13507" xr:uid="{80AE8353-EE87-45C9-ABB5-2B1B232BD22B}"/>
    <cellStyle name="Salida 4 4 3 3 2" xfId="28615" xr:uid="{50207862-5F11-472E-938F-6C79EFCFF71D}"/>
    <cellStyle name="Salida 4 4 3 4" xfId="17992" xr:uid="{12325369-C7E2-401D-BD02-9582A4058421}"/>
    <cellStyle name="Salida 4 4 4" xfId="3187" xr:uid="{ACE41684-F9FB-4708-8539-81DC26ACE509}"/>
    <cellStyle name="Salida 4 4 4 2" xfId="5824" xr:uid="{3445CBEE-9C23-424C-BC41-E29CC4A5245F}"/>
    <cellStyle name="Salida 4 4 4 2 2" xfId="12135" xr:uid="{D2416D01-B8C7-40BA-8881-623A3F0D5DE2}"/>
    <cellStyle name="Salida 4 4 4 2 2 2" xfId="27243" xr:uid="{700A6867-91BA-4444-8326-97B6EFE7DBFA}"/>
    <cellStyle name="Salida 4 4 4 2 3" xfId="14897" xr:uid="{2D462F25-DA36-47E4-ABDD-3E2B7DC5AC61}"/>
    <cellStyle name="Salida 4 4 4 2 3 2" xfId="30005" xr:uid="{A104A0B7-546E-46CF-AEB4-0B98D3300974}"/>
    <cellStyle name="Salida 4 4 4 2 4" xfId="20932" xr:uid="{10D2FD73-1A76-4442-8B55-203C61A7AD8D}"/>
    <cellStyle name="Salida 4 4 4 3" xfId="9569" xr:uid="{53DFCED4-850F-417D-9C84-D31A5A358B2F}"/>
    <cellStyle name="Salida 4 4 4 3 2" xfId="24677" xr:uid="{E25446B5-3AB0-43EA-8AFA-E657BC990E63}"/>
    <cellStyle name="Salida 4 4 4 4" xfId="14003" xr:uid="{8F6E0959-AD6B-4369-992E-2A0DCC378315}"/>
    <cellStyle name="Salida 4 4 4 4 2" xfId="29111" xr:uid="{2484EF38-05B5-4B76-948B-9FB31A373B2A}"/>
    <cellStyle name="Salida 4 4 4 5" xfId="18295" xr:uid="{287AFE72-1758-413B-A123-4E127F2E3ECA}"/>
    <cellStyle name="Salida 4 4 5" xfId="3513" xr:uid="{4957C500-9455-42EA-8F1A-80F1A52B1FE1}"/>
    <cellStyle name="Salida 4 4 5 2" xfId="6150" xr:uid="{8B2CD607-CE9C-4E11-A323-810BA7A68558}"/>
    <cellStyle name="Salida 4 4 5 2 2" xfId="12461" xr:uid="{1E77D1A1-8E1C-4659-865F-1390A07D4BFC}"/>
    <cellStyle name="Salida 4 4 5 2 2 2" xfId="27569" xr:uid="{85D46805-1C13-4135-AC9A-1CB34424B0E7}"/>
    <cellStyle name="Salida 4 4 5 2 3" xfId="13763" xr:uid="{514930EE-CD61-42FF-963A-6A72B9DA5A52}"/>
    <cellStyle name="Salida 4 4 5 2 3 2" xfId="28871" xr:uid="{C0E30458-9E19-4CE2-9457-0816168598C3}"/>
    <cellStyle name="Salida 4 4 5 2 4" xfId="21258" xr:uid="{2836B4D8-D77F-4DB2-9756-4AB172BD1CCC}"/>
    <cellStyle name="Salida 4 4 5 3" xfId="9895" xr:uid="{ACCEE986-37E8-407E-8398-64DBBBA994FD}"/>
    <cellStyle name="Salida 4 4 5 3 2" xfId="25003" xr:uid="{CEE5809A-DB2D-493E-A060-CA99644C71DE}"/>
    <cellStyle name="Salida 4 4 5 4" xfId="14690" xr:uid="{2F611499-857C-41B3-B357-BDE3D68F9F11}"/>
    <cellStyle name="Salida 4 4 5 4 2" xfId="29798" xr:uid="{83D3821D-EC5A-4C4A-AD21-274004F22A95}"/>
    <cellStyle name="Salida 4 4 5 5" xfId="18621" xr:uid="{CE4A2BE3-19CE-4258-9912-1BCD4BBA5518}"/>
    <cellStyle name="Salida 4 4 6" xfId="3819" xr:uid="{A3D2CEC9-ECFE-4CD3-8EEF-C013FE52F453}"/>
    <cellStyle name="Salida 4 4 6 2" xfId="6456" xr:uid="{6BFCACD3-FA11-4A3A-A5F4-D236302CF6DF}"/>
    <cellStyle name="Salida 4 4 6 2 2" xfId="12767" xr:uid="{EB21C423-4182-4AD9-B3F5-E576DD05A7D7}"/>
    <cellStyle name="Salida 4 4 6 2 2 2" xfId="27875" xr:uid="{41524B22-1E76-487A-87AD-A300AE2F8C17}"/>
    <cellStyle name="Salida 4 4 6 2 3" xfId="7086" xr:uid="{8E2480C5-CCF8-4ACA-8828-9D1039D07FA2}"/>
    <cellStyle name="Salida 4 4 6 2 3 2" xfId="22194" xr:uid="{CBC7B467-0C4D-4D19-B7F8-1E29EBE7B736}"/>
    <cellStyle name="Salida 4 4 6 2 4" xfId="21564" xr:uid="{BDAC521B-3AB5-4930-B332-1C45B4E6D498}"/>
    <cellStyle name="Salida 4 4 6 3" xfId="10201" xr:uid="{EA1C5CC0-3220-4FF6-984E-E288927BCD91}"/>
    <cellStyle name="Salida 4 4 6 3 2" xfId="25309" xr:uid="{AA3F56BA-D54F-40AF-BCB0-98C6B1433481}"/>
    <cellStyle name="Salida 4 4 6 4" xfId="14122" xr:uid="{5D41F9CA-F175-4484-9C72-C14B13872DC3}"/>
    <cellStyle name="Salida 4 4 6 4 2" xfId="29230" xr:uid="{AD30526A-5B0E-4020-B256-BA78F3269FE3}"/>
    <cellStyle name="Salida 4 4 6 5" xfId="18927" xr:uid="{73069624-3A0F-43B7-AACB-DBA0CA4B424B}"/>
    <cellStyle name="Salida 4 4 7" xfId="4201" xr:uid="{9F7444E8-327E-4DA1-9B3F-9FEC8ED8FECE}"/>
    <cellStyle name="Salida 4 4 7 2" xfId="6838" xr:uid="{F7A24F3B-1DD2-4FEF-88CB-C103BB7D03A5}"/>
    <cellStyle name="Salida 4 4 7 2 2" xfId="13149" xr:uid="{CAA553EB-B9DA-4E86-9DF6-E94B79CD86F2}"/>
    <cellStyle name="Salida 4 4 7 2 2 2" xfId="28257" xr:uid="{4D497CC6-FE42-4CA3-BDE5-C0D9C28D9458}"/>
    <cellStyle name="Salida 4 4 7 2 3" xfId="16818" xr:uid="{F8D72738-5162-4BA6-88F4-C868A7DBEDC5}"/>
    <cellStyle name="Salida 4 4 7 2 3 2" xfId="31926" xr:uid="{42B8499D-9FC5-433F-89F7-A8FBA4FF40F4}"/>
    <cellStyle name="Salida 4 4 7 2 4" xfId="21946" xr:uid="{5630E55E-5A2D-43F6-AF80-12537EEE6F54}"/>
    <cellStyle name="Salida 4 4 7 3" xfId="10583" xr:uid="{234BF740-55C5-43B0-AFDD-3A8BBC547591}"/>
    <cellStyle name="Salida 4 4 7 3 2" xfId="25691" xr:uid="{C0D0F5C8-D39D-413B-8DA9-CB381863EF6B}"/>
    <cellStyle name="Salida 4 4 7 4" xfId="8044" xr:uid="{578BB73B-EE3C-4BC3-ACC2-D28801390AA0}"/>
    <cellStyle name="Salida 4 4 7 4 2" xfId="23152" xr:uid="{CA9F6B9B-7AB7-4E91-ADF9-096EB629BD38}"/>
    <cellStyle name="Salida 4 4 7 5" xfId="19309" xr:uid="{2DACAB21-014B-4D22-8294-17951DF8B170}"/>
    <cellStyle name="Salida 4 4 8" xfId="4766" xr:uid="{189EE4E8-B3C1-4EAE-A1A0-399B0DB4FEC7}"/>
    <cellStyle name="Salida 4 4 8 2" xfId="11148" xr:uid="{69B0F0D5-D200-46B2-80C4-82E3D101DC79}"/>
    <cellStyle name="Salida 4 4 8 2 2" xfId="26256" xr:uid="{8ED40311-4E35-41A9-8054-5A9B100FC9E1}"/>
    <cellStyle name="Salida 4 4 8 3" xfId="13713" xr:uid="{5CA64906-0D13-4930-8E8D-82319B371520}"/>
    <cellStyle name="Salida 4 4 8 3 2" xfId="28821" xr:uid="{D05FCEF8-F576-40A5-A7DA-023119E2A606}"/>
    <cellStyle name="Salida 4 4 8 4" xfId="19874" xr:uid="{F75B0B2F-4344-4444-9796-3349671CAFF6}"/>
    <cellStyle name="Salida 4 4 9" xfId="8627" xr:uid="{A9781A87-BF14-4FCB-9E73-CBCA7558C06F}"/>
    <cellStyle name="Salida 4 4 9 2" xfId="23735" xr:uid="{3822B6DF-2256-400D-A416-068F2DDD18B9}"/>
    <cellStyle name="Salida 4 5" xfId="1994" xr:uid="{F88E01D0-BBE5-4A45-B3F8-94ACAC77D0FC}"/>
    <cellStyle name="Salida 4 5 10" xfId="7603" xr:uid="{F7C3616C-DE6B-49E3-9E4F-59269B3E2AEE}"/>
    <cellStyle name="Salida 4 5 10 2" xfId="22711" xr:uid="{1EC356F9-64A2-4DEC-B950-CE9CC9426B98}"/>
    <cellStyle name="Salida 4 5 11" xfId="17219" xr:uid="{82D27CB4-A93C-4929-993A-7050D70DE518}"/>
    <cellStyle name="Salida 4 5 2" xfId="2756" xr:uid="{67C94D6D-E00E-4C62-99AE-64AD19B79AD2}"/>
    <cellStyle name="Salida 4 5 2 2" xfId="5393" xr:uid="{111A0137-9CEE-41F0-977E-2BAD1B396E30}"/>
    <cellStyle name="Salida 4 5 2 2 2" xfId="11742" xr:uid="{7E78BFFB-8E71-4469-8DDA-46A3CCD46524}"/>
    <cellStyle name="Salida 4 5 2 2 2 2" xfId="26850" xr:uid="{59008F00-5925-4880-B162-1902DDBBA4BA}"/>
    <cellStyle name="Salida 4 5 2 2 3" xfId="15874" xr:uid="{C3BA0D88-0BC6-4348-8588-5F5B4C62D1BE}"/>
    <cellStyle name="Salida 4 5 2 2 3 2" xfId="30982" xr:uid="{786BAD86-311C-4D2C-8D6D-D34D9F2E4177}"/>
    <cellStyle name="Salida 4 5 2 2 4" xfId="20501" xr:uid="{9D965679-51F6-413D-BF15-AEEFD207A0A9}"/>
    <cellStyle name="Salida 4 5 2 3" xfId="15193" xr:uid="{BF51F62C-D0A6-482F-A40E-B6A12391E2A2}"/>
    <cellStyle name="Salida 4 5 2 3 2" xfId="30301" xr:uid="{7A618464-14C5-4F15-A2CD-AA61F5DB836A}"/>
    <cellStyle name="Salida 4 5 2 4" xfId="17864" xr:uid="{23881D3E-7176-4F2B-9DB9-5D7FB19C58ED}"/>
    <cellStyle name="Salida 4 5 3" xfId="3059" xr:uid="{415FD38E-E06A-4706-AD47-39FE84E391B6}"/>
    <cellStyle name="Salida 4 5 3 2" xfId="5696" xr:uid="{716C914B-EC8D-4184-BC05-FEFDE3E30BD3}"/>
    <cellStyle name="Salida 4 5 3 2 2" xfId="12007" xr:uid="{F02752F7-5779-484F-923B-EC60D20BEA6B}"/>
    <cellStyle name="Salida 4 5 3 2 2 2" xfId="27115" xr:uid="{6857590D-67F5-491A-8536-FC3F6A061593}"/>
    <cellStyle name="Salida 4 5 3 2 3" xfId="16335" xr:uid="{83025C84-2519-4042-A6CA-5770DD315E12}"/>
    <cellStyle name="Salida 4 5 3 2 3 2" xfId="31443" xr:uid="{502C1434-74A7-47AF-8710-4BC8A67E9C0B}"/>
    <cellStyle name="Salida 4 5 3 2 4" xfId="20804" xr:uid="{DEE4A9D3-D89D-43A7-A917-E9651A76A52D}"/>
    <cellStyle name="Salida 4 5 3 3" xfId="9441" xr:uid="{CCF7597B-B115-4C74-9B14-7F3FAB268BD4}"/>
    <cellStyle name="Salida 4 5 3 3 2" xfId="24549" xr:uid="{BD6784D3-B80B-47A8-A719-D3D14C1CD5D2}"/>
    <cellStyle name="Salida 4 5 3 4" xfId="14935" xr:uid="{D39256FC-E17F-4722-B6D3-7DDF94870339}"/>
    <cellStyle name="Salida 4 5 3 4 2" xfId="30043" xr:uid="{6B044E42-C1B2-4BD5-AB8E-430BBF37FFDC}"/>
    <cellStyle name="Salida 4 5 3 5" xfId="18167" xr:uid="{FCC7285E-8376-4360-AC12-8571F2AB7E27}"/>
    <cellStyle name="Salida 4 5 4" xfId="3385" xr:uid="{7A958B37-242B-4567-9E1C-A4581B9D9AF0}"/>
    <cellStyle name="Salida 4 5 4 2" xfId="6022" xr:uid="{C2678A37-1C9F-4866-97E6-2F772280377B}"/>
    <cellStyle name="Salida 4 5 4 2 2" xfId="12333" xr:uid="{A9F0C84C-167F-4797-814E-036DE6DD9BFA}"/>
    <cellStyle name="Salida 4 5 4 2 2 2" xfId="27441" xr:uid="{B147965C-FA99-4AA5-9AE3-FC83D2534960}"/>
    <cellStyle name="Salida 4 5 4 2 3" xfId="9142" xr:uid="{1D236398-5910-4841-968F-2FF7F697C1D3}"/>
    <cellStyle name="Salida 4 5 4 2 3 2" xfId="24250" xr:uid="{D13BB42D-412E-453C-B27F-7A71340F3388}"/>
    <cellStyle name="Salida 4 5 4 2 4" xfId="21130" xr:uid="{4CA94CB7-E72C-40DA-A85C-8D96AFDE00E5}"/>
    <cellStyle name="Salida 4 5 4 3" xfId="9767" xr:uid="{78222647-8421-47A1-892D-449F80333755}"/>
    <cellStyle name="Salida 4 5 4 3 2" xfId="24875" xr:uid="{D1784A5E-8FA0-4B72-99A5-8245DFA94B51}"/>
    <cellStyle name="Salida 4 5 4 4" xfId="7399" xr:uid="{0B3AA6C0-8D0D-4751-AF4B-6ED9AA290C72}"/>
    <cellStyle name="Salida 4 5 4 4 2" xfId="22507" xr:uid="{9DD7FBF2-62E2-471E-A75B-F91E6C835E4C}"/>
    <cellStyle name="Salida 4 5 4 5" xfId="18493" xr:uid="{32E44BCF-AFD2-48E3-A025-2971E28A0819}"/>
    <cellStyle name="Salida 4 5 5" xfId="3691" xr:uid="{8A7D5BB0-24C6-4CD2-AD01-9F76C77CC0FB}"/>
    <cellStyle name="Salida 4 5 5 2" xfId="6328" xr:uid="{4AC07E2D-2F67-411B-A7D1-133216C75980}"/>
    <cellStyle name="Salida 4 5 5 2 2" xfId="12639" xr:uid="{C2D3D693-83C1-4AE0-B710-47F6DCFC31D0}"/>
    <cellStyle name="Salida 4 5 5 2 2 2" xfId="27747" xr:uid="{C9D51B1E-D9BF-4468-95BF-51F18B305049}"/>
    <cellStyle name="Salida 4 5 5 2 3" xfId="11770" xr:uid="{780847DE-BF1B-49F8-9284-66E11C14848A}"/>
    <cellStyle name="Salida 4 5 5 2 3 2" xfId="26878" xr:uid="{AA7EC424-43E0-4B01-86A5-900F1B7F6F72}"/>
    <cellStyle name="Salida 4 5 5 2 4" xfId="21436" xr:uid="{660F0D6E-D924-4801-A088-DE1A8B970B0D}"/>
    <cellStyle name="Salida 4 5 5 3" xfId="10073" xr:uid="{0B66990B-A80E-4679-BD6B-DFD721079E1F}"/>
    <cellStyle name="Salida 4 5 5 3 2" xfId="25181" xr:uid="{E42793AA-0AC0-438E-9578-0344A6B65FFA}"/>
    <cellStyle name="Salida 4 5 5 4" xfId="15724" xr:uid="{28FA3268-52E9-4AAD-889A-F24A39950B41}"/>
    <cellStyle name="Salida 4 5 5 4 2" xfId="30832" xr:uid="{6A55234C-66AD-445D-91FA-AA2AE88FD3D3}"/>
    <cellStyle name="Salida 4 5 5 5" xfId="18799" xr:uid="{2DE30AE9-56F1-4433-A82A-0072D25F3326}"/>
    <cellStyle name="Salida 4 5 6" xfId="4066" xr:uid="{88B9408A-0824-4D0F-A69C-CE98AD1C59A9}"/>
    <cellStyle name="Salida 4 5 6 2" xfId="6703" xr:uid="{FB8E5E75-8E8F-4473-8A6E-7CA668250F61}"/>
    <cellStyle name="Salida 4 5 6 2 2" xfId="13014" xr:uid="{5A3681B1-0F9E-488B-A0A9-30C25CA2DFC9}"/>
    <cellStyle name="Salida 4 5 6 2 2 2" xfId="28122" xr:uid="{756D5BF2-5D49-49BB-A6DA-DC86E4D0DA9A}"/>
    <cellStyle name="Salida 4 5 6 2 3" xfId="16690" xr:uid="{7240F11B-97EE-4D66-8182-D541EB2D7E00}"/>
    <cellStyle name="Salida 4 5 6 2 3 2" xfId="31798" xr:uid="{3629BF64-C347-4FC0-9394-47A8F3BAA90A}"/>
    <cellStyle name="Salida 4 5 6 2 4" xfId="21811" xr:uid="{C0154DCD-0C77-4C0C-BAA3-558C8C5AEA94}"/>
    <cellStyle name="Salida 4 5 6 3" xfId="10448" xr:uid="{08E15329-54EF-4167-81A7-6ED94A1A654D}"/>
    <cellStyle name="Salida 4 5 6 3 2" xfId="25556" xr:uid="{CD263292-788C-4270-97E7-F62BD8618ED2}"/>
    <cellStyle name="Salida 4 5 6 4" xfId="15869" xr:uid="{813E6D05-1F07-4B7D-BFDB-647DA7C4C187}"/>
    <cellStyle name="Salida 4 5 6 4 2" xfId="30977" xr:uid="{563B8305-2519-4D08-85DC-AA1DA7B66724}"/>
    <cellStyle name="Salida 4 5 6 5" xfId="19174" xr:uid="{13318C73-875D-42C9-AA92-7347B070D52A}"/>
    <cellStyle name="Salida 4 5 7" xfId="4631" xr:uid="{EFDF772E-18DB-4D68-B0FF-212409BD4426}"/>
    <cellStyle name="Salida 4 5 7 2" xfId="11013" xr:uid="{C2763D94-4189-4DC6-B11F-896F7745B765}"/>
    <cellStyle name="Salida 4 5 7 2 2" xfId="26121" xr:uid="{3A0036B2-FEC5-4735-BEDB-E2DBED283E53}"/>
    <cellStyle name="Salida 4 5 7 3" xfId="7908" xr:uid="{942F5E81-1074-47D2-B533-04237C715581}"/>
    <cellStyle name="Salida 4 5 7 3 2" xfId="23016" xr:uid="{0E820740-DD61-4CA7-B3DE-0CA95516EC00}"/>
    <cellStyle name="Salida 4 5 7 4" xfId="19739" xr:uid="{774DB4BC-4AAE-4B75-A8B6-9DB4BA2A79EB}"/>
    <cellStyle name="Salida 4 5 8" xfId="8492" xr:uid="{740CFDC8-A2A7-4B8B-8AB7-A4A497EE0DDD}"/>
    <cellStyle name="Salida 4 5 8 2" xfId="23600" xr:uid="{1748DB85-6E89-426F-AF2A-128DA9F8F113}"/>
    <cellStyle name="Salida 4 5 9" xfId="16116" xr:uid="{21E68195-E824-4E9F-BA46-DCB358A75E73}"/>
    <cellStyle name="Salida 4 5 9 2" xfId="31224" xr:uid="{93F227FA-566F-42B3-A74C-A119F02323F4}"/>
    <cellStyle name="Salida 5" xfId="1514" xr:uid="{00000000-0005-0000-0000-0000EE050000}"/>
    <cellStyle name="Salida 5 2" xfId="1940" xr:uid="{2B229A60-BD1E-4E8F-B06A-559D659AD43D}"/>
    <cellStyle name="Salida 5 2 10" xfId="8441" xr:uid="{4A0E2B66-6B48-4A95-8E61-6D793A81B081}"/>
    <cellStyle name="Salida 5 2 10 2" xfId="23549" xr:uid="{36A8C896-D643-4860-88D8-22BF3159B2E4}"/>
    <cellStyle name="Salida 5 2 11" xfId="16157" xr:uid="{4CD42BFF-F91B-4770-B761-382AAB56B372}"/>
    <cellStyle name="Salida 5 2 11 2" xfId="31265" xr:uid="{00FDEBDD-C26D-4A8D-95FE-D6C3D4D99EB1}"/>
    <cellStyle name="Salida 5 2 12" xfId="15872" xr:uid="{325FCEA8-BED0-4C35-8ECF-DA9A45550F82}"/>
    <cellStyle name="Salida 5 2 12 2" xfId="30980" xr:uid="{E2A1B712-257F-4353-AAA3-63EEF43DFF29}"/>
    <cellStyle name="Salida 5 2 13" xfId="17165" xr:uid="{D4B34D7F-495C-4E08-9D69-6D58BC031645}"/>
    <cellStyle name="Salida 5 2 2" xfId="2500" xr:uid="{EDD34282-0132-4092-894C-18AA07130D27}"/>
    <cellStyle name="Salida 5 2 2 2" xfId="5137" xr:uid="{F9A2E2FC-3FCA-41FF-8FBB-F5766F584A3E}"/>
    <cellStyle name="Salida 5 2 2 2 2" xfId="11501" xr:uid="{DCDE0611-8DEE-4A29-972E-4CA4BB8E7829}"/>
    <cellStyle name="Salida 5 2 2 2 2 2" xfId="26609" xr:uid="{9419C29A-8EA2-4C04-9679-0883A45D39A5}"/>
    <cellStyle name="Salida 5 2 2 2 3" xfId="14514" xr:uid="{A2E07788-B92B-4255-87EC-8F24B61BA52D}"/>
    <cellStyle name="Salida 5 2 2 2 3 2" xfId="29622" xr:uid="{3CEF98B1-A63D-4F7F-BE38-237693380306}"/>
    <cellStyle name="Salida 5 2 2 2 4" xfId="20245" xr:uid="{2369ED60-9F69-40F2-909A-2113796F697F}"/>
    <cellStyle name="Salida 5 2 2 3" xfId="8967" xr:uid="{760C9159-F2FA-4764-883B-E5B91FA04646}"/>
    <cellStyle name="Salida 5 2 2 3 2" xfId="24075" xr:uid="{55C9006A-4657-4DD0-B714-8AC461786524}"/>
    <cellStyle name="Salida 5 2 3" xfId="2716" xr:uid="{DF664AF4-8E89-4115-AB7B-08C95422F2C8}"/>
    <cellStyle name="Salida 5 2 3 2" xfId="5353" xr:uid="{9BA28743-7BD3-465C-AC28-1AF84A73C701}"/>
    <cellStyle name="Salida 5 2 3 2 2" xfId="11702" xr:uid="{D98D7320-26C9-474E-93D9-B5414119CBB4}"/>
    <cellStyle name="Salida 5 2 3 2 2 2" xfId="26810" xr:uid="{C5E768B5-5254-4D23-9CAD-927AF40735E2}"/>
    <cellStyle name="Salida 5 2 3 2 3" xfId="13954" xr:uid="{B6D6CF10-4752-4A04-A54E-379C58148140}"/>
    <cellStyle name="Salida 5 2 3 2 3 2" xfId="29062" xr:uid="{07B945F5-0687-4D47-A8CC-12EFA158DDE3}"/>
    <cellStyle name="Salida 5 2 3 2 4" xfId="20461" xr:uid="{702114F4-C5E6-4B07-9DE3-349DE8A1D3F5}"/>
    <cellStyle name="Salida 5 2 3 3" xfId="14310" xr:uid="{4AC6713F-98F4-4086-9556-B1215D01FF8A}"/>
    <cellStyle name="Salida 5 2 3 3 2" xfId="29418" xr:uid="{34C4FF2A-33AF-4988-ACBE-7B87E61A0A50}"/>
    <cellStyle name="Salida 5 2 3 4" xfId="17824" xr:uid="{12A1065E-7F9A-4F9B-B151-6462727A3CBF}"/>
    <cellStyle name="Salida 5 2 4" xfId="3019" xr:uid="{C5D48C1B-832D-4FE0-9FEE-8FA78F221945}"/>
    <cellStyle name="Salida 5 2 4 2" xfId="5656" xr:uid="{A367258F-A3A0-4828-936A-86F68275855E}"/>
    <cellStyle name="Salida 5 2 4 2 2" xfId="11967" xr:uid="{32351BA8-54EB-448A-AA33-F2E5A525FF45}"/>
    <cellStyle name="Salida 5 2 4 2 2 2" xfId="27075" xr:uid="{93CEED59-C2FA-431A-A8BD-1AE61DE65E80}"/>
    <cellStyle name="Salida 5 2 4 2 3" xfId="7740" xr:uid="{D147A213-45E0-4E6F-A739-00B935EAEBC8}"/>
    <cellStyle name="Salida 5 2 4 2 3 2" xfId="22848" xr:uid="{7F399F8E-7A6D-413E-ABD6-28D3F73CCA90}"/>
    <cellStyle name="Salida 5 2 4 2 4" xfId="20764" xr:uid="{E5F8B76E-B139-42F2-B02A-6CA985ED73EC}"/>
    <cellStyle name="Salida 5 2 4 3" xfId="9401" xr:uid="{E212A97B-B565-44E4-821E-F3FDB46BB257}"/>
    <cellStyle name="Salida 5 2 4 3 2" xfId="24509" xr:uid="{68EED3B1-F11C-4ED7-AEF8-BF37B3EF8F0D}"/>
    <cellStyle name="Salida 5 2 4 4" xfId="14531" xr:uid="{20E3EDEA-7EF3-43A1-9509-862F5101BDEC}"/>
    <cellStyle name="Salida 5 2 4 4 2" xfId="29639" xr:uid="{F24D5716-3B6D-473D-A42A-E391987F7EB3}"/>
    <cellStyle name="Salida 5 2 4 5" xfId="18127" xr:uid="{23883702-0830-49C5-8688-E32FAC4DB0CF}"/>
    <cellStyle name="Salida 5 2 5" xfId="3345" xr:uid="{6047CBB0-2801-470B-A557-FC6DCB0184BC}"/>
    <cellStyle name="Salida 5 2 5 2" xfId="5982" xr:uid="{CF3E3BBF-985D-45D9-9B96-9B33A79FC14C}"/>
    <cellStyle name="Salida 5 2 5 2 2" xfId="12293" xr:uid="{1AA58E7A-5B52-4965-9D9F-FCC4E1F541B8}"/>
    <cellStyle name="Salida 5 2 5 2 2 2" xfId="27401" xr:uid="{BB535A66-5C11-4456-9B05-E82FFF133565}"/>
    <cellStyle name="Salida 5 2 5 2 3" xfId="7412" xr:uid="{48500D17-3F76-4945-B157-29B66A2025B4}"/>
    <cellStyle name="Salida 5 2 5 2 3 2" xfId="22520" xr:uid="{8B410D7C-D3E5-4178-AFB4-BD96B1D910C3}"/>
    <cellStyle name="Salida 5 2 5 2 4" xfId="21090" xr:uid="{B97B9F95-C833-4FB6-8BFF-E9F32C7D4C15}"/>
    <cellStyle name="Salida 5 2 5 3" xfId="9727" xr:uid="{10530D35-C45F-4919-8C49-4540D377E094}"/>
    <cellStyle name="Salida 5 2 5 3 2" xfId="24835" xr:uid="{CEB5F03A-2B34-40E8-9317-6501235F8157}"/>
    <cellStyle name="Salida 5 2 5 4" xfId="13826" xr:uid="{CCE79E36-178B-411C-894E-84057838040C}"/>
    <cellStyle name="Salida 5 2 5 4 2" xfId="28934" xr:uid="{8FAD734F-988D-46D2-9C4F-F3EF7888919C}"/>
    <cellStyle name="Salida 5 2 5 5" xfId="18453" xr:uid="{C398F649-4E0C-42A3-9BEE-FB4B602498CD}"/>
    <cellStyle name="Salida 5 2 6" xfId="3651" xr:uid="{5EB94642-B5AE-458D-A661-32AA362F72F9}"/>
    <cellStyle name="Salida 5 2 6 2" xfId="6288" xr:uid="{E296257A-7682-489E-A430-78308E72424E}"/>
    <cellStyle name="Salida 5 2 6 2 2" xfId="12599" xr:uid="{F175799E-1F84-4EE3-997C-1024DAC11212}"/>
    <cellStyle name="Salida 5 2 6 2 2 2" xfId="27707" xr:uid="{871A186D-FE6B-4040-847F-26F5416BE6BA}"/>
    <cellStyle name="Salida 5 2 6 2 3" xfId="7456" xr:uid="{EF729BC7-B362-4B38-8EA0-F8B882540EC5}"/>
    <cellStyle name="Salida 5 2 6 2 3 2" xfId="22564" xr:uid="{207C96F9-58D5-442B-A7C6-9C5FC1AB55A4}"/>
    <cellStyle name="Salida 5 2 6 2 4" xfId="21396" xr:uid="{9492FBF8-7B89-49F1-8CFB-E1146C1CC506}"/>
    <cellStyle name="Salida 5 2 6 3" xfId="10033" xr:uid="{83418EE9-8FB2-4901-AE6C-046EADAC6452}"/>
    <cellStyle name="Salida 5 2 6 3 2" xfId="25141" xr:uid="{9E14CEBB-633F-4E03-A512-DBB5E745B193}"/>
    <cellStyle name="Salida 5 2 6 4" xfId="13558" xr:uid="{3126909E-EEC7-4E1E-890C-C7DF8721D670}"/>
    <cellStyle name="Salida 5 2 6 4 2" xfId="28666" xr:uid="{8C02BF12-5693-4613-8FC0-F3049BE8C486}"/>
    <cellStyle name="Salida 5 2 6 5" xfId="18759" xr:uid="{CFD8E913-C182-4588-BB43-8C8F4AE4DE05}"/>
    <cellStyle name="Salida 5 2 7" xfId="4012" xr:uid="{85BAD73A-B7F5-43DC-9597-159CC2BF90CF}"/>
    <cellStyle name="Salida 5 2 7 2" xfId="6649" xr:uid="{98C0F594-B7C5-4B33-B1F1-5777EEEFAAB6}"/>
    <cellStyle name="Salida 5 2 7 2 2" xfId="12960" xr:uid="{0669BAEB-78B2-4872-9495-02EA23EED0C5}"/>
    <cellStyle name="Salida 5 2 7 2 2 2" xfId="28068" xr:uid="{0A3B886D-15CE-4AE8-91B2-AE5190517192}"/>
    <cellStyle name="Salida 5 2 7 2 3" xfId="16650" xr:uid="{4DA2DED1-36C1-4AD6-BB34-DDC4AA016AD3}"/>
    <cellStyle name="Salida 5 2 7 2 3 2" xfId="31758" xr:uid="{A26B374C-D4F3-455A-BACD-759C48B6A6DB}"/>
    <cellStyle name="Salida 5 2 7 2 4" xfId="21757" xr:uid="{383934E1-4E34-4F3B-85F0-5B22E3BE970C}"/>
    <cellStyle name="Salida 5 2 7 3" xfId="10394" xr:uid="{EF628131-616E-476E-A536-26E0ED1E8E9C}"/>
    <cellStyle name="Salida 5 2 7 3 2" xfId="25502" xr:uid="{361C225B-07E3-4941-8A7D-BD1911EAAEDF}"/>
    <cellStyle name="Salida 5 2 7 4" xfId="7729" xr:uid="{0A098E96-56B8-4BD1-83D9-446AC5E89686}"/>
    <cellStyle name="Salida 5 2 7 4 2" xfId="22837" xr:uid="{29986151-E369-4F7C-929F-EDC8FC92F6F8}"/>
    <cellStyle name="Salida 5 2 7 5" xfId="19120" xr:uid="{CD7889DD-A295-4D6A-B8F7-E3861D1712A8}"/>
    <cellStyle name="Salida 5 2 8" xfId="4325" xr:uid="{E1A25BAE-6C30-4D2D-8DF8-BE85A7A4B3BF}"/>
    <cellStyle name="Salida 5 2 8 2" xfId="6962" xr:uid="{5BF2B33A-6028-4213-95C9-D173E03DEF6D}"/>
    <cellStyle name="Salida 5 2 8 2 2" xfId="13273" xr:uid="{4722A2B7-1B80-40BD-AB27-9ABCE88B48D5}"/>
    <cellStyle name="Salida 5 2 8 2 2 2" xfId="28381" xr:uid="{4692D036-F751-43C6-B0C4-D9173969E70F}"/>
    <cellStyle name="Salida 5 2 8 2 3" xfId="16937" xr:uid="{01A437B5-0205-4D4B-839C-03C633844A06}"/>
    <cellStyle name="Salida 5 2 8 2 3 2" xfId="32045" xr:uid="{37C2E5D5-E1E0-443E-A8F4-1D02BC78B498}"/>
    <cellStyle name="Salida 5 2 8 2 4" xfId="22070" xr:uid="{EC29D97B-D34F-4AD3-A536-37FABAF6BEC8}"/>
    <cellStyle name="Salida 5 2 8 3" xfId="10707" xr:uid="{C4A5DFAA-FDFF-40F2-8875-D1E96512095A}"/>
    <cellStyle name="Salida 5 2 8 3 2" xfId="25815" xr:uid="{7C5DA548-569D-4640-B490-0415A6464817}"/>
    <cellStyle name="Salida 5 2 8 4" xfId="7761" xr:uid="{373A2298-BD98-4078-AD82-BC352676CCF9}"/>
    <cellStyle name="Salida 5 2 8 4 2" xfId="22869" xr:uid="{86E2BA91-0885-4502-929B-F7B19D29C924}"/>
    <cellStyle name="Salida 5 2 8 5" xfId="19433" xr:uid="{8D3CB713-D042-4507-AAC0-358E0F9D4BBC}"/>
    <cellStyle name="Salida 5 2 9" xfId="4577" xr:uid="{5E3AEC92-47A3-487E-94E2-F000790AA9F4}"/>
    <cellStyle name="Salida 5 2 9 2" xfId="10959" xr:uid="{C627143A-C00F-44AD-B107-DFA699E912EB}"/>
    <cellStyle name="Salida 5 2 9 2 2" xfId="26067" xr:uid="{2E700812-E5C7-4D48-B961-B350E962FAD1}"/>
    <cellStyle name="Salida 5 2 9 3" xfId="16096" xr:uid="{7891FDAD-C27F-4BD1-8780-FF6AF4F06A75}"/>
    <cellStyle name="Salida 5 2 9 3 2" xfId="31204" xr:uid="{34F747C3-5B26-47D1-89A1-F38790446394}"/>
    <cellStyle name="Salida 5 2 9 4" xfId="19685" xr:uid="{80D62EF4-2C2D-4CE3-BA82-07267A371365}"/>
    <cellStyle name="Salida 5 3" xfId="1793" xr:uid="{376B9344-0D87-442D-B470-1E25547C1FA9}"/>
    <cellStyle name="Salida 5 3 10" xfId="8270" xr:uid="{062EECCE-BC8C-4550-9878-433347769214}"/>
    <cellStyle name="Salida 5 3 10 2" xfId="23378" xr:uid="{24271EDC-790A-44D9-AA2D-D24E0A0691B3}"/>
    <cellStyle name="Salida 5 3 11" xfId="14066" xr:uid="{56146089-5EC0-49FA-93D4-BFB984C30EAB}"/>
    <cellStyle name="Salida 5 3 11 2" xfId="29174" xr:uid="{37C298C8-8652-4AF6-B589-34884500B38A}"/>
    <cellStyle name="Salida 5 3 12" xfId="15855" xr:uid="{96A0A683-409C-462D-A0BA-CE63E6A73716}"/>
    <cellStyle name="Salida 5 3 12 2" xfId="30963" xr:uid="{A07B6785-432D-4A4A-BDFA-93A2B02735DA}"/>
    <cellStyle name="Salida 5 3 13" xfId="17018" xr:uid="{2F42A6E7-1803-4892-9C9C-FF2011F65A3B}"/>
    <cellStyle name="Salida 5 3 2" xfId="2353" xr:uid="{C85A5C40-BD48-4DDD-B61A-0FE0DF3227D5}"/>
    <cellStyle name="Salida 5 3 2 2" xfId="4990" xr:uid="{1C2B5F90-9646-4AA1-BC6D-712A8E4E6132}"/>
    <cellStyle name="Salida 5 3 2 2 2" xfId="11354" xr:uid="{7C264573-2FA7-40F2-A62D-C18D7208CA9E}"/>
    <cellStyle name="Salida 5 3 2 2 2 2" xfId="26462" xr:uid="{E36D37D6-5224-4C32-8578-8D4BE6BF4AAB}"/>
    <cellStyle name="Salida 5 3 2 2 3" xfId="7193" xr:uid="{575084DF-9B4A-4A3B-9E35-182FAF9B7343}"/>
    <cellStyle name="Salida 5 3 2 2 3 2" xfId="22301" xr:uid="{61F5FF8B-F4AA-4084-89A7-44D5114078AE}"/>
    <cellStyle name="Salida 5 3 2 2 4" xfId="20098" xr:uid="{85F748E8-8BC9-4B43-AE7B-21D4CAD90D18}"/>
    <cellStyle name="Salida 5 3 2 3" xfId="8820" xr:uid="{FE6BEB5F-0AC9-47A2-8441-C3AE0B8FDDA7}"/>
    <cellStyle name="Salida 5 3 2 3 2" xfId="23928" xr:uid="{9CD9EFCE-228A-4DB4-82A3-506D231D649B}"/>
    <cellStyle name="Salida 5 3 3" xfId="2266" xr:uid="{9D72ED80-DEC2-46F1-8EA9-2B64D07A9C4E}"/>
    <cellStyle name="Salida 5 3 3 2" xfId="4903" xr:uid="{C5488B5A-2DFB-438D-9EDF-82B458900360}"/>
    <cellStyle name="Salida 5 3 3 2 2" xfId="11267" xr:uid="{512846FF-2352-4581-9B74-7F13563A2940}"/>
    <cellStyle name="Salida 5 3 3 2 2 2" xfId="26375" xr:uid="{DEBD6590-192D-4A70-B015-11D6147E7C31}"/>
    <cellStyle name="Salida 5 3 3 2 3" xfId="15974" xr:uid="{D7A9F4CC-8122-4C40-856C-1E07B115991B}"/>
    <cellStyle name="Salida 5 3 3 2 3 2" xfId="31082" xr:uid="{43981C0F-563D-4D6E-BB36-B11B6F6E3977}"/>
    <cellStyle name="Salida 5 3 3 2 4" xfId="20011" xr:uid="{A1D2EA6D-6577-4DD1-ADE8-D5D774B2306D}"/>
    <cellStyle name="Salida 5 3 3 3" xfId="15721" xr:uid="{0BD607CB-5FD7-4F63-8595-E3101FBF20D8}"/>
    <cellStyle name="Salida 5 3 3 3 2" xfId="30829" xr:uid="{23BFC35F-9A0B-4738-9FA2-6F66EDD33D14}"/>
    <cellStyle name="Salida 5 3 3 4" xfId="17491" xr:uid="{A7C421AE-900C-4BDF-8B58-1C98E872A1D2}"/>
    <cellStyle name="Salida 5 3 4" xfId="2330" xr:uid="{7BFF125E-2E75-405A-8560-F1315F4A3BDA}"/>
    <cellStyle name="Salida 5 3 4 2" xfId="4967" xr:uid="{267ED907-F598-4DD2-B3B3-875D9CA23DCD}"/>
    <cellStyle name="Salida 5 3 4 2 2" xfId="11331" xr:uid="{0A5E3D61-CE83-4044-8413-AC3832FAAABC}"/>
    <cellStyle name="Salida 5 3 4 2 2 2" xfId="26439" xr:uid="{C4AED5E9-92B7-4920-9443-5812406EBD8D}"/>
    <cellStyle name="Salida 5 3 4 2 3" xfId="13782" xr:uid="{46900E1A-54D7-4D05-9C8F-B9DA1D8BF753}"/>
    <cellStyle name="Salida 5 3 4 2 3 2" xfId="28890" xr:uid="{A3C3B63C-71F9-4AC5-B1FC-45A9B4B3AEFF}"/>
    <cellStyle name="Salida 5 3 4 2 4" xfId="20075" xr:uid="{BE285199-FCC6-4365-9385-D1B55CF76064}"/>
    <cellStyle name="Salida 5 3 4 3" xfId="8797" xr:uid="{0B1101CF-4350-4671-B200-C1580661F770}"/>
    <cellStyle name="Salida 5 3 4 3 2" xfId="23905" xr:uid="{E1EF4C50-9F60-44F1-B5A8-59B97CBE8190}"/>
    <cellStyle name="Salida 5 3 4 4" xfId="7444" xr:uid="{F8BEF3F1-1EAA-44DB-9CE4-162F5E0FC1D8}"/>
    <cellStyle name="Salida 5 3 4 4 2" xfId="22552" xr:uid="{7EDCF97C-5E92-4137-BAC1-7EABA5FDA816}"/>
    <cellStyle name="Salida 5 3 4 5" xfId="17555" xr:uid="{5DEF252B-D1B8-4481-8127-07E01E8D9B82}"/>
    <cellStyle name="Salida 5 3 5" xfId="2280" xr:uid="{D5CB5EF5-5EAB-40AE-B77A-DEB52A11BE2A}"/>
    <cellStyle name="Salida 5 3 5 2" xfId="4917" xr:uid="{721EAB8F-FE30-4863-835A-28372C2BAC64}"/>
    <cellStyle name="Salida 5 3 5 2 2" xfId="11281" xr:uid="{4B980BF3-BCB9-41CD-A081-652C03E22190}"/>
    <cellStyle name="Salida 5 3 5 2 2 2" xfId="26389" xr:uid="{69656393-E241-4908-9EE1-99D5FD425A97}"/>
    <cellStyle name="Salida 5 3 5 2 3" xfId="14183" xr:uid="{2C86672B-183F-46E9-8785-C2CB1AAA6EE8}"/>
    <cellStyle name="Salida 5 3 5 2 3 2" xfId="29291" xr:uid="{8F459CA6-29A0-4612-B6DD-D22C2E436AA3}"/>
    <cellStyle name="Salida 5 3 5 2 4" xfId="20025" xr:uid="{61749B25-1387-430D-82E3-A0033F886D1D}"/>
    <cellStyle name="Salida 5 3 5 3" xfId="8747" xr:uid="{736D60BD-90DB-4BD6-8205-D281B1ED3340}"/>
    <cellStyle name="Salida 5 3 5 3 2" xfId="23855" xr:uid="{83BED422-AEC6-4EA5-9097-2AC2138AF469}"/>
    <cellStyle name="Salida 5 3 5 4" xfId="16314" xr:uid="{F706DC7B-CFB1-4D77-8010-C17E12DF144F}"/>
    <cellStyle name="Salida 5 3 5 4 2" xfId="31422" xr:uid="{0F1D3143-9B50-4E43-B599-3914DC7DBAE2}"/>
    <cellStyle name="Salida 5 3 5 5" xfId="17505" xr:uid="{0258084E-0F87-432A-8EC2-BFE64C7DD80F}"/>
    <cellStyle name="Salida 5 3 6" xfId="2296" xr:uid="{7EB8EF24-4936-4276-B3BB-5393043B29EF}"/>
    <cellStyle name="Salida 5 3 6 2" xfId="4933" xr:uid="{AF9DACFC-AC97-49A6-9269-D5A19ABE711A}"/>
    <cellStyle name="Salida 5 3 6 2 2" xfId="11297" xr:uid="{3C771745-2F7C-4EB6-89A0-EDB75E1BB564}"/>
    <cellStyle name="Salida 5 3 6 2 2 2" xfId="26405" xr:uid="{F553B825-21B1-419B-BBE4-29E603AF656C}"/>
    <cellStyle name="Salida 5 3 6 2 3" xfId="15978" xr:uid="{4F5BED6E-66C6-4329-97E3-33A0C883DA09}"/>
    <cellStyle name="Salida 5 3 6 2 3 2" xfId="31086" xr:uid="{916FC9F6-DFFE-4A06-9E74-53277236CBF5}"/>
    <cellStyle name="Salida 5 3 6 2 4" xfId="20041" xr:uid="{92BE8CA4-6C54-4317-9BF3-2A8702451287}"/>
    <cellStyle name="Salida 5 3 6 3" xfId="8763" xr:uid="{5A3190E2-F434-4F67-A545-999460BE76AA}"/>
    <cellStyle name="Salida 5 3 6 3 2" xfId="23871" xr:uid="{4AB79777-BD59-41E3-8543-A50132AA6DC0}"/>
    <cellStyle name="Salida 5 3 6 4" xfId="15277" xr:uid="{C05276B4-1940-4993-90F1-9FC684F0C6A6}"/>
    <cellStyle name="Salida 5 3 6 4 2" xfId="30385" xr:uid="{30AD896B-9FCE-4508-92E4-35FDBC8E33F4}"/>
    <cellStyle name="Salida 5 3 6 5" xfId="17521" xr:uid="{10A96102-8DC9-4EE7-A65C-23D83A847C6B}"/>
    <cellStyle name="Salida 5 3 7" xfId="3865" xr:uid="{B6A4C008-3E42-4FB0-A846-39076ED01F05}"/>
    <cellStyle name="Salida 5 3 7 2" xfId="6502" xr:uid="{9BBC3394-9970-49BA-AD27-CEEB867E72C4}"/>
    <cellStyle name="Salida 5 3 7 2 2" xfId="12813" xr:uid="{C6EEA696-29A4-4A56-A04D-7C2E96013A16}"/>
    <cellStyle name="Salida 5 3 7 2 2 2" xfId="27921" xr:uid="{2818EC7A-81AF-4BA6-93DC-6EED62C0081D}"/>
    <cellStyle name="Salida 5 3 7 2 3" xfId="15941" xr:uid="{6B3D07FE-7C8E-4F23-B190-9716E84FDEFB}"/>
    <cellStyle name="Salida 5 3 7 2 3 2" xfId="31049" xr:uid="{4957C5DA-EFE7-4176-A98C-94B7EED158D3}"/>
    <cellStyle name="Salida 5 3 7 2 4" xfId="21610" xr:uid="{839A404B-E990-4883-AC17-904C00304F79}"/>
    <cellStyle name="Salida 5 3 7 3" xfId="10247" xr:uid="{A4E898D4-3CC2-4A53-B2C8-C3FD32A1F3CD}"/>
    <cellStyle name="Salida 5 3 7 3 2" xfId="25355" xr:uid="{56729D4C-C110-40EF-9C57-150153629DF6}"/>
    <cellStyle name="Salida 5 3 7 4" xfId="14676" xr:uid="{A89C1A23-4040-44DE-ADB8-6365296613D0}"/>
    <cellStyle name="Salida 5 3 7 4 2" xfId="29784" xr:uid="{D5737C6A-295B-4AA6-97C8-6B16D3110E52}"/>
    <cellStyle name="Salida 5 3 7 5" xfId="18973" xr:uid="{5365C0F6-686B-4DD0-B009-599E6FD1F600}"/>
    <cellStyle name="Salida 5 3 8" xfId="4247" xr:uid="{A8CCCBA5-7024-4572-8912-025259B1E1E0}"/>
    <cellStyle name="Salida 5 3 8 2" xfId="6884" xr:uid="{1F5E6A18-93D9-426D-8566-C022036BF775}"/>
    <cellStyle name="Salida 5 3 8 2 2" xfId="13195" xr:uid="{E9CFE453-92D1-4269-9759-8A46230C278B}"/>
    <cellStyle name="Salida 5 3 8 2 2 2" xfId="28303" xr:uid="{8A003B85-025C-4D6D-86F6-E0F65831DE28}"/>
    <cellStyle name="Salida 5 3 8 2 3" xfId="16859" xr:uid="{9FB18716-4357-4210-9D6E-C1D98E7B2592}"/>
    <cellStyle name="Salida 5 3 8 2 3 2" xfId="31967" xr:uid="{375A1B63-8212-459C-8104-E6F689A8C4BE}"/>
    <cellStyle name="Salida 5 3 8 2 4" xfId="21992" xr:uid="{79DD5970-DFD3-4F1F-9079-92612855C178}"/>
    <cellStyle name="Salida 5 3 8 3" xfId="10629" xr:uid="{8A332F84-673F-4980-8C7B-450CF52875A4}"/>
    <cellStyle name="Salida 5 3 8 3 2" xfId="25737" xr:uid="{26F35D31-6533-43D1-B7DB-2EF390D3FFC9}"/>
    <cellStyle name="Salida 5 3 8 4" xfId="7531" xr:uid="{F428127A-07A2-453E-B7C0-9FA7B451B491}"/>
    <cellStyle name="Salida 5 3 8 4 2" xfId="22639" xr:uid="{91C0FE9B-3A56-4C2B-B52C-7D0FD974A309}"/>
    <cellStyle name="Salida 5 3 8 5" xfId="19355" xr:uid="{C3F3B444-AC9C-45C1-B02F-E0B6496AE552}"/>
    <cellStyle name="Salida 5 3 9" xfId="4430" xr:uid="{093BE740-DC15-4734-BDE4-05A68B03FBEE}"/>
    <cellStyle name="Salida 5 3 9 2" xfId="10812" xr:uid="{43D02A18-161F-40B5-A661-FC4B4ADBF493}"/>
    <cellStyle name="Salida 5 3 9 2 2" xfId="25920" xr:uid="{8E44DE05-2EBE-4157-AD91-6714E3329922}"/>
    <cellStyle name="Salida 5 3 9 3" xfId="14460" xr:uid="{9B0D8F63-8F19-4CDF-8E9E-1172B2EFBDB4}"/>
    <cellStyle name="Salida 5 3 9 3 2" xfId="29568" xr:uid="{19AFFDD4-8219-4AA3-92E9-4A8DB5E7E28A}"/>
    <cellStyle name="Salida 5 3 9 4" xfId="19538" xr:uid="{B5F1255A-8D8F-4AFF-939D-D1FA61D9B896}"/>
    <cellStyle name="Salida 5 4" xfId="2130" xr:uid="{3EBFA2A2-733A-4183-BEE0-602168E76256}"/>
    <cellStyle name="Salida 5 4 10" xfId="7503" xr:uid="{43B80704-6FA1-4783-9437-8BCE11EC9225}"/>
    <cellStyle name="Salida 5 4 10 2" xfId="22611" xr:uid="{2117673A-04EE-451E-A5EF-657D51D75854}"/>
    <cellStyle name="Salida 5 4 11" xfId="15745" xr:uid="{B3A397BC-5F39-4AE0-AAF8-CD1664274C79}"/>
    <cellStyle name="Salida 5 4 11 2" xfId="30853" xr:uid="{51EDBA5F-F373-4F84-A69F-8712213410AF}"/>
    <cellStyle name="Salida 5 4 12" xfId="17355" xr:uid="{6D8932EC-02B5-4100-96D9-476D08F5D14C}"/>
    <cellStyle name="Salida 5 4 2" xfId="2620" xr:uid="{AEE49D7A-432A-4740-9298-46944EB555F5}"/>
    <cellStyle name="Salida 5 4 2 2" xfId="5257" xr:uid="{29540714-B931-4447-B787-6CD6AAF2BA69}"/>
    <cellStyle name="Salida 5 4 2 2 2" xfId="11621" xr:uid="{FBF58442-7725-413C-8305-5CE4EBDCD609}"/>
    <cellStyle name="Salida 5 4 2 2 2 2" xfId="26729" xr:uid="{3C71F513-0ABF-4A7F-907B-D26A088D145B}"/>
    <cellStyle name="Salida 5 4 2 2 3" xfId="13961" xr:uid="{FC13978E-F747-4FC0-9671-B5E8EDFE8C77}"/>
    <cellStyle name="Salida 5 4 2 2 3 2" xfId="29069" xr:uid="{B03C8F18-7F65-4D03-955F-96477BFA9B67}"/>
    <cellStyle name="Salida 5 4 2 2 4" xfId="20365" xr:uid="{757FF3A2-5F33-477E-8356-FC516C5CC02B}"/>
    <cellStyle name="Salida 5 4 2 3" xfId="9087" xr:uid="{F0E37487-080F-4B23-9B9C-F01F6706AB65}"/>
    <cellStyle name="Salida 5 4 2 3 2" xfId="24195" xr:uid="{5F37A27A-6D68-4528-A7DA-5A0EB33493F5}"/>
    <cellStyle name="Salida 5 4 2 4" xfId="13889" xr:uid="{ADE4093D-E18E-4EE0-A43A-43C16ECE7427}"/>
    <cellStyle name="Salida 5 4 2 4 2" xfId="28997" xr:uid="{B74B29B9-A400-4A40-A0A2-579EB30EA2FD}"/>
    <cellStyle name="Salida 5 4 2 5" xfId="13519" xr:uid="{642607D2-2982-458D-8CF4-2C1BB3971138}"/>
    <cellStyle name="Salida 5 4 2 5 2" xfId="28627" xr:uid="{0EC69A99-97F6-4864-8D51-4AF6DA9EE5E1}"/>
    <cellStyle name="Salida 5 4 2 6" xfId="17728" xr:uid="{653EFBF6-4675-4D86-8229-5417DE2D0BEF}"/>
    <cellStyle name="Salida 5 4 3" xfId="2885" xr:uid="{BABDE768-C500-459E-AB67-0F3A386C8678}"/>
    <cellStyle name="Salida 5 4 3 2" xfId="5522" xr:uid="{48F8DE92-F4A6-46A2-BF80-8724807724C6}"/>
    <cellStyle name="Salida 5 4 3 2 2" xfId="11833" xr:uid="{7C4FF19C-38DE-43C8-8FC0-E4C3837ABF23}"/>
    <cellStyle name="Salida 5 4 3 2 2 2" xfId="26941" xr:uid="{EDBFA1A7-82E6-4ED1-B833-D123D0E6B5BE}"/>
    <cellStyle name="Salida 5 4 3 2 3" xfId="15126" xr:uid="{214F382C-A44A-4EC1-BF29-62166C020E4B}"/>
    <cellStyle name="Salida 5 4 3 2 3 2" xfId="30234" xr:uid="{E4D4613C-D272-4A15-8ED2-0647B9BEC8F8}"/>
    <cellStyle name="Salida 5 4 3 2 4" xfId="20630" xr:uid="{D64F8C44-AF8B-47B4-A79A-7EE2C4B82945}"/>
    <cellStyle name="Salida 5 4 3 3" xfId="14008" xr:uid="{7B6ED8C2-D72F-4347-A702-0CE1EB77C101}"/>
    <cellStyle name="Salida 5 4 3 3 2" xfId="29116" xr:uid="{264A66E5-68FF-4812-9291-70449CA2B2EE}"/>
    <cellStyle name="Salida 5 4 3 4" xfId="17993" xr:uid="{B817B772-2039-46FC-8FA3-BFE8C0B2D01C}"/>
    <cellStyle name="Salida 5 4 4" xfId="3188" xr:uid="{90532E21-CA0D-424D-9C81-279E7D8BCCF3}"/>
    <cellStyle name="Salida 5 4 4 2" xfId="5825" xr:uid="{DFF6EDCF-7579-452E-B89E-275FC7F80EAB}"/>
    <cellStyle name="Salida 5 4 4 2 2" xfId="12136" xr:uid="{2E6484CF-6A99-4D5E-81C1-6BFF063FBC58}"/>
    <cellStyle name="Salida 5 4 4 2 2 2" xfId="27244" xr:uid="{D1F548A1-837F-4BB7-8A02-51AF2D4193CB}"/>
    <cellStyle name="Salida 5 4 4 2 3" xfId="11674" xr:uid="{54426E84-FEC8-44DA-9540-4BF14445C798}"/>
    <cellStyle name="Salida 5 4 4 2 3 2" xfId="26782" xr:uid="{95E05E2D-BC4D-4BA1-ACA1-579D73588F5B}"/>
    <cellStyle name="Salida 5 4 4 2 4" xfId="20933" xr:uid="{B56DA8B1-8D76-4A19-B2ED-4AD3DE9611F9}"/>
    <cellStyle name="Salida 5 4 4 3" xfId="9570" xr:uid="{640D0BC8-67A0-4659-B0F1-4E7021B60444}"/>
    <cellStyle name="Salida 5 4 4 3 2" xfId="24678" xr:uid="{A7CBC647-12D9-4604-857A-6F9CD5DDC4BF}"/>
    <cellStyle name="Salida 5 4 4 4" xfId="11223" xr:uid="{040D44C1-AA9C-4257-BD52-2D63D36F2BDC}"/>
    <cellStyle name="Salida 5 4 4 4 2" xfId="26331" xr:uid="{0BA8278D-4218-459A-A6AA-B29659B2DF96}"/>
    <cellStyle name="Salida 5 4 4 5" xfId="18296" xr:uid="{40D77944-79F9-4E38-BB3A-7E6FED1EAE08}"/>
    <cellStyle name="Salida 5 4 5" xfId="3514" xr:uid="{A52A2886-D16C-4892-9A38-E0BFB700CC3B}"/>
    <cellStyle name="Salida 5 4 5 2" xfId="6151" xr:uid="{F521D0A4-2E1D-43C9-9226-2DE139802669}"/>
    <cellStyle name="Salida 5 4 5 2 2" xfId="12462" xr:uid="{DF7EC45B-ADE5-44FB-841F-5A3347C79AB8}"/>
    <cellStyle name="Salida 5 4 5 2 2 2" xfId="27570" xr:uid="{2945F8E7-BD9C-4B95-ACC6-CA110BDE79C8}"/>
    <cellStyle name="Salida 5 4 5 2 3" xfId="16101" xr:uid="{C59EDE13-3362-4142-8A4F-808C556A3F6F}"/>
    <cellStyle name="Salida 5 4 5 2 3 2" xfId="31209" xr:uid="{D4D303AE-4F15-4DF7-BD10-F7B731CB41A5}"/>
    <cellStyle name="Salida 5 4 5 2 4" xfId="21259" xr:uid="{ECB85444-07FB-4783-AEEC-0591556AD101}"/>
    <cellStyle name="Salida 5 4 5 3" xfId="9896" xr:uid="{E320CE86-956A-414B-9208-A7A2181FB8D7}"/>
    <cellStyle name="Salida 5 4 5 3 2" xfId="25004" xr:uid="{DA2A8113-3B89-4339-BD8A-30643FC24E65}"/>
    <cellStyle name="Salida 5 4 5 4" xfId="14847" xr:uid="{DEEEFA18-23D1-49A9-953C-D5DFB8D186A4}"/>
    <cellStyle name="Salida 5 4 5 4 2" xfId="29955" xr:uid="{13C770E6-E5BB-4E86-8E2B-34B1CE85A33C}"/>
    <cellStyle name="Salida 5 4 5 5" xfId="18622" xr:uid="{F4485F9E-3A73-4CA9-A08F-EA02EB87C0F2}"/>
    <cellStyle name="Salida 5 4 6" xfId="3820" xr:uid="{462664B1-447C-451D-9452-78C48C899F34}"/>
    <cellStyle name="Salida 5 4 6 2" xfId="6457" xr:uid="{D9CE7FAB-9B27-4912-B9EF-B40FFDBBB413}"/>
    <cellStyle name="Salida 5 4 6 2 2" xfId="12768" xr:uid="{883E58B2-4203-4572-8716-9399B4ED58BB}"/>
    <cellStyle name="Salida 5 4 6 2 2 2" xfId="27876" xr:uid="{6F47D288-56FF-41D8-88DE-725EC27D52FC}"/>
    <cellStyle name="Salida 5 4 6 2 3" xfId="14521" xr:uid="{C67F2903-8FB1-46B4-8391-1FC78E34325D}"/>
    <cellStyle name="Salida 5 4 6 2 3 2" xfId="29629" xr:uid="{1BD56F06-318C-4EA0-9FBB-BAD218BE21C0}"/>
    <cellStyle name="Salida 5 4 6 2 4" xfId="21565" xr:uid="{22669ABB-B1B5-4DF6-9857-092F4EAD3FB6}"/>
    <cellStyle name="Salida 5 4 6 3" xfId="10202" xr:uid="{C736AF15-BA5B-4F5E-B1B4-53F3294D816C}"/>
    <cellStyle name="Salida 5 4 6 3 2" xfId="25310" xr:uid="{F39F26DB-8087-42B2-AC3C-DE84126672D8}"/>
    <cellStyle name="Salida 5 4 6 4" xfId="7594" xr:uid="{8945DB88-94FA-47C7-A174-8BC02C2BE7D4}"/>
    <cellStyle name="Salida 5 4 6 4 2" xfId="22702" xr:uid="{79A9C572-ED75-419A-9D10-6CBC50519869}"/>
    <cellStyle name="Salida 5 4 6 5" xfId="18928" xr:uid="{A5C498D6-21C4-4272-BD3B-CD71D0C3C585}"/>
    <cellStyle name="Salida 5 4 7" xfId="4202" xr:uid="{A86E0E44-A37D-48F5-990F-9368AF066F20}"/>
    <cellStyle name="Salida 5 4 7 2" xfId="6839" xr:uid="{D933EBD3-36F8-4458-935A-D16172738AA8}"/>
    <cellStyle name="Salida 5 4 7 2 2" xfId="13150" xr:uid="{48886CEF-50AB-4DB9-B355-56C212FA7A8D}"/>
    <cellStyle name="Salida 5 4 7 2 2 2" xfId="28258" xr:uid="{15835C8D-4FDC-4CF3-B4A2-231BB8EE667D}"/>
    <cellStyle name="Salida 5 4 7 2 3" xfId="16819" xr:uid="{3B43B853-B638-4402-95DD-58D1879A5F30}"/>
    <cellStyle name="Salida 5 4 7 2 3 2" xfId="31927" xr:uid="{B3992044-A945-47C2-BB93-45DD0654A4A5}"/>
    <cellStyle name="Salida 5 4 7 2 4" xfId="21947" xr:uid="{FE52ACDE-83AD-4701-964F-0520E4E5043D}"/>
    <cellStyle name="Salida 5 4 7 3" xfId="10584" xr:uid="{C823714C-E224-46E8-ABBC-A0930E956C85}"/>
    <cellStyle name="Salida 5 4 7 3 2" xfId="25692" xr:uid="{D06BF45D-9AB5-4B3E-B670-3C99DA733E30}"/>
    <cellStyle name="Salida 5 4 7 4" xfId="16287" xr:uid="{8F91B7D6-717A-46B1-8638-497BCA487F8D}"/>
    <cellStyle name="Salida 5 4 7 4 2" xfId="31395" xr:uid="{40BDD33F-3BDD-4BF8-9A2D-E3B98F1F806A}"/>
    <cellStyle name="Salida 5 4 7 5" xfId="19310" xr:uid="{F13779F9-C1C0-43CB-9189-2465986D82A5}"/>
    <cellStyle name="Salida 5 4 8" xfId="4767" xr:uid="{2507316A-AFBD-44A1-9741-E53334B8F3C8}"/>
    <cellStyle name="Salida 5 4 8 2" xfId="11149" xr:uid="{42918980-BAA6-43E0-97E2-333C888B3AC5}"/>
    <cellStyle name="Salida 5 4 8 2 2" xfId="26257" xr:uid="{FF4D82C6-6F2A-4B52-8CA4-BA62C20EE736}"/>
    <cellStyle name="Salida 5 4 8 3" xfId="15092" xr:uid="{66A07444-0025-4ED7-96B9-64BFAE656929}"/>
    <cellStyle name="Salida 5 4 8 3 2" xfId="30200" xr:uid="{8BF7957D-A6EE-46EF-8211-050166B4361C}"/>
    <cellStyle name="Salida 5 4 8 4" xfId="19875" xr:uid="{5B848FC1-0E53-414E-81F2-22B60AB5785D}"/>
    <cellStyle name="Salida 5 4 9" xfId="8628" xr:uid="{84FF79BA-97D7-4086-9D6E-483F0CEF92DA}"/>
    <cellStyle name="Salida 5 4 9 2" xfId="23736" xr:uid="{C5F067D3-9FBB-48AA-AA4E-A4F65D97E7D6}"/>
    <cellStyle name="Salida 5 5" xfId="1993" xr:uid="{CBEC737E-DD4E-49D6-9CF5-917858BE24D8}"/>
    <cellStyle name="Salida 5 5 10" xfId="8114" xr:uid="{754A6611-949C-4E61-B270-D24237F0E608}"/>
    <cellStyle name="Salida 5 5 10 2" xfId="23222" xr:uid="{FB147C04-7766-4F52-9AC7-EB7B6C2BAE8C}"/>
    <cellStyle name="Salida 5 5 11" xfId="17218" xr:uid="{EAAA895F-0302-45BE-BC9E-589CA166B6DB}"/>
    <cellStyle name="Salida 5 5 2" xfId="2755" xr:uid="{D998399E-AE82-44E5-894D-825D9D6CBC71}"/>
    <cellStyle name="Salida 5 5 2 2" xfId="5392" xr:uid="{1CE8151D-AF7E-40BE-A678-7A2E77BE5A33}"/>
    <cellStyle name="Salida 5 5 2 2 2" xfId="11741" xr:uid="{97A2B1D2-F9FF-40FB-85EC-41D67FF59AD6}"/>
    <cellStyle name="Salida 5 5 2 2 2 2" xfId="26849" xr:uid="{6654FE83-AE16-4AD4-BD1F-4829345E33D3}"/>
    <cellStyle name="Salida 5 5 2 2 3" xfId="8167" xr:uid="{BA9A515B-7F7F-4C81-852C-9E72B083BF15}"/>
    <cellStyle name="Salida 5 5 2 2 3 2" xfId="23275" xr:uid="{A99FDD46-8863-4B93-9365-45B1E6515404}"/>
    <cellStyle name="Salida 5 5 2 2 4" xfId="20500" xr:uid="{50C9E7DB-51D4-40F0-9DDF-2D205247EF39}"/>
    <cellStyle name="Salida 5 5 2 3" xfId="7197" xr:uid="{3D499F5B-4EF9-4D28-ADC0-1810DBA56A22}"/>
    <cellStyle name="Salida 5 5 2 3 2" xfId="22305" xr:uid="{79ADA272-01C1-4107-AFD0-5D740DBBF1E0}"/>
    <cellStyle name="Salida 5 5 2 4" xfId="17863" xr:uid="{40BCB227-E009-4D2D-8C50-5BF789B416FD}"/>
    <cellStyle name="Salida 5 5 3" xfId="3058" xr:uid="{6E82BC5F-E7FB-4EEE-BCDE-9E8AC4CEADC7}"/>
    <cellStyle name="Salida 5 5 3 2" xfId="5695" xr:uid="{5905C389-A758-4093-A8AA-74B28EFE68A4}"/>
    <cellStyle name="Salida 5 5 3 2 2" xfId="12006" xr:uid="{8C0B00FB-B84E-42CE-8246-AB09B0054082}"/>
    <cellStyle name="Salida 5 5 3 2 2 2" xfId="27114" xr:uid="{63EDC487-B0C3-4C32-B58E-8F94AA244E01}"/>
    <cellStyle name="Salida 5 5 3 2 3" xfId="8155" xr:uid="{98B1869A-C895-4891-B128-CD7B254A3F79}"/>
    <cellStyle name="Salida 5 5 3 2 3 2" xfId="23263" xr:uid="{82CDBC9A-4420-4F10-8ADC-ECE0C1895B56}"/>
    <cellStyle name="Salida 5 5 3 2 4" xfId="20803" xr:uid="{EEA64248-44B4-4E36-9E50-291D5F972827}"/>
    <cellStyle name="Salida 5 5 3 3" xfId="9440" xr:uid="{F3A93034-06B7-4EC3-99E2-E72C3A7B8FAA}"/>
    <cellStyle name="Salida 5 5 3 3 2" xfId="24548" xr:uid="{9D4464EC-ABA7-4237-B609-82C7BDCBF939}"/>
    <cellStyle name="Salida 5 5 3 4" xfId="15701" xr:uid="{FB4AA104-0D2F-425D-9AE5-79D8A4C5D571}"/>
    <cellStyle name="Salida 5 5 3 4 2" xfId="30809" xr:uid="{9E4816E2-452E-4F6B-8BE6-3352FF3911C2}"/>
    <cellStyle name="Salida 5 5 3 5" xfId="18166" xr:uid="{C88B5A69-2E74-4FB8-8C6F-6A8D25A58A54}"/>
    <cellStyle name="Salida 5 5 4" xfId="3384" xr:uid="{45A6421B-24C7-46AD-966F-2C9135AD3E7C}"/>
    <cellStyle name="Salida 5 5 4 2" xfId="6021" xr:uid="{CFB9A8B8-FBFB-4BDA-89D5-ACBDFB7ED484}"/>
    <cellStyle name="Salida 5 5 4 2 2" xfId="12332" xr:uid="{46A89A2E-66CD-4456-AC6C-643A5E3268C8}"/>
    <cellStyle name="Salida 5 5 4 2 2 2" xfId="27440" xr:uid="{D8377C65-87F8-424C-A993-E6D51D9A7DF7}"/>
    <cellStyle name="Salida 5 5 4 2 3" xfId="16566" xr:uid="{023F8FC0-D2D0-4337-A4B8-A93FE8251EE2}"/>
    <cellStyle name="Salida 5 5 4 2 3 2" xfId="31674" xr:uid="{E22D1DA4-39A9-4AC4-905F-6650B0CDC1DE}"/>
    <cellStyle name="Salida 5 5 4 2 4" xfId="21129" xr:uid="{C2ADCC5A-BBFB-4D3A-82D5-9A97942C09F9}"/>
    <cellStyle name="Salida 5 5 4 3" xfId="9766" xr:uid="{F90BC826-AD46-4388-AC8A-09CEF06A3F53}"/>
    <cellStyle name="Salida 5 5 4 3 2" xfId="24874" xr:uid="{F62E045C-77F7-4974-821F-9943B4C7CF19}"/>
    <cellStyle name="Salida 5 5 4 4" xfId="15388" xr:uid="{AE1D80B1-4A0A-4FB3-93B9-A5BFC2E5F949}"/>
    <cellStyle name="Salida 5 5 4 4 2" xfId="30496" xr:uid="{31FF4183-2766-43D1-94DB-117742422BB7}"/>
    <cellStyle name="Salida 5 5 4 5" xfId="18492" xr:uid="{043E12C5-7648-4D33-9E11-7CF697130D6A}"/>
    <cellStyle name="Salida 5 5 5" xfId="3690" xr:uid="{EB72CBC3-BCD2-47F5-9F7C-C114F1DBFF94}"/>
    <cellStyle name="Salida 5 5 5 2" xfId="6327" xr:uid="{0160F521-8BA6-477C-AB4F-AF4F5F349A35}"/>
    <cellStyle name="Salida 5 5 5 2 2" xfId="12638" xr:uid="{3680DB14-F778-4E71-A185-1850EF70F6DA}"/>
    <cellStyle name="Salida 5 5 5 2 2 2" xfId="27746" xr:uid="{8C077B1F-BE79-491A-B792-BFE415AA28BF}"/>
    <cellStyle name="Salida 5 5 5 2 3" xfId="15389" xr:uid="{1A325832-5736-48B3-99AC-21F3627D237F}"/>
    <cellStyle name="Salida 5 5 5 2 3 2" xfId="30497" xr:uid="{A0E26206-9649-4052-A3B2-7514E382D661}"/>
    <cellStyle name="Salida 5 5 5 2 4" xfId="21435" xr:uid="{D3D6CA5F-0975-4435-8042-459822A485D4}"/>
    <cellStyle name="Salida 5 5 5 3" xfId="10072" xr:uid="{65286B76-270F-4A41-BC67-D28EEF246F3F}"/>
    <cellStyle name="Salida 5 5 5 3 2" xfId="25180" xr:uid="{1C3CFA93-E5A8-40F9-810D-80EAE0DC4D42}"/>
    <cellStyle name="Salida 5 5 5 4" xfId="7754" xr:uid="{0C10EB00-C02C-4AC9-A935-67A887E6F31F}"/>
    <cellStyle name="Salida 5 5 5 4 2" xfId="22862" xr:uid="{090D8F52-57FD-42F3-AD12-4182C39F78F9}"/>
    <cellStyle name="Salida 5 5 5 5" xfId="18798" xr:uid="{A34663B5-562A-4A43-B86D-1D3EDBF1FF25}"/>
    <cellStyle name="Salida 5 5 6" xfId="4065" xr:uid="{9960309D-3C0F-4050-9387-0FFE9330A2D8}"/>
    <cellStyle name="Salida 5 5 6 2" xfId="6702" xr:uid="{98B02908-B14C-40E0-BEBF-C168C27C4BED}"/>
    <cellStyle name="Salida 5 5 6 2 2" xfId="13013" xr:uid="{1C06DBF6-2253-4137-B233-3607418E132F}"/>
    <cellStyle name="Salida 5 5 6 2 2 2" xfId="28121" xr:uid="{CE956904-8482-4D99-91E8-281155869010}"/>
    <cellStyle name="Salida 5 5 6 2 3" xfId="16689" xr:uid="{8B9DE980-17A1-4670-9DE0-1500110732C7}"/>
    <cellStyle name="Salida 5 5 6 2 3 2" xfId="31797" xr:uid="{425CD4BF-D3AF-4AA9-B0DE-31E2806D5394}"/>
    <cellStyle name="Salida 5 5 6 2 4" xfId="21810" xr:uid="{F0E1DE15-7E34-4D5F-AECF-28FA4E1AB0E5}"/>
    <cellStyle name="Salida 5 5 6 3" xfId="10447" xr:uid="{87BF8170-FAB2-4F6F-889C-7DC7CDB16AB2}"/>
    <cellStyle name="Salida 5 5 6 3 2" xfId="25555" xr:uid="{642F1B91-1633-422D-AB2E-E8AE9B0D06C9}"/>
    <cellStyle name="Salida 5 5 6 4" xfId="9265" xr:uid="{EDD6C554-843E-407B-ADE0-76EF3910E547}"/>
    <cellStyle name="Salida 5 5 6 4 2" xfId="24373" xr:uid="{15DDBF94-56C9-4A6C-8BA0-AB3F43DF9B4E}"/>
    <cellStyle name="Salida 5 5 6 5" xfId="19173" xr:uid="{47BA5DDF-B647-4F08-B95A-061F91AD6729}"/>
    <cellStyle name="Salida 5 5 7" xfId="4630" xr:uid="{A8477CF7-7CDC-40B5-879E-E4DA256FDAC5}"/>
    <cellStyle name="Salida 5 5 7 2" xfId="11012" xr:uid="{C9F07D0D-3962-4594-B19B-C864EE6F0120}"/>
    <cellStyle name="Salida 5 5 7 2 2" xfId="26120" xr:uid="{476918E3-AE2E-4D7E-A039-4CE4110091AD}"/>
    <cellStyle name="Salida 5 5 7 3" xfId="13441" xr:uid="{6BBE2BC6-37F2-4C45-8C32-5B5FF8D3C3FB}"/>
    <cellStyle name="Salida 5 5 7 3 2" xfId="28549" xr:uid="{4AE4069D-B0C5-4FA5-910F-636391950687}"/>
    <cellStyle name="Salida 5 5 7 4" xfId="19738" xr:uid="{6FE23528-20CB-4A0A-8928-373D26CB3B0C}"/>
    <cellStyle name="Salida 5 5 8" xfId="8491" xr:uid="{E7888A59-FB95-4B3A-A143-C8192F436ACB}"/>
    <cellStyle name="Salida 5 5 8 2" xfId="23599" xr:uid="{DA437191-011D-4D5E-AAC0-E5533A3FFA7D}"/>
    <cellStyle name="Salida 5 5 9" xfId="14149" xr:uid="{CED3DE66-A381-46B0-83B7-F2698E6A8243}"/>
    <cellStyle name="Salida 5 5 9 2" xfId="29257" xr:uid="{37DFFC8E-9E05-4EB2-A997-301490FEFB47}"/>
    <cellStyle name="Salida 6" xfId="1515" xr:uid="{00000000-0005-0000-0000-0000EF050000}"/>
    <cellStyle name="Salida 6 2" xfId="1941" xr:uid="{F6C134A5-ADF7-46A3-A835-9B1D212BE824}"/>
    <cellStyle name="Salida 6 2 10" xfId="8442" xr:uid="{4A45AC05-7424-4267-964E-57DB0A4BB637}"/>
    <cellStyle name="Salida 6 2 10 2" xfId="23550" xr:uid="{BF2A2A8A-5E65-49E8-834D-545DBE274CB9}"/>
    <cellStyle name="Salida 6 2 11" xfId="14272" xr:uid="{D0744DA9-BC53-491A-9812-4937519ED3C9}"/>
    <cellStyle name="Salida 6 2 11 2" xfId="29380" xr:uid="{CD4F2491-9223-4285-B72B-BAF2DF3C2389}"/>
    <cellStyle name="Salida 6 2 12" xfId="15005" xr:uid="{34B9F336-AB88-4E3B-97C2-7756DC424F36}"/>
    <cellStyle name="Salida 6 2 12 2" xfId="30113" xr:uid="{9FFFDE1B-D70D-49D2-B8EE-817F02BC2B36}"/>
    <cellStyle name="Salida 6 2 13" xfId="17166" xr:uid="{4710D116-A773-42EE-8F7E-46C06EFDAA48}"/>
    <cellStyle name="Salida 6 2 2" xfId="2501" xr:uid="{D477D3CA-1419-473D-ADFF-B7E73AB8C525}"/>
    <cellStyle name="Salida 6 2 2 2" xfId="5138" xr:uid="{12F811D3-7FC5-42C7-8711-95203B475E2C}"/>
    <cellStyle name="Salida 6 2 2 2 2" xfId="11502" xr:uid="{40DC5BA4-660B-4A33-BA36-92E9812D59F7}"/>
    <cellStyle name="Salida 6 2 2 2 2 2" xfId="26610" xr:uid="{BF64FD4F-F943-401D-A6CD-A590EC595C4B}"/>
    <cellStyle name="Salida 6 2 2 2 3" xfId="15498" xr:uid="{BFCD5FD8-24C8-4700-98DF-5D6D0149B3DF}"/>
    <cellStyle name="Salida 6 2 2 2 3 2" xfId="30606" xr:uid="{7F8D3943-1A9B-4230-85E7-3B17A967AB51}"/>
    <cellStyle name="Salida 6 2 2 2 4" xfId="20246" xr:uid="{B416A5AE-044A-48B1-971D-3D0AC2CAE08B}"/>
    <cellStyle name="Salida 6 2 2 3" xfId="8968" xr:uid="{11D340FA-5EDE-4311-AA9C-4CE51DD443D2}"/>
    <cellStyle name="Salida 6 2 2 3 2" xfId="24076" xr:uid="{A5C7DFC3-6326-41E9-9642-FC0D773DCC62}"/>
    <cellStyle name="Salida 6 2 3" xfId="2717" xr:uid="{D456111A-D80A-48CB-BD48-BD7CA1877202}"/>
    <cellStyle name="Salida 6 2 3 2" xfId="5354" xr:uid="{C1C18F38-CE5A-4A4B-B549-DD30249458AA}"/>
    <cellStyle name="Salida 6 2 3 2 2" xfId="11703" xr:uid="{81BEDE1E-727A-4D00-B0A8-D25E29A3A7B4}"/>
    <cellStyle name="Salida 6 2 3 2 2 2" xfId="26811" xr:uid="{501B3D29-4A8C-4AB9-8B38-15340C24B909}"/>
    <cellStyle name="Salida 6 2 3 2 3" xfId="15027" xr:uid="{BF960D02-156D-409C-925C-083B517D4617}"/>
    <cellStyle name="Salida 6 2 3 2 3 2" xfId="30135" xr:uid="{2638B43F-5E9A-4903-85DB-55440833D562}"/>
    <cellStyle name="Salida 6 2 3 2 4" xfId="20462" xr:uid="{CD8052F0-13A8-4C2E-9DC6-63F47808C20D}"/>
    <cellStyle name="Salida 6 2 3 3" xfId="14934" xr:uid="{2ADD299C-9482-4496-9ADE-B19385FDEE22}"/>
    <cellStyle name="Salida 6 2 3 3 2" xfId="30042" xr:uid="{3B3D2340-461F-4FD4-B71B-655F8E82F5E0}"/>
    <cellStyle name="Salida 6 2 3 4" xfId="17825" xr:uid="{A431F84F-B57B-4319-BDC1-8DCAAF02AC47}"/>
    <cellStyle name="Salida 6 2 4" xfId="3020" xr:uid="{4DBB731A-11BA-4820-B420-5B638FB0CFC0}"/>
    <cellStyle name="Salida 6 2 4 2" xfId="5657" xr:uid="{84965847-99F3-4492-BAD8-07610429291E}"/>
    <cellStyle name="Salida 6 2 4 2 2" xfId="11968" xr:uid="{3DFF62CF-B42D-4753-853D-EF6E89D88378}"/>
    <cellStyle name="Salida 6 2 4 2 2 2" xfId="27076" xr:uid="{924FC7ED-04B7-43B1-81C6-9A60AF1FF2BA}"/>
    <cellStyle name="Salida 6 2 4 2 3" xfId="13864" xr:uid="{A40A6344-2F93-4E14-AE78-66FF85939625}"/>
    <cellStyle name="Salida 6 2 4 2 3 2" xfId="28972" xr:uid="{65F1AE1C-8220-44C3-B836-4A645713FDE9}"/>
    <cellStyle name="Salida 6 2 4 2 4" xfId="20765" xr:uid="{2BCB242A-34D6-4A2D-8B75-7AC0E764135C}"/>
    <cellStyle name="Salida 6 2 4 3" xfId="9402" xr:uid="{3F6B1965-3F6D-4EFF-8440-2C03CBB9F412}"/>
    <cellStyle name="Salida 6 2 4 3 2" xfId="24510" xr:uid="{A0086B40-F54F-4D95-A648-90E00A2614FE}"/>
    <cellStyle name="Salida 6 2 4 4" xfId="13525" xr:uid="{E803D0C5-CAB4-48DE-92E2-6009A5CBD01F}"/>
    <cellStyle name="Salida 6 2 4 4 2" xfId="28633" xr:uid="{E226FAB5-4C29-422D-8CE1-37791EAF4F4C}"/>
    <cellStyle name="Salida 6 2 4 5" xfId="18128" xr:uid="{D45F7FCC-D0DA-487B-864C-5B21184C70D5}"/>
    <cellStyle name="Salida 6 2 5" xfId="3346" xr:uid="{05BB4BFB-956F-4203-A703-0AFFD1AEADA8}"/>
    <cellStyle name="Salida 6 2 5 2" xfId="5983" xr:uid="{C622397B-2C60-4DDB-8A85-1069651538CB}"/>
    <cellStyle name="Salida 6 2 5 2 2" xfId="12294" xr:uid="{AADDB5BC-C35E-4E9A-850D-DA8726701BC5}"/>
    <cellStyle name="Salida 6 2 5 2 2 2" xfId="27402" xr:uid="{5251E806-6534-4AE0-931E-316731950815}"/>
    <cellStyle name="Salida 6 2 5 2 3" xfId="13504" xr:uid="{724A76ED-1E01-4965-ABB1-2D820255A654}"/>
    <cellStyle name="Salida 6 2 5 2 3 2" xfId="28612" xr:uid="{BB0ED91F-2787-49D1-B48F-E2A3447C5A50}"/>
    <cellStyle name="Salida 6 2 5 2 4" xfId="21091" xr:uid="{78B114BE-C182-4356-BD2A-6D264098396F}"/>
    <cellStyle name="Salida 6 2 5 3" xfId="9728" xr:uid="{6D5ED181-D188-4297-96A7-26184A750D78}"/>
    <cellStyle name="Salida 6 2 5 3 2" xfId="24836" xr:uid="{7FE19664-DC69-45D9-9251-23F7A73CFEF2}"/>
    <cellStyle name="Salida 6 2 5 4" xfId="14319" xr:uid="{5B4E240F-8498-413B-BD97-95DD468CC8D1}"/>
    <cellStyle name="Salida 6 2 5 4 2" xfId="29427" xr:uid="{EB37E107-29BD-48BB-BDD8-6E3B2D6552B9}"/>
    <cellStyle name="Salida 6 2 5 5" xfId="18454" xr:uid="{85E3EE2A-610C-4550-86FD-909E8C3EEB32}"/>
    <cellStyle name="Salida 6 2 6" xfId="3652" xr:uid="{F1C0E2E6-DCD1-415B-93DE-B2D44761DB89}"/>
    <cellStyle name="Salida 6 2 6 2" xfId="6289" xr:uid="{34679710-F8A4-4A84-9381-74BA498E8F53}"/>
    <cellStyle name="Salida 6 2 6 2 2" xfId="12600" xr:uid="{B06A4A99-E198-449C-B088-96954A59510E}"/>
    <cellStyle name="Salida 6 2 6 2 2 2" xfId="27708" xr:uid="{A0650EC9-A538-4430-AC1A-0C4F658565D9}"/>
    <cellStyle name="Salida 6 2 6 2 3" xfId="15915" xr:uid="{88F49E11-8AEF-40CB-8C1A-905F91C4726C}"/>
    <cellStyle name="Salida 6 2 6 2 3 2" xfId="31023" xr:uid="{0B3704DD-98C3-4391-BE18-3AC6A96B9D23}"/>
    <cellStyle name="Salida 6 2 6 2 4" xfId="21397" xr:uid="{5D53A48B-E0A3-4298-9E27-F9474318CD29}"/>
    <cellStyle name="Salida 6 2 6 3" xfId="10034" xr:uid="{1BC4D3FD-D701-4856-9963-A0ADE9E63721}"/>
    <cellStyle name="Salida 6 2 6 3 2" xfId="25142" xr:uid="{AF5FCFA9-143B-40EA-B769-A73A0F9F472C}"/>
    <cellStyle name="Salida 6 2 6 4" xfId="13536" xr:uid="{1E12D80D-5F38-4B78-9835-B6F190C2C42A}"/>
    <cellStyle name="Salida 6 2 6 4 2" xfId="28644" xr:uid="{09AED37C-FF0C-4F84-AEB8-A03ABAF6998C}"/>
    <cellStyle name="Salida 6 2 6 5" xfId="18760" xr:uid="{072B26FE-0810-4983-BEB4-FB8C2AA3B261}"/>
    <cellStyle name="Salida 6 2 7" xfId="4013" xr:uid="{79AC192A-128A-4E66-BBD2-CA65347C8D1F}"/>
    <cellStyle name="Salida 6 2 7 2" xfId="6650" xr:uid="{3F9ECCF9-0B22-4B26-8F5C-A9A70DDCB947}"/>
    <cellStyle name="Salida 6 2 7 2 2" xfId="12961" xr:uid="{F592F9B1-272F-460A-A16C-E3169C90F688}"/>
    <cellStyle name="Salida 6 2 7 2 2 2" xfId="28069" xr:uid="{0EF50C4D-B25B-4B71-ACCE-6481D565EFB5}"/>
    <cellStyle name="Salida 6 2 7 2 3" xfId="16651" xr:uid="{C6DC1440-FF9D-4FE2-A011-2B9DC9371C4F}"/>
    <cellStyle name="Salida 6 2 7 2 3 2" xfId="31759" xr:uid="{EF331D51-9B27-4FCE-AA2D-E70D4B213FB1}"/>
    <cellStyle name="Salida 6 2 7 2 4" xfId="21758" xr:uid="{2FCFC46A-14C4-4D1F-94FD-621003E738B7}"/>
    <cellStyle name="Salida 6 2 7 3" xfId="10395" xr:uid="{180C6700-CD32-4759-93B4-43DE85156DD6}"/>
    <cellStyle name="Salida 6 2 7 3 2" xfId="25503" xr:uid="{F5A0AFF4-ED58-4326-8EA9-0C10DEA8467B}"/>
    <cellStyle name="Salida 6 2 7 4" xfId="14745" xr:uid="{A81A5DE5-73A7-4B1B-925B-6295646C54E7}"/>
    <cellStyle name="Salida 6 2 7 4 2" xfId="29853" xr:uid="{8943C7C1-4469-44EF-8FF1-5A57F788D5CD}"/>
    <cellStyle name="Salida 6 2 7 5" xfId="19121" xr:uid="{598B8D6F-FD19-4DDC-82E2-10E667F250BB}"/>
    <cellStyle name="Salida 6 2 8" xfId="4326" xr:uid="{36E7ED44-80F3-459A-AAD4-9654B8BFDF81}"/>
    <cellStyle name="Salida 6 2 8 2" xfId="6963" xr:uid="{9D2CABE9-900D-4001-A419-21F71C3EE098}"/>
    <cellStyle name="Salida 6 2 8 2 2" xfId="13274" xr:uid="{E83AC42D-B595-45C3-AFC3-A5EF038740D8}"/>
    <cellStyle name="Salida 6 2 8 2 2 2" xfId="28382" xr:uid="{044705C6-B67F-404C-9F22-255F80201919}"/>
    <cellStyle name="Salida 6 2 8 2 3" xfId="16938" xr:uid="{73009CE6-ADEF-48D6-B760-3DF012F1B8C9}"/>
    <cellStyle name="Salida 6 2 8 2 3 2" xfId="32046" xr:uid="{5C954A54-6486-4D1B-A77F-381038F231D6}"/>
    <cellStyle name="Salida 6 2 8 2 4" xfId="22071" xr:uid="{27AF3E93-6D29-4018-B472-8A3CA8AA0995}"/>
    <cellStyle name="Salida 6 2 8 3" xfId="10708" xr:uid="{F25E694B-7921-4457-BB5B-3757814A981F}"/>
    <cellStyle name="Salida 6 2 8 3 2" xfId="25816" xr:uid="{C610A333-1C32-4DAC-A108-44BE18EA2F5D}"/>
    <cellStyle name="Salida 6 2 8 4" xfId="15172" xr:uid="{FCB3862E-EBFD-4BB6-850F-F9E1A29FA526}"/>
    <cellStyle name="Salida 6 2 8 4 2" xfId="30280" xr:uid="{265D8228-AA49-40CE-A131-135D0442FE67}"/>
    <cellStyle name="Salida 6 2 8 5" xfId="19434" xr:uid="{00C88128-6F22-4DF6-B034-63457E6BA68A}"/>
    <cellStyle name="Salida 6 2 9" xfId="4578" xr:uid="{6952D24C-DC22-4C0E-A063-EF8CDDAB0F15}"/>
    <cellStyle name="Salida 6 2 9 2" xfId="10960" xr:uid="{F50ED39F-3415-4CE0-8DB8-9D556D280AB8}"/>
    <cellStyle name="Salida 6 2 9 2 2" xfId="26068" xr:uid="{E130A230-D72C-4C0F-A55C-03C60F2E73ED}"/>
    <cellStyle name="Salida 6 2 9 3" xfId="14544" xr:uid="{E190FFC7-4FF6-48B8-8568-B3FD44449C0A}"/>
    <cellStyle name="Salida 6 2 9 3 2" xfId="29652" xr:uid="{FB204AF0-A347-4A33-AC43-8095DC858782}"/>
    <cellStyle name="Salida 6 2 9 4" xfId="19686" xr:uid="{3DC5C2B1-2559-4781-A6E7-38374428FF98}"/>
    <cellStyle name="Salida 6 3" xfId="1792" xr:uid="{5C36C143-F220-4C0C-BC92-5C5DC6CB1D9D}"/>
    <cellStyle name="Salida 6 3 10" xfId="8269" xr:uid="{F12B925B-DA7C-4158-BAD8-D81D25AEB0D7}"/>
    <cellStyle name="Salida 6 3 10 2" xfId="23377" xr:uid="{697DE418-E644-45BA-A094-8F8F6F83F390}"/>
    <cellStyle name="Salida 6 3 11" xfId="7741" xr:uid="{0C4C2B82-0795-4718-95BA-B9A23F6998EC}"/>
    <cellStyle name="Salida 6 3 11 2" xfId="22849" xr:uid="{B358363B-B2C2-4B77-A588-642FDE7026B3}"/>
    <cellStyle name="Salida 6 3 12" xfId="7703" xr:uid="{873000F3-197F-416E-B20C-1744642779F1}"/>
    <cellStyle name="Salida 6 3 12 2" xfId="22811" xr:uid="{B16AB2DA-19BA-4B3A-B68A-1C96FDF78380}"/>
    <cellStyle name="Salida 6 3 13" xfId="17017" xr:uid="{B6D6AD5C-9933-44CA-BC9C-D6E9A9379932}"/>
    <cellStyle name="Salida 6 3 2" xfId="2352" xr:uid="{26C9BE51-28E6-45CC-B9B3-D761BC61CB13}"/>
    <cellStyle name="Salida 6 3 2 2" xfId="4989" xr:uid="{067CC621-B984-4C3D-B88A-1A69471B8F53}"/>
    <cellStyle name="Salida 6 3 2 2 2" xfId="11353" xr:uid="{4973AD45-3B57-4A74-9287-2AAE0D7BF5D6}"/>
    <cellStyle name="Salida 6 3 2 2 2 2" xfId="26461" xr:uid="{056C2792-A906-4750-8778-90E8B5C75A76}"/>
    <cellStyle name="Salida 6 3 2 2 3" xfId="9279" xr:uid="{4834BF36-C2E3-4D0D-87D5-258B45851332}"/>
    <cellStyle name="Salida 6 3 2 2 3 2" xfId="24387" xr:uid="{6983A6A9-1EAE-45BA-AC32-F2D10244F33F}"/>
    <cellStyle name="Salida 6 3 2 2 4" xfId="20097" xr:uid="{C8490F4B-D69F-4FDA-85B7-2099AD029FB6}"/>
    <cellStyle name="Salida 6 3 2 3" xfId="8819" xr:uid="{156365DF-66D2-49CA-B9FF-AB3B0D05AB68}"/>
    <cellStyle name="Salida 6 3 2 3 2" xfId="23927" xr:uid="{6D40771E-61EB-493C-AD30-9991846098F7}"/>
    <cellStyle name="Salida 6 3 3" xfId="2267" xr:uid="{992F501A-46F8-4342-B0DE-5D292FE6547A}"/>
    <cellStyle name="Salida 6 3 3 2" xfId="4904" xr:uid="{3900836A-0B38-4418-BC74-7CDB23CFD3A1}"/>
    <cellStyle name="Salida 6 3 3 2 2" xfId="11268" xr:uid="{C90CAD3F-6165-4915-89B5-CCB6BB85B1F5}"/>
    <cellStyle name="Salida 6 3 3 2 2 2" xfId="26376" xr:uid="{556AEC8F-603E-4B4D-ABB1-544337B0498C}"/>
    <cellStyle name="Salida 6 3 3 2 3" xfId="11215" xr:uid="{D1C207F6-1ED6-41CC-916D-DAAC954282A6}"/>
    <cellStyle name="Salida 6 3 3 2 3 2" xfId="26323" xr:uid="{C1C35D34-E659-4FD2-A2F3-901BD68FAA29}"/>
    <cellStyle name="Salida 6 3 3 2 4" xfId="20012" xr:uid="{DDE5BD7B-DF3F-42A0-8FA4-35536D0201F7}"/>
    <cellStyle name="Salida 6 3 3 3" xfId="13854" xr:uid="{FC89454C-937A-4FEF-8CCB-25B3C4EF3BFD}"/>
    <cellStyle name="Salida 6 3 3 3 2" xfId="28962" xr:uid="{E6B4C521-E553-424F-A4DA-126DA3FB8BB0}"/>
    <cellStyle name="Salida 6 3 3 4" xfId="17492" xr:uid="{F488146F-C3A2-4884-8030-77085EE47C23}"/>
    <cellStyle name="Salida 6 3 4" xfId="2329" xr:uid="{C04959D5-9CE3-4F55-9817-99BE2B6A9074}"/>
    <cellStyle name="Salida 6 3 4 2" xfId="4966" xr:uid="{9071B7AB-C7A7-4376-A5E2-4C13C5D4F1D7}"/>
    <cellStyle name="Salida 6 3 4 2 2" xfId="11330" xr:uid="{0522C6AA-142D-4111-BFB5-7FD36F0B7914}"/>
    <cellStyle name="Salida 6 3 4 2 2 2" xfId="26438" xr:uid="{26C8BA0F-3ED9-45DF-AA41-2BDFCB1243F4}"/>
    <cellStyle name="Salida 6 3 4 2 3" xfId="8086" xr:uid="{A55A46DA-BE1B-4ADB-BE0E-474263F8774B}"/>
    <cellStyle name="Salida 6 3 4 2 3 2" xfId="23194" xr:uid="{92A26DED-CF25-4025-86D5-3E0AC6C218E6}"/>
    <cellStyle name="Salida 6 3 4 2 4" xfId="20074" xr:uid="{D8AC33B6-112B-4DF7-8FCA-89FDBEFE1643}"/>
    <cellStyle name="Salida 6 3 4 3" xfId="8796" xr:uid="{7A408515-D9EB-457D-9818-8FC4BD1E8522}"/>
    <cellStyle name="Salida 6 3 4 3 2" xfId="23904" xr:uid="{78254F3E-0AB4-41FF-A6EE-9F7FA65B749D}"/>
    <cellStyle name="Salida 6 3 4 4" xfId="13415" xr:uid="{25B66A35-8D5D-4040-85EB-38EB34D8F05F}"/>
    <cellStyle name="Salida 6 3 4 4 2" xfId="28523" xr:uid="{D86F6049-8FD0-456C-93FB-B1F22D051D42}"/>
    <cellStyle name="Salida 6 3 4 5" xfId="17554" xr:uid="{BF919563-7BEC-45F4-ACAE-081FCE7C6CB9}"/>
    <cellStyle name="Salida 6 3 5" xfId="2281" xr:uid="{5696A366-2C30-4253-8CAA-156A22C9D018}"/>
    <cellStyle name="Salida 6 3 5 2" xfId="4918" xr:uid="{75800F9A-F234-4F22-A2E7-10C239B9E6A3}"/>
    <cellStyle name="Salida 6 3 5 2 2" xfId="11282" xr:uid="{32D27731-A10E-47FE-9231-02185E584F79}"/>
    <cellStyle name="Salida 6 3 5 2 2 2" xfId="26390" xr:uid="{59ACA332-1C66-4D21-887A-A675A229914B}"/>
    <cellStyle name="Salida 6 3 5 2 3" xfId="7733" xr:uid="{480BF526-F98C-4C3C-9105-22EF3C7F8167}"/>
    <cellStyle name="Salida 6 3 5 2 3 2" xfId="22841" xr:uid="{8941D749-6C31-4EB3-9294-EED4BD4A37EF}"/>
    <cellStyle name="Salida 6 3 5 2 4" xfId="20026" xr:uid="{DE021516-7C3C-4AEC-A4E5-22885674A33F}"/>
    <cellStyle name="Salida 6 3 5 3" xfId="8748" xr:uid="{049CF1E5-A157-4592-9EC0-CC6B6B5727ED}"/>
    <cellStyle name="Salida 6 3 5 3 2" xfId="23856" xr:uid="{71D2AF4B-DC95-4A29-A5E3-044D514AD98B}"/>
    <cellStyle name="Salida 6 3 5 4" xfId="7905" xr:uid="{F22AA179-B4BB-43F0-B43F-EE3A4EE87CE5}"/>
    <cellStyle name="Salida 6 3 5 4 2" xfId="23013" xr:uid="{DA13C367-681A-4ECE-8214-D9DEC45210B2}"/>
    <cellStyle name="Salida 6 3 5 5" xfId="17506" xr:uid="{7F5E8CB5-082B-4820-B359-D74D04F7C9E5}"/>
    <cellStyle name="Salida 6 3 6" xfId="2295" xr:uid="{8D38B43B-3209-403F-9AFA-DADE4E245CB8}"/>
    <cellStyle name="Salida 6 3 6 2" xfId="4932" xr:uid="{3A28D03E-38F7-466F-86C3-54E16DA0E5A8}"/>
    <cellStyle name="Salida 6 3 6 2 2" xfId="11296" xr:uid="{9581E724-B486-4C7F-AF64-3E574065B017}"/>
    <cellStyle name="Salida 6 3 6 2 2 2" xfId="26404" xr:uid="{E640D54C-CD39-4D1A-AEEF-F04E01311A7C}"/>
    <cellStyle name="Salida 6 3 6 2 3" xfId="8032" xr:uid="{CB6A28C2-0F30-4169-B8A1-1D7A80FD10B7}"/>
    <cellStyle name="Salida 6 3 6 2 3 2" xfId="23140" xr:uid="{94C70EE9-6E29-4701-83EE-0A162E80E1F9}"/>
    <cellStyle name="Salida 6 3 6 2 4" xfId="20040" xr:uid="{A5592933-31A0-45D3-A531-8A071CAC99F3}"/>
    <cellStyle name="Salida 6 3 6 3" xfId="8762" xr:uid="{325219C6-F547-49E1-98CB-6BA21E48D97B}"/>
    <cellStyle name="Salida 6 3 6 3 2" xfId="23870" xr:uid="{656692C9-DC77-4BD1-BD98-5B6FB6E1124D}"/>
    <cellStyle name="Salida 6 3 6 4" xfId="13577" xr:uid="{BE785EFC-0741-4FB3-9A10-27436018ACFD}"/>
    <cellStyle name="Salida 6 3 6 4 2" xfId="28685" xr:uid="{254E7B19-7BEE-4CBC-9E4E-720C1CEABF7F}"/>
    <cellStyle name="Salida 6 3 6 5" xfId="17520" xr:uid="{0B5EC445-EE62-4D51-AB55-EB69BF484434}"/>
    <cellStyle name="Salida 6 3 7" xfId="3864" xr:uid="{41C58E5A-370F-430B-8A10-E6CFC1B6754B}"/>
    <cellStyle name="Salida 6 3 7 2" xfId="6501" xr:uid="{9864122C-EA81-4A51-84D3-7BC6A60CDF98}"/>
    <cellStyle name="Salida 6 3 7 2 2" xfId="12812" xr:uid="{A3F04953-6CFB-4405-9DB6-84FA832E9B33}"/>
    <cellStyle name="Salida 6 3 7 2 2 2" xfId="27920" xr:uid="{37EABAC5-0DF3-4684-933A-18E6D9718960}"/>
    <cellStyle name="Salida 6 3 7 2 3" xfId="13734" xr:uid="{D79D228D-8EB4-494C-8376-E748BEF5E103}"/>
    <cellStyle name="Salida 6 3 7 2 3 2" xfId="28842" xr:uid="{9A4511D0-416F-4F9B-BFDF-D98D8F61E2AD}"/>
    <cellStyle name="Salida 6 3 7 2 4" xfId="21609" xr:uid="{7FE1D038-938E-40F1-B129-1C6442FA53A2}"/>
    <cellStyle name="Salida 6 3 7 3" xfId="10246" xr:uid="{AE10A888-84D0-400C-9215-072577987DFA}"/>
    <cellStyle name="Salida 6 3 7 3 2" xfId="25354" xr:uid="{473DEA74-A1FE-44EA-9234-BA84D24AFF7F}"/>
    <cellStyle name="Salida 6 3 7 4" xfId="8292" xr:uid="{1C41718D-7278-4B30-BBC3-0F8325C07D09}"/>
    <cellStyle name="Salida 6 3 7 4 2" xfId="23400" xr:uid="{A896E128-A523-407F-8774-B18F4B929300}"/>
    <cellStyle name="Salida 6 3 7 5" xfId="18972" xr:uid="{A89D55C5-7D31-4EB8-9031-3493687315B4}"/>
    <cellStyle name="Salida 6 3 8" xfId="4246" xr:uid="{5F6952B9-5339-4EA9-B179-30D16C99C588}"/>
    <cellStyle name="Salida 6 3 8 2" xfId="6883" xr:uid="{9A8F7B1B-0DCF-4BDC-AA5E-0A68F8AA4014}"/>
    <cellStyle name="Salida 6 3 8 2 2" xfId="13194" xr:uid="{BA6103AD-DD7F-4AE1-97D7-7B8A4D702BF9}"/>
    <cellStyle name="Salida 6 3 8 2 2 2" xfId="28302" xr:uid="{A8D65EA7-CBC3-4B07-9A1A-33289276DAE0}"/>
    <cellStyle name="Salida 6 3 8 2 3" xfId="16858" xr:uid="{84C40BBF-2AB9-42FF-A834-2D000A4FD7EB}"/>
    <cellStyle name="Salida 6 3 8 2 3 2" xfId="31966" xr:uid="{52F2D752-D89B-473B-A958-7E4DF73089EE}"/>
    <cellStyle name="Salida 6 3 8 2 4" xfId="21991" xr:uid="{8AFB9C47-E6DC-4974-87E3-D8A38653A8D5}"/>
    <cellStyle name="Salida 6 3 8 3" xfId="10628" xr:uid="{829BABE1-FD94-47BE-B9F3-591A4B685A50}"/>
    <cellStyle name="Salida 6 3 8 3 2" xfId="25736" xr:uid="{5247E2A3-8CFD-4DAB-A720-482C5C4ADEA0}"/>
    <cellStyle name="Salida 6 3 8 4" xfId="13634" xr:uid="{17CEC33F-944A-45AF-AECC-B8C939DA4860}"/>
    <cellStyle name="Salida 6 3 8 4 2" xfId="28742" xr:uid="{4CE7AD17-58B6-45B7-9AF1-A6ED05E9361A}"/>
    <cellStyle name="Salida 6 3 8 5" xfId="19354" xr:uid="{C03433E9-E4D2-4EF5-BD49-3701208676A8}"/>
    <cellStyle name="Salida 6 3 9" xfId="4429" xr:uid="{77D9E509-6D54-40CE-A90A-D5F77247D9A1}"/>
    <cellStyle name="Salida 6 3 9 2" xfId="10811" xr:uid="{A87599E0-C278-4DBB-86FB-578A2874859A}"/>
    <cellStyle name="Salida 6 3 9 2 2" xfId="25919" xr:uid="{6CD545D1-3E5C-4048-9ED3-71B891F37300}"/>
    <cellStyle name="Salida 6 3 9 3" xfId="13969" xr:uid="{7BFAE661-7DD9-4DA0-B714-DD7D75D7387B}"/>
    <cellStyle name="Salida 6 3 9 3 2" xfId="29077" xr:uid="{31612568-E342-4F7C-9A49-F2CAD519F3CA}"/>
    <cellStyle name="Salida 6 3 9 4" xfId="19537" xr:uid="{29675DC7-D747-4C3B-A847-734BBAF78399}"/>
    <cellStyle name="Salida 6 4" xfId="2132" xr:uid="{8BC96DAA-C87B-4115-8956-DD919A5103A0}"/>
    <cellStyle name="Salida 6 4 10" xfId="7823" xr:uid="{FB6F3B5B-B714-44B8-8956-E9C7022FECF2}"/>
    <cellStyle name="Salida 6 4 10 2" xfId="22931" xr:uid="{B199FDFB-546B-4D9A-ACF7-BDE64FCB33C7}"/>
    <cellStyle name="Salida 6 4 11" xfId="8211" xr:uid="{A29DBA64-5709-4D40-9984-FBB2322ECBC8}"/>
    <cellStyle name="Salida 6 4 11 2" xfId="23319" xr:uid="{18F5B3C1-C9AD-4B6E-86C0-C465C0D02CEF}"/>
    <cellStyle name="Salida 6 4 12" xfId="17357" xr:uid="{206BCE66-CBF4-4D38-8F6F-DB6FB76E7F2B}"/>
    <cellStyle name="Salida 6 4 2" xfId="2622" xr:uid="{95BBA3D8-BA1A-426A-BCD1-EC764862C198}"/>
    <cellStyle name="Salida 6 4 2 2" xfId="5259" xr:uid="{7F068CEF-5368-4B5B-9612-35FFAF18AE96}"/>
    <cellStyle name="Salida 6 4 2 2 2" xfId="11623" xr:uid="{17C31AC3-A7E6-49FD-B20B-2B20ECA18B93}"/>
    <cellStyle name="Salida 6 4 2 2 2 2" xfId="26731" xr:uid="{E46CC1A1-7DB2-4F24-B9E8-AD18CF3B68FA}"/>
    <cellStyle name="Salida 6 4 2 2 3" xfId="14921" xr:uid="{C4832778-BF68-456A-9E4F-DDD76969E62F}"/>
    <cellStyle name="Salida 6 4 2 2 3 2" xfId="30029" xr:uid="{B56B8080-2639-4E94-BEFD-D02544D66BCE}"/>
    <cellStyle name="Salida 6 4 2 2 4" xfId="20367" xr:uid="{05FB4188-D71C-4C0C-9031-545A0E3DBECF}"/>
    <cellStyle name="Salida 6 4 2 3" xfId="9089" xr:uid="{4C64AE48-4EB2-4E4B-9769-E5471F43D7DC}"/>
    <cellStyle name="Salida 6 4 2 3 2" xfId="24197" xr:uid="{9BAD9258-B362-4BB6-BE42-87733AE39CA5}"/>
    <cellStyle name="Salida 6 4 2 4" xfId="13700" xr:uid="{B87AAB02-C799-4F94-908E-D936DCF047D4}"/>
    <cellStyle name="Salida 6 4 2 4 2" xfId="28808" xr:uid="{14576201-B198-4A27-A8FD-25449594EDAD}"/>
    <cellStyle name="Salida 6 4 2 5" xfId="7956" xr:uid="{91F9D689-2A92-4C1E-8A16-AE8BAA0D6AA9}"/>
    <cellStyle name="Salida 6 4 2 5 2" xfId="23064" xr:uid="{E42FB75B-CFE9-4B9D-9C41-279ABEF72594}"/>
    <cellStyle name="Salida 6 4 2 6" xfId="17730" xr:uid="{14E19426-12D3-408C-BE92-05AE8341F6C5}"/>
    <cellStyle name="Salida 6 4 3" xfId="2887" xr:uid="{42A52ECE-3C0A-430A-AE41-9E66D9FC2C3C}"/>
    <cellStyle name="Salida 6 4 3 2" xfId="5524" xr:uid="{A1CE76B3-8175-4669-9F5E-8BAB63E6C069}"/>
    <cellStyle name="Salida 6 4 3 2 2" xfId="11835" xr:uid="{C733CAD1-CE52-4EDC-9F54-1FD789FBFD81}"/>
    <cellStyle name="Salida 6 4 3 2 2 2" xfId="26943" xr:uid="{B394208A-B14F-4FBD-95A6-FD6F76F70574}"/>
    <cellStyle name="Salida 6 4 3 2 3" xfId="7475" xr:uid="{D65A24DD-55A3-4E05-B897-D63B0BFD8768}"/>
    <cellStyle name="Salida 6 4 3 2 3 2" xfId="22583" xr:uid="{EC56E373-59B7-40C2-BB5C-1377DD9219CE}"/>
    <cellStyle name="Salida 6 4 3 2 4" xfId="20632" xr:uid="{32B1B202-51DE-477E-B716-2BA5408E26E1}"/>
    <cellStyle name="Salida 6 4 3 3" xfId="14453" xr:uid="{E07B13B3-A648-4BEC-94FD-98B187BBA0C4}"/>
    <cellStyle name="Salida 6 4 3 3 2" xfId="29561" xr:uid="{EECB5C4B-2093-4DB2-8F9A-0BB421FE8902}"/>
    <cellStyle name="Salida 6 4 3 4" xfId="17995" xr:uid="{FA18C957-E403-4608-B6FD-884DEA779205}"/>
    <cellStyle name="Salida 6 4 4" xfId="3190" xr:uid="{A363FC87-CC78-4EC3-B270-613CEFFDEB2A}"/>
    <cellStyle name="Salida 6 4 4 2" xfId="5827" xr:uid="{BC77972C-498D-4C43-A533-085397B31548}"/>
    <cellStyle name="Salida 6 4 4 2 2" xfId="12138" xr:uid="{31D306D4-9A97-4DC7-A77F-57C184208C37}"/>
    <cellStyle name="Salida 6 4 4 2 2 2" xfId="27246" xr:uid="{8AE661F2-5362-4EFB-8BCE-46B396818D90}"/>
    <cellStyle name="Salida 6 4 4 2 3" xfId="14189" xr:uid="{FA91244C-8A02-4254-A79E-080BEB73CDF0}"/>
    <cellStyle name="Salida 6 4 4 2 3 2" xfId="29297" xr:uid="{6735624F-DA27-493C-B90E-6A17044BED6E}"/>
    <cellStyle name="Salida 6 4 4 2 4" xfId="20935" xr:uid="{26E23FBE-445D-4BB0-9C28-762D250CCA6A}"/>
    <cellStyle name="Salida 6 4 4 3" xfId="9572" xr:uid="{0D367E3A-1838-4C87-8D5D-B0CBAA1F26FA}"/>
    <cellStyle name="Salida 6 4 4 3 2" xfId="24680" xr:uid="{02C16926-B378-49AA-B391-62C52D50AC6E}"/>
    <cellStyle name="Salida 6 4 4 4" xfId="16431" xr:uid="{8ADF8A0D-1344-452D-8236-94B6A58E2D34}"/>
    <cellStyle name="Salida 6 4 4 4 2" xfId="31539" xr:uid="{BD367A6D-4351-4A2C-A9BC-27E36750B10D}"/>
    <cellStyle name="Salida 6 4 4 5" xfId="18298" xr:uid="{0914EF89-2CAA-4650-BD08-EDD71374E425}"/>
    <cellStyle name="Salida 6 4 5" xfId="3516" xr:uid="{C25428B5-3F56-4C6A-8BB2-952232C5559B}"/>
    <cellStyle name="Salida 6 4 5 2" xfId="6153" xr:uid="{4CF28948-2F40-4335-B19F-DB15FA92EFED}"/>
    <cellStyle name="Salida 6 4 5 2 2" xfId="12464" xr:uid="{C64FB817-0C5A-4D38-9423-7528AEA3A74D}"/>
    <cellStyle name="Salida 6 4 5 2 2 2" xfId="27572" xr:uid="{8AE438CF-60D9-4920-BF71-E710B1806380}"/>
    <cellStyle name="Salida 6 4 5 2 3" xfId="7395" xr:uid="{F8BB3F7A-1280-45CC-8712-D8093DFFCA30}"/>
    <cellStyle name="Salida 6 4 5 2 3 2" xfId="22503" xr:uid="{B5E856C9-0223-4CF4-ADD0-CE7356AEF009}"/>
    <cellStyle name="Salida 6 4 5 2 4" xfId="21261" xr:uid="{9326AB3F-1AB2-4E5E-9B10-C9BD382D57CA}"/>
    <cellStyle name="Salida 6 4 5 3" xfId="9898" xr:uid="{1E371F2B-16F9-4E7D-9605-3C9B48EA00C5}"/>
    <cellStyle name="Salida 6 4 5 3 2" xfId="25006" xr:uid="{AA50DD3B-079A-4E9F-80BE-A6C8762E488B}"/>
    <cellStyle name="Salida 6 4 5 4" xfId="16497" xr:uid="{290C9946-A230-439E-81CB-3064D8DC4F2C}"/>
    <cellStyle name="Salida 6 4 5 4 2" xfId="31605" xr:uid="{6D58EA19-5217-46CC-9B58-FC27FFF65707}"/>
    <cellStyle name="Salida 6 4 5 5" xfId="18624" xr:uid="{10344BB8-A7CA-4AEA-B3C2-C03D7CE637D5}"/>
    <cellStyle name="Salida 6 4 6" xfId="3822" xr:uid="{E7DA2398-8E0F-4760-B0A6-065ECA230196}"/>
    <cellStyle name="Salida 6 4 6 2" xfId="6459" xr:uid="{227E78E6-2051-4605-A78F-C6012E2A75EF}"/>
    <cellStyle name="Salida 6 4 6 2 2" xfId="12770" xr:uid="{6A1FC0F3-92B0-4327-B326-674B9A2D83AC}"/>
    <cellStyle name="Salida 6 4 6 2 2 2" xfId="27878" xr:uid="{6AB237DB-F01E-438E-B584-67F5A1774CB2}"/>
    <cellStyle name="Salida 6 4 6 2 3" xfId="15345" xr:uid="{7A8D7460-CAF9-458B-A22E-D2B6BDA3B78E}"/>
    <cellStyle name="Salida 6 4 6 2 3 2" xfId="30453" xr:uid="{BDD465CB-72DE-4FCB-BF50-0D5E8322144A}"/>
    <cellStyle name="Salida 6 4 6 2 4" xfId="21567" xr:uid="{5DA3EA0D-DA17-4B91-874B-5743414E6ABB}"/>
    <cellStyle name="Salida 6 4 6 3" xfId="10204" xr:uid="{0681A3BA-6E51-46CD-B0AB-896129FEB2DF}"/>
    <cellStyle name="Salida 6 4 6 3 2" xfId="25312" xr:uid="{CEAC5685-26F2-4845-9D38-C09C9DAE7D78}"/>
    <cellStyle name="Salida 6 4 6 4" xfId="14154" xr:uid="{D1412B0C-7909-4D39-A775-F25C47CEB38C}"/>
    <cellStyle name="Salida 6 4 6 4 2" xfId="29262" xr:uid="{4B046F24-B07D-4358-AAF8-10CF3331A6B6}"/>
    <cellStyle name="Salida 6 4 6 5" xfId="18930" xr:uid="{53665144-8332-4241-8C74-8F62544D4FE4}"/>
    <cellStyle name="Salida 6 4 7" xfId="4204" xr:uid="{840F2FBD-C1F6-4E12-96F8-7D9BC5580D69}"/>
    <cellStyle name="Salida 6 4 7 2" xfId="6841" xr:uid="{9FA9D07D-FAC4-4AF9-AE97-C1D5C140D77C}"/>
    <cellStyle name="Salida 6 4 7 2 2" xfId="13152" xr:uid="{963276A6-4819-4773-8FBD-8271B2608854}"/>
    <cellStyle name="Salida 6 4 7 2 2 2" xfId="28260" xr:uid="{B9CB76C7-3B26-4236-BBC4-C113AF82D295}"/>
    <cellStyle name="Salida 6 4 7 2 3" xfId="16821" xr:uid="{556D2521-50CD-4852-86B3-E491598E679A}"/>
    <cellStyle name="Salida 6 4 7 2 3 2" xfId="31929" xr:uid="{5AB0A9CF-B1B0-419C-B30A-8C58E5988A73}"/>
    <cellStyle name="Salida 6 4 7 2 4" xfId="21949" xr:uid="{F0A6E839-37B7-436E-B9BB-3A3E913ED07E}"/>
    <cellStyle name="Salida 6 4 7 3" xfId="10586" xr:uid="{7D28F1D7-C842-43F7-8CB1-C52EC04D4AFB}"/>
    <cellStyle name="Salida 6 4 7 3 2" xfId="25694" xr:uid="{FA102541-7DC5-416F-8C59-999F47E0BA56}"/>
    <cellStyle name="Salida 6 4 7 4" xfId="14716" xr:uid="{C5E4FB59-0DF8-4638-A94F-3C18E9364114}"/>
    <cellStyle name="Salida 6 4 7 4 2" xfId="29824" xr:uid="{C7AB01DD-3286-49A2-9A39-903DC44D8A24}"/>
    <cellStyle name="Salida 6 4 7 5" xfId="19312" xr:uid="{5B417069-AEA6-431B-BAD2-A02F5C8AF8FB}"/>
    <cellStyle name="Salida 6 4 8" xfId="4769" xr:uid="{4E1BBC7A-836E-48B3-A483-DD07DA27361F}"/>
    <cellStyle name="Salida 6 4 8 2" xfId="11151" xr:uid="{81E18E72-9DC7-478D-BEA1-9B296BC1A735}"/>
    <cellStyle name="Salida 6 4 8 2 2" xfId="26259" xr:uid="{E255B7E2-9DCD-41BD-A4D0-A1AD20D3CA22}"/>
    <cellStyle name="Salida 6 4 8 3" xfId="8252" xr:uid="{98B241D1-37EC-4104-9EB4-38802946EEF0}"/>
    <cellStyle name="Salida 6 4 8 3 2" xfId="23360" xr:uid="{5AB1EFD9-9A73-4A15-BABC-6C34CCCE6981}"/>
    <cellStyle name="Salida 6 4 8 4" xfId="19877" xr:uid="{293D0FA4-9684-42A6-95A4-E4DB3E7FC104}"/>
    <cellStyle name="Salida 6 4 9" xfId="8630" xr:uid="{FC57E4DB-F6C5-434D-9057-3148D37C8B2B}"/>
    <cellStyle name="Salida 6 4 9 2" xfId="23738" xr:uid="{A83BEE85-73C8-47C0-9DF4-BF44925F19AE}"/>
    <cellStyle name="Salida 6 5" xfId="1992" xr:uid="{AA09F84D-C499-40F9-8930-FA716D925C4A}"/>
    <cellStyle name="Salida 6 5 10" xfId="16308" xr:uid="{A1523B6F-2CEB-4BDF-8F5E-8169105AFE37}"/>
    <cellStyle name="Salida 6 5 10 2" xfId="31416" xr:uid="{E8BA2BD0-C540-48AC-AD86-7D58A090EE8A}"/>
    <cellStyle name="Salida 6 5 11" xfId="17217" xr:uid="{20D7265B-EC08-4A2A-8D09-7A5F4E4416B1}"/>
    <cellStyle name="Salida 6 5 2" xfId="2754" xr:uid="{66FA97EA-2DBA-4E66-97F3-00E64E0C3854}"/>
    <cellStyle name="Salida 6 5 2 2" xfId="5391" xr:uid="{E73BC93F-586F-4B46-8890-BF049CCE3D43}"/>
    <cellStyle name="Salida 6 5 2 2 2" xfId="11740" xr:uid="{AC860F6C-1A80-43ED-807D-FFF30ED52B93}"/>
    <cellStyle name="Salida 6 5 2 2 2 2" xfId="26848" xr:uid="{156CFB26-B6FD-4C10-9215-667241F127A3}"/>
    <cellStyle name="Salida 6 5 2 2 3" xfId="7104" xr:uid="{F6F4A5DF-2091-45BE-AE5E-00B1A695C03F}"/>
    <cellStyle name="Salida 6 5 2 2 3 2" xfId="22212" xr:uid="{83963EE1-8934-46A7-A37B-E298C430D47D}"/>
    <cellStyle name="Salida 6 5 2 2 4" xfId="20499" xr:uid="{A46F1477-BAF4-4CA7-811B-3E709C2292DC}"/>
    <cellStyle name="Salida 6 5 2 3" xfId="7689" xr:uid="{AF886946-F786-4751-BE65-AE812EC5EF66}"/>
    <cellStyle name="Salida 6 5 2 3 2" xfId="22797" xr:uid="{5A76A882-75A8-422C-8AC3-518032A6EDC1}"/>
    <cellStyle name="Salida 6 5 2 4" xfId="17862" xr:uid="{6C5B04B9-DB4A-4A8E-8EB8-81DDA107E456}"/>
    <cellStyle name="Salida 6 5 3" xfId="3057" xr:uid="{AFA40B4D-5FA4-4B3D-B766-293D5C2DC241}"/>
    <cellStyle name="Salida 6 5 3 2" xfId="5694" xr:uid="{EC124431-5B23-4FEA-9765-33464511EC08}"/>
    <cellStyle name="Salida 6 5 3 2 2" xfId="12005" xr:uid="{89D788AB-55F8-4283-A03E-81EEE2851C9E}"/>
    <cellStyle name="Salida 6 5 3 2 2 2" xfId="27113" xr:uid="{EADFBDB5-BC59-4AAE-9A78-C5395360DECE}"/>
    <cellStyle name="Salida 6 5 3 2 3" xfId="13740" xr:uid="{24B6066A-66F5-47BD-A776-B6AC9190D61D}"/>
    <cellStyle name="Salida 6 5 3 2 3 2" xfId="28848" xr:uid="{646585F7-26B7-4A4B-882D-71A26F85D78A}"/>
    <cellStyle name="Salida 6 5 3 2 4" xfId="20802" xr:uid="{A2B016F2-2EF4-4FE2-BF05-65D2D8C5E67C}"/>
    <cellStyle name="Salida 6 5 3 3" xfId="9439" xr:uid="{B94902EA-9AB8-42FE-AA9E-9449C8B4A611}"/>
    <cellStyle name="Salida 6 5 3 3 2" xfId="24547" xr:uid="{1294DE44-2D0C-4380-949F-F7DDCAABA7ED}"/>
    <cellStyle name="Salida 6 5 3 4" xfId="15844" xr:uid="{8A4670A9-5F12-4F50-9333-4A98A0510835}"/>
    <cellStyle name="Salida 6 5 3 4 2" xfId="30952" xr:uid="{999E7B58-8A3B-4D28-804C-817BC2AFB72D}"/>
    <cellStyle name="Salida 6 5 3 5" xfId="18165" xr:uid="{31B5975D-4021-4BDF-AD2D-04BE6326F661}"/>
    <cellStyle name="Salida 6 5 4" xfId="3383" xr:uid="{B5DC11DB-0DDA-4710-8970-7D1D8BE32712}"/>
    <cellStyle name="Salida 6 5 4 2" xfId="6020" xr:uid="{B990C658-EFFD-44AE-B5A4-5A0BE3DD9648}"/>
    <cellStyle name="Salida 6 5 4 2 2" xfId="12331" xr:uid="{A7738248-2711-458C-8B66-1B59581BDF96}"/>
    <cellStyle name="Salida 6 5 4 2 2 2" xfId="27439" xr:uid="{79832716-5BBE-4790-A3A6-32B4128F2317}"/>
    <cellStyle name="Salida 6 5 4 2 3" xfId="15272" xr:uid="{8DBD726C-1CDF-4601-BEA1-4C52DFA150D5}"/>
    <cellStyle name="Salida 6 5 4 2 3 2" xfId="30380" xr:uid="{ABA98364-B053-47B4-A931-6619211C5AC6}"/>
    <cellStyle name="Salida 6 5 4 2 4" xfId="21128" xr:uid="{CDAC3811-BAE0-4FEB-9475-9E4305F7B388}"/>
    <cellStyle name="Salida 6 5 4 3" xfId="9765" xr:uid="{5F1A6077-828B-4AED-A374-224EE5E94107}"/>
    <cellStyle name="Salida 6 5 4 3 2" xfId="24873" xr:uid="{C8C37044-1A3F-4299-A70D-C91BF57D0854}"/>
    <cellStyle name="Salida 6 5 4 4" xfId="14821" xr:uid="{426F0F61-9D9B-469D-94D4-ADF783B3ACC9}"/>
    <cellStyle name="Salida 6 5 4 4 2" xfId="29929" xr:uid="{DA709913-F498-41AE-89F0-133AE80F9482}"/>
    <cellStyle name="Salida 6 5 4 5" xfId="18491" xr:uid="{1DBE9B4C-7EDB-412C-ADB7-9FB9B730F9AB}"/>
    <cellStyle name="Salida 6 5 5" xfId="3689" xr:uid="{8D36B8DD-26E1-4F8D-A709-8C55FC4B5AA2}"/>
    <cellStyle name="Salida 6 5 5 2" xfId="6326" xr:uid="{F2F61522-1232-4099-829D-3EE37B618B70}"/>
    <cellStyle name="Salida 6 5 5 2 2" xfId="12637" xr:uid="{BF7F07D8-91B6-44E9-904A-41E769B7BE6D}"/>
    <cellStyle name="Salida 6 5 5 2 2 2" xfId="27745" xr:uid="{5C4ECBA1-CC81-49F6-8EAC-4A2DB755F8B2}"/>
    <cellStyle name="Salida 6 5 5 2 3" xfId="13476" xr:uid="{0BB757D1-5719-4A56-B278-24DC58D1C79E}"/>
    <cellStyle name="Salida 6 5 5 2 3 2" xfId="28584" xr:uid="{6320720C-1AFD-4C9F-B752-4DD80A60B3D9}"/>
    <cellStyle name="Salida 6 5 5 2 4" xfId="21434" xr:uid="{DBF594EF-8D55-454C-A0A7-50D12AD08B98}"/>
    <cellStyle name="Salida 6 5 5 3" xfId="10071" xr:uid="{4CEC0598-CBBD-470E-94BC-585A55B10EEA}"/>
    <cellStyle name="Salida 6 5 5 3 2" xfId="25179" xr:uid="{7ADF4425-64C3-4AF2-A6B2-7B5E19CB9F21}"/>
    <cellStyle name="Salida 6 5 5 4" xfId="14603" xr:uid="{C473575A-79BA-4CBB-9299-48626DEFA5C1}"/>
    <cellStyle name="Salida 6 5 5 4 2" xfId="29711" xr:uid="{A169ED77-F6D8-46D0-9EA7-08206C36A7CE}"/>
    <cellStyle name="Salida 6 5 5 5" xfId="18797" xr:uid="{D4B55715-B8C5-4A71-A1A3-BDC2BA572B63}"/>
    <cellStyle name="Salida 6 5 6" xfId="4064" xr:uid="{06C3FEE3-70F2-44C6-8D05-6F012A71E654}"/>
    <cellStyle name="Salida 6 5 6 2" xfId="6701" xr:uid="{94C8B5F1-88BC-4B16-A5E0-BD71B7075080}"/>
    <cellStyle name="Salida 6 5 6 2 2" xfId="13012" xr:uid="{F5F4C274-DFDC-4868-BFF8-B9E28350A9D7}"/>
    <cellStyle name="Salida 6 5 6 2 2 2" xfId="28120" xr:uid="{49E743A3-6F14-43E7-ADE2-B3DE359039D1}"/>
    <cellStyle name="Salida 6 5 6 2 3" xfId="16688" xr:uid="{59197252-980E-424D-A0FD-35C8DAB3F098}"/>
    <cellStyle name="Salida 6 5 6 2 3 2" xfId="31796" xr:uid="{33CAD3DE-E3DD-4434-9A77-64891AC7DC8F}"/>
    <cellStyle name="Salida 6 5 6 2 4" xfId="21809" xr:uid="{82F36ED0-226B-42F1-B8D8-EFD0EF581AB6}"/>
    <cellStyle name="Salida 6 5 6 3" xfId="10446" xr:uid="{3455C31D-FDB6-4E86-B0E2-7394D671F9A5}"/>
    <cellStyle name="Salida 6 5 6 3 2" xfId="25554" xr:uid="{A09523C2-0C40-4E3A-AFFA-758FA3E97312}"/>
    <cellStyle name="Salida 6 5 6 4" xfId="16284" xr:uid="{8B975C0B-A10C-46D8-A11C-6AFE77B687A5}"/>
    <cellStyle name="Salida 6 5 6 4 2" xfId="31392" xr:uid="{C2E1F4FC-0F43-4DCE-961D-FCA10816F167}"/>
    <cellStyle name="Salida 6 5 6 5" xfId="19172" xr:uid="{E3EFA13C-8C2B-489C-A4F4-1A4392EA4B4A}"/>
    <cellStyle name="Salida 6 5 7" xfId="4629" xr:uid="{187B6FE2-97F7-4CA0-AC8F-B484136B52AB}"/>
    <cellStyle name="Salida 6 5 7 2" xfId="11011" xr:uid="{8D711B41-1957-44D4-AAEA-0326D3DB6CC7}"/>
    <cellStyle name="Salida 6 5 7 2 2" xfId="26119" xr:uid="{388B7BE7-681A-4D7B-8373-97E5C2F17707}"/>
    <cellStyle name="Salida 6 5 7 3" xfId="7096" xr:uid="{53DE1BCB-ABE7-4A9B-9906-9C8F80F873F7}"/>
    <cellStyle name="Salida 6 5 7 3 2" xfId="22204" xr:uid="{8A25A36B-18D0-47B5-8140-468EE4A09354}"/>
    <cellStyle name="Salida 6 5 7 4" xfId="19737" xr:uid="{74608A90-11F9-44B0-B175-BF9855FD0383}"/>
    <cellStyle name="Salida 6 5 8" xfId="8490" xr:uid="{666150F1-D7AA-467B-BA7F-5C30DD66A412}"/>
    <cellStyle name="Salida 6 5 8 2" xfId="23598" xr:uid="{475736CD-EDAE-413E-BE63-791162FE5013}"/>
    <cellStyle name="Salida 6 5 9" xfId="16302" xr:uid="{5F92FF34-8F6D-42CA-B13D-99816BD87936}"/>
    <cellStyle name="Salida 6 5 9 2" xfId="31410" xr:uid="{0F1127AC-7611-4116-9918-62FCAC987EC5}"/>
    <cellStyle name="Salida 7" xfId="1516" xr:uid="{00000000-0005-0000-0000-0000F0050000}"/>
    <cellStyle name="Salida 7 2" xfId="1942" xr:uid="{82A9852C-D9E7-4A02-A110-5376AB0F394A}"/>
    <cellStyle name="Salida 7 2 10" xfId="8443" xr:uid="{C1ACB530-F204-41D9-BE72-8603FEF69EBB}"/>
    <cellStyle name="Salida 7 2 10 2" xfId="23551" xr:uid="{C4C574E4-9419-494D-92FD-ADEDDA38EE1F}"/>
    <cellStyle name="Salida 7 2 11" xfId="16291" xr:uid="{7640B01E-9EF2-4E7B-B171-9D3BA9ED7978}"/>
    <cellStyle name="Salida 7 2 11 2" xfId="31399" xr:uid="{9911EA98-A7C5-47DA-A4DD-D4A53276A287}"/>
    <cellStyle name="Salida 7 2 12" xfId="15499" xr:uid="{A550B85C-6B7F-4FA5-8731-24AB2A132E3C}"/>
    <cellStyle name="Salida 7 2 12 2" xfId="30607" xr:uid="{4DD69AF1-C6B1-4073-81F2-AAE3B09EB2F0}"/>
    <cellStyle name="Salida 7 2 13" xfId="17167" xr:uid="{C93EFA6A-0C0F-4BF5-B564-DBEF4AA97E62}"/>
    <cellStyle name="Salida 7 2 2" xfId="2502" xr:uid="{6220F949-D9DC-48BC-984E-DA701A07AE88}"/>
    <cellStyle name="Salida 7 2 2 2" xfId="5139" xr:uid="{C7E63ADE-CF80-45F3-8AF9-202C612FBD93}"/>
    <cellStyle name="Salida 7 2 2 2 2" xfId="11503" xr:uid="{7E94D83C-FECE-4364-BD2A-08E2C6AB35AB}"/>
    <cellStyle name="Salida 7 2 2 2 2 2" xfId="26611" xr:uid="{2C1CF80C-398A-448F-875B-3E912EC1A417}"/>
    <cellStyle name="Salida 7 2 2 2 3" xfId="14036" xr:uid="{3E39CCCB-0A53-45A1-AA66-F6B422876AD9}"/>
    <cellStyle name="Salida 7 2 2 2 3 2" xfId="29144" xr:uid="{2CC64618-04B4-4E54-A8E1-19B1389F48B6}"/>
    <cellStyle name="Salida 7 2 2 2 4" xfId="20247" xr:uid="{F440E7CC-2C6D-4C32-8EB7-15648F7B29A0}"/>
    <cellStyle name="Salida 7 2 2 3" xfId="8969" xr:uid="{E3392E99-E414-44B3-8382-90218F52468B}"/>
    <cellStyle name="Salida 7 2 2 3 2" xfId="24077" xr:uid="{4F948C24-0133-4F8F-9EB7-B4DBC292CAC7}"/>
    <cellStyle name="Salida 7 2 3" xfId="2718" xr:uid="{33902365-8B1C-44FC-BEC8-973823562F81}"/>
    <cellStyle name="Salida 7 2 3 2" xfId="5355" xr:uid="{FA31F3F5-EC3B-47DC-A870-7C781C9AD001}"/>
    <cellStyle name="Salida 7 2 3 2 2" xfId="11704" xr:uid="{CBB5C5F1-2313-4706-9E2C-ED14BDDCD497}"/>
    <cellStyle name="Salida 7 2 3 2 2 2" xfId="26812" xr:uid="{F79A5136-8520-47C8-BD3C-D6849A2863D7}"/>
    <cellStyle name="Salida 7 2 3 2 3" xfId="7442" xr:uid="{D6F7E72C-FD65-4D71-8AF8-5E0E652D30BA}"/>
    <cellStyle name="Salida 7 2 3 2 3 2" xfId="22550" xr:uid="{60B9EC43-5C22-4A7D-9DEC-B4356612FCE8}"/>
    <cellStyle name="Salida 7 2 3 2 4" xfId="20463" xr:uid="{9BE84EE6-6F8B-47DB-8981-E0F057B0DA7E}"/>
    <cellStyle name="Salida 7 2 3 3" xfId="14449" xr:uid="{46025A9A-DADA-42F1-B92A-D76C22126B79}"/>
    <cellStyle name="Salida 7 2 3 3 2" xfId="29557" xr:uid="{DE6B4BC8-020A-421B-9F6A-FC82F4B4F3B6}"/>
    <cellStyle name="Salida 7 2 3 4" xfId="17826" xr:uid="{FF21DB65-81B3-4B7C-B284-494749A9067E}"/>
    <cellStyle name="Salida 7 2 4" xfId="3021" xr:uid="{22AF2EFA-CC69-4AB0-AC6C-4F97E64C34DA}"/>
    <cellStyle name="Salida 7 2 4 2" xfId="5658" xr:uid="{5D951992-95BE-46AC-8609-9F2FA747BC28}"/>
    <cellStyle name="Salida 7 2 4 2 2" xfId="11969" xr:uid="{6D7931F0-9E40-4265-B7B0-72F422E21E9D}"/>
    <cellStyle name="Salida 7 2 4 2 2 2" xfId="27077" xr:uid="{62F98A5A-D935-4AFB-BC63-D32876EF27AE}"/>
    <cellStyle name="Salida 7 2 4 2 3" xfId="7928" xr:uid="{B5D414FF-E774-4CEE-9F8E-1CE9E74AE484}"/>
    <cellStyle name="Salida 7 2 4 2 3 2" xfId="23036" xr:uid="{0D16BFAA-EEE0-4580-B985-DB6E687DB295}"/>
    <cellStyle name="Salida 7 2 4 2 4" xfId="20766" xr:uid="{4F8F1B3A-70E1-4870-9388-AA2F1209F678}"/>
    <cellStyle name="Salida 7 2 4 3" xfId="9403" xr:uid="{5326BAA3-5136-49F9-B373-8F7990A270A8}"/>
    <cellStyle name="Salida 7 2 4 3 2" xfId="24511" xr:uid="{C24F1FBC-1DC2-4836-835B-5203F9CFD4B4}"/>
    <cellStyle name="Salida 7 2 4 4" xfId="8078" xr:uid="{8442C61C-EC05-4984-B4DD-EEE3678B9E5D}"/>
    <cellStyle name="Salida 7 2 4 4 2" xfId="23186" xr:uid="{2E7A2992-E1B7-475C-ACF3-D30524F80454}"/>
    <cellStyle name="Salida 7 2 4 5" xfId="18129" xr:uid="{1394847A-C61F-4A41-A48B-4EAFFD9A5025}"/>
    <cellStyle name="Salida 7 2 5" xfId="3347" xr:uid="{A1435F34-0F32-4A18-8177-EBE9783558DD}"/>
    <cellStyle name="Salida 7 2 5 2" xfId="5984" xr:uid="{69A081AA-3BB0-416B-AC73-D5BC19FB66AB}"/>
    <cellStyle name="Salida 7 2 5 2 2" xfId="12295" xr:uid="{64916479-03AD-4117-A869-6E886DF98E58}"/>
    <cellStyle name="Salida 7 2 5 2 2 2" xfId="27403" xr:uid="{B6BB0C43-36F5-4347-8EC0-34E2A29CAC50}"/>
    <cellStyle name="Salida 7 2 5 2 3" xfId="7927" xr:uid="{68B5E289-1032-4C52-B977-FE41857C9AA4}"/>
    <cellStyle name="Salida 7 2 5 2 3 2" xfId="23035" xr:uid="{D1AAFBE3-B9C9-4284-9E53-60F0BF3A0EBA}"/>
    <cellStyle name="Salida 7 2 5 2 4" xfId="21092" xr:uid="{EE370BD9-C6BB-475D-9B04-CFE3C8243C45}"/>
    <cellStyle name="Salida 7 2 5 3" xfId="9729" xr:uid="{2746EFFB-D296-4CF6-9C81-F58EBEE83A20}"/>
    <cellStyle name="Salida 7 2 5 3 2" xfId="24837" xr:uid="{D465A37D-9ECF-4CBB-880E-0C1F94F7B9C2}"/>
    <cellStyle name="Salida 7 2 5 4" xfId="15727" xr:uid="{717F0E39-6031-4C9E-94AB-0D88C9E7AF40}"/>
    <cellStyle name="Salida 7 2 5 4 2" xfId="30835" xr:uid="{894E1736-522C-41F5-9FBC-0DFD041FC27E}"/>
    <cellStyle name="Salida 7 2 5 5" xfId="18455" xr:uid="{8233C8D1-DC3A-4186-B3F4-569943F33E45}"/>
    <cellStyle name="Salida 7 2 6" xfId="3653" xr:uid="{72D33A0B-DAF1-4C4E-AA1D-99FECB635568}"/>
    <cellStyle name="Salida 7 2 6 2" xfId="6290" xr:uid="{4000AC2D-4DF9-4482-9E08-4896EABB1AB8}"/>
    <cellStyle name="Salida 7 2 6 2 2" xfId="12601" xr:uid="{688EE858-1E76-4FDB-8A74-51635D342327}"/>
    <cellStyle name="Salida 7 2 6 2 2 2" xfId="27709" xr:uid="{7D518DFC-7BF2-487A-B76E-5B6DF4AE3693}"/>
    <cellStyle name="Salida 7 2 6 2 3" xfId="7663" xr:uid="{EC921F7D-A33E-47DA-BD19-278F4575EC02}"/>
    <cellStyle name="Salida 7 2 6 2 3 2" xfId="22771" xr:uid="{F5B21064-FF08-4578-8452-21091A55952D}"/>
    <cellStyle name="Salida 7 2 6 2 4" xfId="21398" xr:uid="{65FB6FC1-6D97-4125-8C73-BB564D88881F}"/>
    <cellStyle name="Salida 7 2 6 3" xfId="10035" xr:uid="{7162D6FD-F991-428E-9519-7F5517EE5F54}"/>
    <cellStyle name="Salida 7 2 6 3 2" xfId="25143" xr:uid="{D728FB7D-A87B-4C07-A5EB-F714821A81A4}"/>
    <cellStyle name="Salida 7 2 6 4" xfId="14437" xr:uid="{A3302654-8D41-4B4C-AF02-C180EB34DA10}"/>
    <cellStyle name="Salida 7 2 6 4 2" xfId="29545" xr:uid="{9252B1EB-D2E8-498D-B859-7F05B4FA0698}"/>
    <cellStyle name="Salida 7 2 6 5" xfId="18761" xr:uid="{165981E6-7D60-4E91-AC31-62263A19D4D7}"/>
    <cellStyle name="Salida 7 2 7" xfId="4014" xr:uid="{D7DEBF16-0D92-4A94-BE67-C2AF7366320B}"/>
    <cellStyle name="Salida 7 2 7 2" xfId="6651" xr:uid="{C8267073-0261-4CB2-9A20-F4A738717A0C}"/>
    <cellStyle name="Salida 7 2 7 2 2" xfId="12962" xr:uid="{F5C631C1-14D5-4C83-8364-6C0698A53C4A}"/>
    <cellStyle name="Salida 7 2 7 2 2 2" xfId="28070" xr:uid="{2872CE47-DFFB-450E-B5BC-02F1437E690C}"/>
    <cellStyle name="Salida 7 2 7 2 3" xfId="16652" xr:uid="{E9C6BCE1-B0CF-4FB6-A9E2-FD41AC373674}"/>
    <cellStyle name="Salida 7 2 7 2 3 2" xfId="31760" xr:uid="{C86C6DED-652C-40E2-A499-9C854A10C377}"/>
    <cellStyle name="Salida 7 2 7 2 4" xfId="21759" xr:uid="{D0AB6DAE-B00B-46DF-837F-B705FDE4C467}"/>
    <cellStyle name="Salida 7 2 7 3" xfId="10396" xr:uid="{73E60D59-8A2C-4539-A740-1AACC7EE8AB0}"/>
    <cellStyle name="Salida 7 2 7 3 2" xfId="25504" xr:uid="{7D21A4CB-96DD-48E0-BD03-AF409E43C782}"/>
    <cellStyle name="Salida 7 2 7 4" xfId="15505" xr:uid="{521A0A5E-AB09-47A9-A052-F9E131F0BEEF}"/>
    <cellStyle name="Salida 7 2 7 4 2" xfId="30613" xr:uid="{7A500551-3FF7-41E2-A1F5-832E9D545A94}"/>
    <cellStyle name="Salida 7 2 7 5" xfId="19122" xr:uid="{334A6DAF-4888-4449-A587-1DCD39F5C10B}"/>
    <cellStyle name="Salida 7 2 8" xfId="4327" xr:uid="{E316A489-F72E-4652-9F02-0EBB4D3B8C8A}"/>
    <cellStyle name="Salida 7 2 8 2" xfId="6964" xr:uid="{87CDD7EC-9C61-4B96-887F-197AFB11EAB4}"/>
    <cellStyle name="Salida 7 2 8 2 2" xfId="13275" xr:uid="{795FA73E-4496-4D65-9832-7F555790DB73}"/>
    <cellStyle name="Salida 7 2 8 2 2 2" xfId="28383" xr:uid="{D43634D0-A3DC-48F7-A206-66D47269FE5C}"/>
    <cellStyle name="Salida 7 2 8 2 3" xfId="16939" xr:uid="{0EE16755-3169-403E-BAAD-6F4532F548A1}"/>
    <cellStyle name="Salida 7 2 8 2 3 2" xfId="32047" xr:uid="{CE151F60-2BD3-40FF-8158-3B3501359345}"/>
    <cellStyle name="Salida 7 2 8 2 4" xfId="22072" xr:uid="{62B908E6-617D-4ABC-B319-14BE3503464E}"/>
    <cellStyle name="Salida 7 2 8 3" xfId="10709" xr:uid="{818A118B-90EC-42F8-BDA9-6E74C8BAD87D}"/>
    <cellStyle name="Salida 7 2 8 3 2" xfId="25817" xr:uid="{A2BAB52E-FF55-4005-BBC9-4EC44AE8D652}"/>
    <cellStyle name="Salida 7 2 8 4" xfId="16460" xr:uid="{675C7CB1-43F0-4F43-8491-19D2DE8FF1AD}"/>
    <cellStyle name="Salida 7 2 8 4 2" xfId="31568" xr:uid="{C6F1AB1F-B2F2-4EED-AE67-DF11504FB76E}"/>
    <cellStyle name="Salida 7 2 8 5" xfId="19435" xr:uid="{63ACADFB-EC5A-4E64-B930-7A06891393F0}"/>
    <cellStyle name="Salida 7 2 9" xfId="4579" xr:uid="{BB7DFA94-CA84-495C-B68D-E09B9DD26B54}"/>
    <cellStyle name="Salida 7 2 9 2" xfId="10961" xr:uid="{CCC5A8DE-8714-4A13-9F33-5985CF7A88DB}"/>
    <cellStyle name="Salida 7 2 9 2 2" xfId="26069" xr:uid="{99BB2D1B-9B57-416F-AAC8-4520960FD060}"/>
    <cellStyle name="Salida 7 2 9 3" xfId="13706" xr:uid="{AE3D9C2A-8E2E-4735-AC83-DF1D2CD6276B}"/>
    <cellStyle name="Salida 7 2 9 3 2" xfId="28814" xr:uid="{69121417-3883-46E1-8A5F-177AE453F08D}"/>
    <cellStyle name="Salida 7 2 9 4" xfId="19687" xr:uid="{737091F3-3942-4A57-9303-30E7B95FE74D}"/>
    <cellStyle name="Salida 7 3" xfId="1791" xr:uid="{CDF1E22F-58A0-4267-826F-213EF3BEA7F5}"/>
    <cellStyle name="Salida 7 3 10" xfId="8268" xr:uid="{91D898CE-3B4E-409D-BC95-D339C32A39FF}"/>
    <cellStyle name="Salida 7 3 10 2" xfId="23376" xr:uid="{CBDA266D-10F2-48E3-9322-8DB725E5E3ED}"/>
    <cellStyle name="Salida 7 3 11" xfId="16547" xr:uid="{6FE42B28-3D00-4E2E-B234-1DE3F11C8934}"/>
    <cellStyle name="Salida 7 3 11 2" xfId="31655" xr:uid="{A5D6AAD0-405B-4829-A5D8-26069C45F6FA}"/>
    <cellStyle name="Salida 7 3 12" xfId="14288" xr:uid="{EA328A6B-F830-4BAA-B16D-0CD0383E6B6C}"/>
    <cellStyle name="Salida 7 3 12 2" xfId="29396" xr:uid="{BD066786-F9A8-453B-A4D6-54AE97E0E6E3}"/>
    <cellStyle name="Salida 7 3 13" xfId="17016" xr:uid="{CC1528F1-3C4D-42CA-B20A-3A3282A78960}"/>
    <cellStyle name="Salida 7 3 2" xfId="2351" xr:uid="{1FDE2075-BF9A-4DFC-AF26-D3B2DE7FC7D9}"/>
    <cellStyle name="Salida 7 3 2 2" xfId="4988" xr:uid="{0094E6E1-8A9C-4E2E-A4D6-76F0F3BFDE84}"/>
    <cellStyle name="Salida 7 3 2 2 2" xfId="11352" xr:uid="{F68532AC-7E0D-4B94-8123-600DEFE2E0BD}"/>
    <cellStyle name="Salida 7 3 2 2 2 2" xfId="26460" xr:uid="{9221BB3D-FBFD-4A48-8D76-647596412E8C}"/>
    <cellStyle name="Salida 7 3 2 2 3" xfId="13716" xr:uid="{20C87CB9-7AAC-4255-BF44-FD8D8329F5EC}"/>
    <cellStyle name="Salida 7 3 2 2 3 2" xfId="28824" xr:uid="{9002C54F-D41F-4EBD-ABF5-33D4D0278365}"/>
    <cellStyle name="Salida 7 3 2 2 4" xfId="20096" xr:uid="{2924E1D2-B107-457D-B886-D49673DBBDC6}"/>
    <cellStyle name="Salida 7 3 2 3" xfId="8818" xr:uid="{7C380D75-9C31-4F05-9688-EC539A378D8C}"/>
    <cellStyle name="Salida 7 3 2 3 2" xfId="23926" xr:uid="{3FE11FF2-58C2-4364-A9C9-EE51A937B401}"/>
    <cellStyle name="Salida 7 3 3" xfId="2268" xr:uid="{23B0C1FC-7695-4FA5-83F9-9CE23B86F168}"/>
    <cellStyle name="Salida 7 3 3 2" xfId="4905" xr:uid="{5C04EC0A-E075-4A3F-9CA7-8CDE861EC1F5}"/>
    <cellStyle name="Salida 7 3 3 2 2" xfId="11269" xr:uid="{E074BFBD-963C-4BDF-A441-EA4C952E30EC}"/>
    <cellStyle name="Salida 7 3 3 2 2 2" xfId="26377" xr:uid="{EBE2B513-B46D-4F0B-AE60-D458AC7270C7}"/>
    <cellStyle name="Salida 7 3 3 2 3" xfId="8210" xr:uid="{7F94D663-690C-4B57-806B-5A3AE22EBE81}"/>
    <cellStyle name="Salida 7 3 3 2 3 2" xfId="23318" xr:uid="{B60CD7A5-D9BB-4CB8-B7BC-863216718481}"/>
    <cellStyle name="Salida 7 3 3 2 4" xfId="20013" xr:uid="{0E349EB7-5D57-42B4-8B30-3742E62B1678}"/>
    <cellStyle name="Salida 7 3 3 3" xfId="13771" xr:uid="{F51141AB-5C13-4E8C-9779-2966B9769458}"/>
    <cellStyle name="Salida 7 3 3 3 2" xfId="28879" xr:uid="{FFC273F0-ECD0-42E9-BE79-D0825150F443}"/>
    <cellStyle name="Salida 7 3 3 4" xfId="17493" xr:uid="{68205EAA-8F7F-48F1-879D-5A623300082D}"/>
    <cellStyle name="Salida 7 3 4" xfId="2328" xr:uid="{D699BF46-769E-44B8-9AA6-4DD6992FB41D}"/>
    <cellStyle name="Salida 7 3 4 2" xfId="4965" xr:uid="{2214F1C0-38A6-44B4-B6F5-2071166B0AA6}"/>
    <cellStyle name="Salida 7 3 4 2 2" xfId="11329" xr:uid="{23BC013B-DC3B-4323-BB82-C20209BB44E6}"/>
    <cellStyle name="Salida 7 3 4 2 2 2" xfId="26437" xr:uid="{A47BDEFE-CECF-47C1-BFBC-0A8C21265457}"/>
    <cellStyle name="Salida 7 3 4 2 3" xfId="16483" xr:uid="{426C2650-50B1-4062-965F-58BFA823F99F}"/>
    <cellStyle name="Salida 7 3 4 2 3 2" xfId="31591" xr:uid="{FC7B9AEE-C154-4F37-AB82-AA44A4783E78}"/>
    <cellStyle name="Salida 7 3 4 2 4" xfId="20073" xr:uid="{A2FAF474-732A-4869-BB83-CBC3A935B960}"/>
    <cellStyle name="Salida 7 3 4 3" xfId="8795" xr:uid="{586A6E08-96A7-4980-B23B-6D724970CE84}"/>
    <cellStyle name="Salida 7 3 4 3 2" xfId="23903" xr:uid="{885DAE18-1D7D-4F18-8C3E-002DEDE172F0}"/>
    <cellStyle name="Salida 7 3 4 4" xfId="11799" xr:uid="{F978AADF-59C4-454A-A7FE-F6BADB6965F8}"/>
    <cellStyle name="Salida 7 3 4 4 2" xfId="26907" xr:uid="{CC71330B-88C6-4AE5-AB46-4888C2EE31D6}"/>
    <cellStyle name="Salida 7 3 4 5" xfId="17553" xr:uid="{2756B5B6-6516-4C83-868E-949BAC5A6356}"/>
    <cellStyle name="Salida 7 3 5" xfId="2282" xr:uid="{B7280497-631A-443B-AE9C-01B336C0C112}"/>
    <cellStyle name="Salida 7 3 5 2" xfId="4919" xr:uid="{98EF7976-D67A-48A4-A912-57892168F67A}"/>
    <cellStyle name="Salida 7 3 5 2 2" xfId="11283" xr:uid="{40975047-5FB5-4A9A-AE5B-1F5EAE0872A3}"/>
    <cellStyle name="Salida 7 3 5 2 2 2" xfId="26391" xr:uid="{FB46D5F8-9B23-4848-9492-D26D5D99C46B}"/>
    <cellStyle name="Salida 7 3 5 2 3" xfId="14646" xr:uid="{E75CB897-5BC1-4868-8F03-758027ABB489}"/>
    <cellStyle name="Salida 7 3 5 2 3 2" xfId="29754" xr:uid="{2CD6D2B5-0CA5-4F86-B4FE-ABD7D2FDDF85}"/>
    <cellStyle name="Salida 7 3 5 2 4" xfId="20027" xr:uid="{EA8F7BFB-D830-4C78-B39F-0EF7752C5745}"/>
    <cellStyle name="Salida 7 3 5 3" xfId="8749" xr:uid="{3E6BF44D-C7FF-4D2C-A7B1-078C0A994386}"/>
    <cellStyle name="Salida 7 3 5 3 2" xfId="23857" xr:uid="{092E7254-1D7B-415C-B7AB-23C8E38EB708}"/>
    <cellStyle name="Salida 7 3 5 4" xfId="16515" xr:uid="{1FA2EC35-0681-4B48-B897-DA7C323130AA}"/>
    <cellStyle name="Salida 7 3 5 4 2" xfId="31623" xr:uid="{F7AD2326-F5FA-44F8-B40A-37010172327F}"/>
    <cellStyle name="Salida 7 3 5 5" xfId="17507" xr:uid="{D115C350-2CEB-4F3B-BDB4-DDA685AB3570}"/>
    <cellStyle name="Salida 7 3 6" xfId="2294" xr:uid="{3E3CDACD-D822-4321-BC34-3509D8341286}"/>
    <cellStyle name="Salida 7 3 6 2" xfId="4931" xr:uid="{E5BCA4AA-3EE6-4FC6-84CA-12816ABEFAB6}"/>
    <cellStyle name="Salida 7 3 6 2 2" xfId="11295" xr:uid="{FE64045A-DADC-4BA4-B620-5D915E310ADD}"/>
    <cellStyle name="Salida 7 3 6 2 2 2" xfId="26403" xr:uid="{E99977AD-F21E-4B09-B0F4-498A4B809815}"/>
    <cellStyle name="Salida 7 3 6 2 3" xfId="8712" xr:uid="{79104225-CD7B-4080-AD60-65592F0FC371}"/>
    <cellStyle name="Salida 7 3 6 2 3 2" xfId="23820" xr:uid="{36B81CEE-F69D-4946-9E8C-A1924044B784}"/>
    <cellStyle name="Salida 7 3 6 2 4" xfId="20039" xr:uid="{B6677F48-7877-43B7-ADD5-E439455577C6}"/>
    <cellStyle name="Salida 7 3 6 3" xfId="8761" xr:uid="{C51AA53D-B508-420B-A73D-B2538DA17132}"/>
    <cellStyle name="Salida 7 3 6 3 2" xfId="23869" xr:uid="{BBA754F3-1FDB-43E2-98DE-1B56FE5A9CB4}"/>
    <cellStyle name="Salida 7 3 6 4" xfId="7513" xr:uid="{B3F0D111-A608-4F76-80CE-74117D64A020}"/>
    <cellStyle name="Salida 7 3 6 4 2" xfId="22621" xr:uid="{F1357A17-EA8F-40AD-A898-826037D62437}"/>
    <cellStyle name="Salida 7 3 6 5" xfId="17519" xr:uid="{B2E83D62-F55D-49D1-AD6C-8E33D30B1A79}"/>
    <cellStyle name="Salida 7 3 7" xfId="3863" xr:uid="{DEE6701E-5135-4815-8D49-BEF1ED447DF0}"/>
    <cellStyle name="Salida 7 3 7 2" xfId="6500" xr:uid="{6B6614CF-B583-4911-B487-E93B48C88AD4}"/>
    <cellStyle name="Salida 7 3 7 2 2" xfId="12811" xr:uid="{386054A2-C578-439B-9F51-BD7DC2369CD1}"/>
    <cellStyle name="Salida 7 3 7 2 2 2" xfId="27919" xr:uid="{570759DF-EE19-457C-8312-43D4692AC354}"/>
    <cellStyle name="Salida 7 3 7 2 3" xfId="16250" xr:uid="{2FF23BF3-8DB5-4844-8628-7E1A0381CF88}"/>
    <cellStyle name="Salida 7 3 7 2 3 2" xfId="31358" xr:uid="{8FD4A155-AEC2-4EA8-9FE5-7E5A95ADCAB0}"/>
    <cellStyle name="Salida 7 3 7 2 4" xfId="21608" xr:uid="{42784CB7-0AB1-4046-A245-FFC36B89425F}"/>
    <cellStyle name="Salida 7 3 7 3" xfId="10245" xr:uid="{31877AA7-B224-43C1-95D7-B1AC00E03747}"/>
    <cellStyle name="Salida 7 3 7 3 2" xfId="25353" xr:uid="{C31CB213-AD48-4963-B6F0-D2FE74557465}"/>
    <cellStyle name="Salida 7 3 7 4" xfId="7605" xr:uid="{87D6561C-1C2C-4551-8ED3-FBEACFD8CFCB}"/>
    <cellStyle name="Salida 7 3 7 4 2" xfId="22713" xr:uid="{F96F8BA8-8B80-4659-9602-75C8BF613120}"/>
    <cellStyle name="Salida 7 3 7 5" xfId="18971" xr:uid="{A5E08F13-8A7A-4CE7-8EC6-0F9E5A54FB90}"/>
    <cellStyle name="Salida 7 3 8" xfId="4245" xr:uid="{1611003C-75E0-45BC-A7CE-B6FD43FBDD5D}"/>
    <cellStyle name="Salida 7 3 8 2" xfId="6882" xr:uid="{9B42B89F-E5FC-4876-96BE-890B45114647}"/>
    <cellStyle name="Salida 7 3 8 2 2" xfId="13193" xr:uid="{CC937266-6CAA-4328-8FF9-E747CE942319}"/>
    <cellStyle name="Salida 7 3 8 2 2 2" xfId="28301" xr:uid="{2A280EDE-2BD9-45DF-B0AD-2DE4C9579FF6}"/>
    <cellStyle name="Salida 7 3 8 2 3" xfId="16857" xr:uid="{F995787B-5B8B-4998-8C90-86CC0A7CF80A}"/>
    <cellStyle name="Salida 7 3 8 2 3 2" xfId="31965" xr:uid="{1621CC5F-E731-4266-9733-AA9CCF86FF0A}"/>
    <cellStyle name="Salida 7 3 8 2 4" xfId="21990" xr:uid="{AB103004-2A91-4AEA-9038-59F1E1ABCB29}"/>
    <cellStyle name="Salida 7 3 8 3" xfId="10627" xr:uid="{061BA0D7-B98A-4787-AF55-ED1C7993A023}"/>
    <cellStyle name="Salida 7 3 8 3 2" xfId="25735" xr:uid="{B60C4A71-4D28-44DA-AC66-04BF7914AB31}"/>
    <cellStyle name="Salida 7 3 8 4" xfId="16276" xr:uid="{778B9CB3-43B4-437E-B332-50A7F3BB3E44}"/>
    <cellStyle name="Salida 7 3 8 4 2" xfId="31384" xr:uid="{26C2DC05-4D2A-4762-BDDE-8526F34FFD59}"/>
    <cellStyle name="Salida 7 3 8 5" xfId="19353" xr:uid="{2DD68693-BE27-4FB5-83D4-F4C637C3DE0E}"/>
    <cellStyle name="Salida 7 3 9" xfId="4428" xr:uid="{26C61B40-F292-48DA-A206-F402B97EFF6F}"/>
    <cellStyle name="Salida 7 3 9 2" xfId="10810" xr:uid="{7243F7E0-F282-45EF-A934-DA8DFE377D8E}"/>
    <cellStyle name="Salida 7 3 9 2 2" xfId="25918" xr:uid="{6B948BB8-08F5-42B3-A094-30655B5DF7A9}"/>
    <cellStyle name="Salida 7 3 9 3" xfId="7098" xr:uid="{04D76B03-D4FD-4031-A2C7-65D95C8655B7}"/>
    <cellStyle name="Salida 7 3 9 3 2" xfId="22206" xr:uid="{89739786-118B-4677-A131-16478F026A8A}"/>
    <cellStyle name="Salida 7 3 9 4" xfId="19536" xr:uid="{0F670D5C-2CE9-4F21-9681-E2569E537A0A}"/>
    <cellStyle name="Salida 7 4" xfId="2133" xr:uid="{24ACECE9-E9F3-4CC8-945D-EEC07432D028}"/>
    <cellStyle name="Salida 7 4 10" xfId="14017" xr:uid="{0EBBB111-45B2-4B89-86D6-B605C6F8D6B1}"/>
    <cellStyle name="Salida 7 4 10 2" xfId="29125" xr:uid="{C57E2966-CB99-4A55-AD6A-FD88E4620379}"/>
    <cellStyle name="Salida 7 4 11" xfId="8074" xr:uid="{C18493E1-1F64-4FA5-AD63-26A858B921F0}"/>
    <cellStyle name="Salida 7 4 11 2" xfId="23182" xr:uid="{E640CA3E-DC28-4AEA-9D0C-4437944F829E}"/>
    <cellStyle name="Salida 7 4 12" xfId="17358" xr:uid="{09588449-9A5C-4935-A38F-EBA1C5F28D44}"/>
    <cellStyle name="Salida 7 4 2" xfId="2623" xr:uid="{99CD4C8B-7B91-458B-BA89-A0E6B56A6013}"/>
    <cellStyle name="Salida 7 4 2 2" xfId="5260" xr:uid="{D7827502-27E5-42D3-BC41-AB8D9AAB50C7}"/>
    <cellStyle name="Salida 7 4 2 2 2" xfId="11624" xr:uid="{96E93408-0987-4E5B-A545-646A2BED2AF6}"/>
    <cellStyle name="Salida 7 4 2 2 2 2" xfId="26732" xr:uid="{150563B5-B09C-423E-958E-D7CA5F05981A}"/>
    <cellStyle name="Salida 7 4 2 2 3" xfId="8092" xr:uid="{1B2916DA-DFE5-4F0A-BB0A-2058098B57CA}"/>
    <cellStyle name="Salida 7 4 2 2 3 2" xfId="23200" xr:uid="{3CBEAD17-F00B-4FF0-B0C8-CD3FE2BF8269}"/>
    <cellStyle name="Salida 7 4 2 2 4" xfId="20368" xr:uid="{828BBF60-F275-4039-939F-ED1B2A041F83}"/>
    <cellStyle name="Salida 7 4 2 3" xfId="9090" xr:uid="{E3F264A2-4064-4F1A-9DFE-670930109F4A}"/>
    <cellStyle name="Salida 7 4 2 3 2" xfId="24198" xr:uid="{0449F886-1C77-43D0-BCA7-7CEFDE11D58B}"/>
    <cellStyle name="Salida 7 4 2 4" xfId="8728" xr:uid="{577B7DB6-4888-40E5-BFA1-DFEAABF85C87}"/>
    <cellStyle name="Salida 7 4 2 4 2" xfId="23836" xr:uid="{55B34706-DE70-47B6-B235-217429A344F3}"/>
    <cellStyle name="Salida 7 4 2 5" xfId="7682" xr:uid="{D576C0FD-AC40-4298-8EC3-E9292EF5DB21}"/>
    <cellStyle name="Salida 7 4 2 5 2" xfId="22790" xr:uid="{2404AEF5-13D3-4A35-9B67-F002B795CC44}"/>
    <cellStyle name="Salida 7 4 2 6" xfId="17731" xr:uid="{DA8DBC46-5FB9-4E9C-887F-2B95C9120D5A}"/>
    <cellStyle name="Salida 7 4 3" xfId="2888" xr:uid="{D1D66313-0ED0-44B5-A27E-B9E31D0B9B77}"/>
    <cellStyle name="Salida 7 4 3 2" xfId="5525" xr:uid="{6C7D6E6A-4817-48B6-8C40-8500F2360DB7}"/>
    <cellStyle name="Salida 7 4 3 2 2" xfId="11836" xr:uid="{89C6B6A7-A37B-4D42-AF49-F39EA63ACF46}"/>
    <cellStyle name="Salida 7 4 3 2 2 2" xfId="26944" xr:uid="{2B7A2B5C-BD00-4F6B-91D9-E17BF35C89E2}"/>
    <cellStyle name="Salida 7 4 3 2 3" xfId="8033" xr:uid="{6AE312BC-9DBB-4A46-B995-427E4A2F13A3}"/>
    <cellStyle name="Salida 7 4 3 2 3 2" xfId="23141" xr:uid="{B4065AEC-412A-4E35-857E-798744AD9558}"/>
    <cellStyle name="Salida 7 4 3 2 4" xfId="20633" xr:uid="{E0E9750E-8BE2-4628-AEB2-C5B1A69BAD86}"/>
    <cellStyle name="Salida 7 4 3 3" xfId="16319" xr:uid="{547F81A9-49D6-4D2A-B032-1A2718386A2A}"/>
    <cellStyle name="Salida 7 4 3 3 2" xfId="31427" xr:uid="{DBAB2913-B658-4800-8E6F-E3BB962647A6}"/>
    <cellStyle name="Salida 7 4 3 4" xfId="17996" xr:uid="{ACC1BECC-DC72-4EB7-9E3D-EB60DE0F5D72}"/>
    <cellStyle name="Salida 7 4 4" xfId="3191" xr:uid="{A8A8A156-2682-4F79-B220-51902D3750B9}"/>
    <cellStyle name="Salida 7 4 4 2" xfId="5828" xr:uid="{06F79C7D-1B48-4DB1-9055-6E8BB74AAD12}"/>
    <cellStyle name="Salida 7 4 4 2 2" xfId="12139" xr:uid="{A8FA0FA0-0D34-4D79-A412-04CE9000CA44}"/>
    <cellStyle name="Salida 7 4 4 2 2 2" xfId="27247" xr:uid="{4D82B44A-13C6-43B3-8B16-B103CE08ADEE}"/>
    <cellStyle name="Salida 7 4 4 2 3" xfId="16455" xr:uid="{A95C8965-51A0-4107-AA10-A009241FEB6B}"/>
    <cellStyle name="Salida 7 4 4 2 3 2" xfId="31563" xr:uid="{3DABC5E4-1171-40C7-9CD4-75B9BC8D42AC}"/>
    <cellStyle name="Salida 7 4 4 2 4" xfId="20936" xr:uid="{4DBD9BC5-7426-41DF-8EAF-9B6990043EC4}"/>
    <cellStyle name="Salida 7 4 4 3" xfId="9573" xr:uid="{1DEFE30A-D044-4D7B-9099-92A1051BE2C2}"/>
    <cellStyle name="Salida 7 4 4 3 2" xfId="24681" xr:uid="{6A3CA42B-6E8C-4803-9D5A-B1D3A1C1D82A}"/>
    <cellStyle name="Salida 7 4 4 4" xfId="14461" xr:uid="{820564CA-8832-414A-8EE2-7E8EA2D48E46}"/>
    <cellStyle name="Salida 7 4 4 4 2" xfId="29569" xr:uid="{867E4501-D6F9-4E60-8DF8-D99904F0E626}"/>
    <cellStyle name="Salida 7 4 4 5" xfId="18299" xr:uid="{5BD56865-67D6-43F7-A73A-A41C2946BDCC}"/>
    <cellStyle name="Salida 7 4 5" xfId="3517" xr:uid="{AEAA5576-31A4-4D46-A5DC-E47CDF4AAD19}"/>
    <cellStyle name="Salida 7 4 5 2" xfId="6154" xr:uid="{7D15A42C-7543-4F3A-B38C-2BFDD82F479E}"/>
    <cellStyle name="Salida 7 4 5 2 2" xfId="12465" xr:uid="{91480639-E627-4927-A01B-1471BCD3819A}"/>
    <cellStyle name="Salida 7 4 5 2 2 2" xfId="27573" xr:uid="{6FB1ECB2-E13C-428F-B407-F7DE4C57E2C8}"/>
    <cellStyle name="Salida 7 4 5 2 3" xfId="7483" xr:uid="{5B00761F-8C55-4D6E-9CFD-FF1313E6FB91}"/>
    <cellStyle name="Salida 7 4 5 2 3 2" xfId="22591" xr:uid="{31693239-789B-4BB2-AAF9-9D4F802726BD}"/>
    <cellStyle name="Salida 7 4 5 2 4" xfId="21262" xr:uid="{0EB970EC-1154-4EC3-81F3-F7ED63FBAFF9}"/>
    <cellStyle name="Salida 7 4 5 3" xfId="9899" xr:uid="{B1ED622A-DF25-41A4-A15D-12EA41E34741}"/>
    <cellStyle name="Salida 7 4 5 3 2" xfId="25007" xr:uid="{ACC1F1D6-A619-47BD-8893-A81820A9830A}"/>
    <cellStyle name="Salida 7 4 5 4" xfId="14144" xr:uid="{E84A3887-9900-4AC5-9DBE-076BC1F7CEC7}"/>
    <cellStyle name="Salida 7 4 5 4 2" xfId="29252" xr:uid="{ED3E5511-DD27-474B-A0CF-6CA13941D9B9}"/>
    <cellStyle name="Salida 7 4 5 5" xfId="18625" xr:uid="{8C28DAE5-5D07-44E4-9F2C-92C9CBD1BAF2}"/>
    <cellStyle name="Salida 7 4 6" xfId="3823" xr:uid="{C09ED12E-EB62-4573-A7C2-81B9D0AC4E5D}"/>
    <cellStyle name="Salida 7 4 6 2" xfId="6460" xr:uid="{C699E23E-A55E-4FF7-B750-C74773ED9C30}"/>
    <cellStyle name="Salida 7 4 6 2 2" xfId="12771" xr:uid="{CEEDCA90-2F0F-410A-AC47-A4F4DB56EB5E}"/>
    <cellStyle name="Salida 7 4 6 2 2 2" xfId="27879" xr:uid="{006F2E24-A07C-4236-BB20-B83D283EDE9F}"/>
    <cellStyle name="Salida 7 4 6 2 3" xfId="14662" xr:uid="{BE5EAB6A-F01C-4461-BEB8-21F3665BE6D5}"/>
    <cellStyle name="Salida 7 4 6 2 3 2" xfId="29770" xr:uid="{71F5C754-5F4F-4152-9421-10D4EA80CDEA}"/>
    <cellStyle name="Salida 7 4 6 2 4" xfId="21568" xr:uid="{40D0624D-AAF7-4D2C-B5D7-99DD47DAE2EC}"/>
    <cellStyle name="Salida 7 4 6 3" xfId="10205" xr:uid="{3AD4CCF2-9A54-43B9-A546-07A6244BA60D}"/>
    <cellStyle name="Salida 7 4 6 3 2" xfId="25313" xr:uid="{EE70AE4D-024D-4015-B8E0-225D447ACAC4}"/>
    <cellStyle name="Salida 7 4 6 4" xfId="14420" xr:uid="{B9CB060C-4962-4671-B110-C17B9A2E6C13}"/>
    <cellStyle name="Salida 7 4 6 4 2" xfId="29528" xr:uid="{CA854A21-DC9F-404B-BC0C-363F6ECEAEE1}"/>
    <cellStyle name="Salida 7 4 6 5" xfId="18931" xr:uid="{969F9621-3C17-4CCF-A63D-08D2B3AAF840}"/>
    <cellStyle name="Salida 7 4 7" xfId="4205" xr:uid="{CC910C4E-2E16-4D53-91F8-76F456D1C5D7}"/>
    <cellStyle name="Salida 7 4 7 2" xfId="6842" xr:uid="{4836C431-902B-4698-9279-9E0CE19301EE}"/>
    <cellStyle name="Salida 7 4 7 2 2" xfId="13153" xr:uid="{7349BAEF-BAB6-462B-9162-4978449A1B1B}"/>
    <cellStyle name="Salida 7 4 7 2 2 2" xfId="28261" xr:uid="{2D06B34B-CAF8-4E0A-8C54-B5B7FEBAD481}"/>
    <cellStyle name="Salida 7 4 7 2 3" xfId="16822" xr:uid="{D4013ECC-BA00-4DB2-9B5D-0040020A9974}"/>
    <cellStyle name="Salida 7 4 7 2 3 2" xfId="31930" xr:uid="{91A92951-229F-484F-B611-93EC4A016224}"/>
    <cellStyle name="Salida 7 4 7 2 4" xfId="21950" xr:uid="{B8D71A4B-80BB-4D30-85EF-71373151D14C}"/>
    <cellStyle name="Salida 7 4 7 3" xfId="10587" xr:uid="{68DF333F-6BCD-403C-8C09-632DA9F25835}"/>
    <cellStyle name="Salida 7 4 7 3 2" xfId="25695" xr:uid="{E89E660F-617D-4AA1-A0D5-4BD85A59759D}"/>
    <cellStyle name="Salida 7 4 7 4" xfId="16565" xr:uid="{57648552-DE09-4E84-8CD3-9AF6909E7C9E}"/>
    <cellStyle name="Salida 7 4 7 4 2" xfId="31673" xr:uid="{A75CD8CE-8885-4D22-BFF6-CEC2D5BAD7A2}"/>
    <cellStyle name="Salida 7 4 7 5" xfId="19313" xr:uid="{2C6C949D-6C31-4BF2-B23C-AAAE86F33A7F}"/>
    <cellStyle name="Salida 7 4 8" xfId="4770" xr:uid="{2E288ECD-D658-43FE-A668-43105AFD1702}"/>
    <cellStyle name="Salida 7 4 8 2" xfId="11152" xr:uid="{6B621BAD-6BCA-40FF-B973-C1E258880BED}"/>
    <cellStyle name="Salida 7 4 8 2 2" xfId="26260" xr:uid="{3FC9ACBD-FA64-43B3-9D87-4C6914359E6D}"/>
    <cellStyle name="Salida 7 4 8 3" xfId="15467" xr:uid="{68BD1D43-F33D-4E5A-8A75-9D5BD9F6F87C}"/>
    <cellStyle name="Salida 7 4 8 3 2" xfId="30575" xr:uid="{87233B2B-CF22-4699-B38B-B7A1C4E17DB8}"/>
    <cellStyle name="Salida 7 4 8 4" xfId="19878" xr:uid="{5F319CE6-5462-42BF-9D8C-0C10DA62D447}"/>
    <cellStyle name="Salida 7 4 9" xfId="8631" xr:uid="{6DA09AFF-A06F-4AEB-84F8-98E395EFA2F6}"/>
    <cellStyle name="Salida 7 4 9 2" xfId="23739" xr:uid="{7BB72DEB-EA0D-4939-B1B6-92AF0EB8F411}"/>
    <cellStyle name="Salida 7 5" xfId="1991" xr:uid="{BED1F11C-8034-447F-8863-7538500416E1}"/>
    <cellStyle name="Salida 7 5 10" xfId="16352" xr:uid="{EE10C1DD-A02C-4729-96FA-F3A6474A2C7F}"/>
    <cellStyle name="Salida 7 5 10 2" xfId="31460" xr:uid="{DE3FB208-C9F7-4842-9C95-055E731C46AD}"/>
    <cellStyle name="Salida 7 5 11" xfId="17216" xr:uid="{A6FF0A56-C567-4CF5-A833-4FF5139EF6D5}"/>
    <cellStyle name="Salida 7 5 2" xfId="2753" xr:uid="{E2558790-ED93-4EDC-99A2-798589AA9E48}"/>
    <cellStyle name="Salida 7 5 2 2" xfId="5390" xr:uid="{FF51B916-DC2D-4C75-A241-656704C53ADC}"/>
    <cellStyle name="Salida 7 5 2 2 2" xfId="11739" xr:uid="{C49976F3-65FC-41EB-998B-788A9819CB93}"/>
    <cellStyle name="Salida 7 5 2 2 2 2" xfId="26847" xr:uid="{D3355E17-3F03-4839-A8DB-10CEBEFD4214}"/>
    <cellStyle name="Salida 7 5 2 2 3" xfId="16331" xr:uid="{E977F1C7-F486-4F34-B954-0353BBEEF5BC}"/>
    <cellStyle name="Salida 7 5 2 2 3 2" xfId="31439" xr:uid="{F18F80B7-1034-48BB-8AC2-14FC69E58759}"/>
    <cellStyle name="Salida 7 5 2 2 4" xfId="20498" xr:uid="{2A0FB489-5344-4D8E-B2C4-28BCBE80A296}"/>
    <cellStyle name="Salida 7 5 2 3" xfId="16127" xr:uid="{BD6B72BE-D091-45FA-B603-030EEF4D7DC2}"/>
    <cellStyle name="Salida 7 5 2 3 2" xfId="31235" xr:uid="{34889E96-EB75-4236-97C5-0FC8A7450574}"/>
    <cellStyle name="Salida 7 5 2 4" xfId="17861" xr:uid="{3A600394-E5BE-4E30-B299-977C9E8974FD}"/>
    <cellStyle name="Salida 7 5 3" xfId="3056" xr:uid="{BB0A3938-511E-4DF3-8B93-26F8B6AAEB09}"/>
    <cellStyle name="Salida 7 5 3 2" xfId="5693" xr:uid="{06EAD685-7E9C-4252-8E34-CBFCA60CB373}"/>
    <cellStyle name="Salida 7 5 3 2 2" xfId="12004" xr:uid="{D0954DA0-B831-49B3-90B9-298B148A702D}"/>
    <cellStyle name="Salida 7 5 3 2 2 2" xfId="27112" xr:uid="{F961EA30-1136-4D6D-B712-F7E0CB2CAE6B}"/>
    <cellStyle name="Salida 7 5 3 2 3" xfId="16280" xr:uid="{7A47C496-EFED-449F-97FA-2BB95BB9A5D2}"/>
    <cellStyle name="Salida 7 5 3 2 3 2" xfId="31388" xr:uid="{EE5DE26D-5556-4D8A-B93C-DB61C6E9ECF2}"/>
    <cellStyle name="Salida 7 5 3 2 4" xfId="20801" xr:uid="{9134B41B-4255-4F88-B36C-39BE0E6D75E4}"/>
    <cellStyle name="Salida 7 5 3 3" xfId="9438" xr:uid="{C86BBCCB-BE55-4CE0-98BB-055F2C5F7536}"/>
    <cellStyle name="Salida 7 5 3 3 2" xfId="24546" xr:uid="{C257D92A-1FC1-4452-8BF1-72D09F6FE99D}"/>
    <cellStyle name="Salida 7 5 3 4" xfId="14414" xr:uid="{269533CC-1400-42AF-AD0E-5CA7C3B893C6}"/>
    <cellStyle name="Salida 7 5 3 4 2" xfId="29522" xr:uid="{672CF0CE-7077-4ED5-8B74-B07DC89485AB}"/>
    <cellStyle name="Salida 7 5 3 5" xfId="18164" xr:uid="{B034D18C-7D21-4347-8C41-EC3783FDB988}"/>
    <cellStyle name="Salida 7 5 4" xfId="3382" xr:uid="{BEE5D4C2-8BC9-485C-A496-565B61888E4A}"/>
    <cellStyle name="Salida 7 5 4 2" xfId="6019" xr:uid="{8A0B961E-A8AE-452E-99B2-ABD22BAE54CF}"/>
    <cellStyle name="Salida 7 5 4 2 2" xfId="12330" xr:uid="{FB3BF921-01EB-44BE-9034-5F496729DB63}"/>
    <cellStyle name="Salida 7 5 4 2 2 2" xfId="27438" xr:uid="{59B55B10-1C30-4AB8-84B0-FDB3DA2A8906}"/>
    <cellStyle name="Salida 7 5 4 2 3" xfId="15973" xr:uid="{0B03439C-417D-449F-8AE8-FDC5B90C515A}"/>
    <cellStyle name="Salida 7 5 4 2 3 2" xfId="31081" xr:uid="{BE99350A-6C19-4EBE-A50D-5088A34155CD}"/>
    <cellStyle name="Salida 7 5 4 2 4" xfId="21127" xr:uid="{9FD87099-5A7E-40A4-9D8F-3D0CE05F547C}"/>
    <cellStyle name="Salida 7 5 4 3" xfId="9764" xr:uid="{EC244101-7889-4FBA-A9B4-D3E12E0A7CC7}"/>
    <cellStyle name="Salida 7 5 4 3 2" xfId="24872" xr:uid="{F1AA7C41-1C73-423D-A02D-68FC3331E2E1}"/>
    <cellStyle name="Salida 7 5 4 4" xfId="14613" xr:uid="{4357E37E-4569-4A61-9955-33563EB74315}"/>
    <cellStyle name="Salida 7 5 4 4 2" xfId="29721" xr:uid="{8E85FD6F-027A-4828-941C-4B334D7A1F4D}"/>
    <cellStyle name="Salida 7 5 4 5" xfId="18490" xr:uid="{36E50757-13F8-472B-A6F8-CF4244F7959D}"/>
    <cellStyle name="Salida 7 5 5" xfId="3688" xr:uid="{9B117AEC-1131-4BF2-9C59-ED6158B55345}"/>
    <cellStyle name="Salida 7 5 5 2" xfId="6325" xr:uid="{4DB8A8A6-020A-4EB4-9E71-381FEB953BBA}"/>
    <cellStyle name="Salida 7 5 5 2 2" xfId="12636" xr:uid="{15EA8CFE-EE39-4ED6-A368-04126C152911}"/>
    <cellStyle name="Salida 7 5 5 2 2 2" xfId="27744" xr:uid="{62E0537A-8937-4D4C-8371-6E7610017CC4}"/>
    <cellStyle name="Salida 7 5 5 2 3" xfId="13978" xr:uid="{1E7ED006-03D7-4714-B3A5-379C3F391162}"/>
    <cellStyle name="Salida 7 5 5 2 3 2" xfId="29086" xr:uid="{2336E49E-7597-4233-A5C8-18B9E74490DE}"/>
    <cellStyle name="Salida 7 5 5 2 4" xfId="21433" xr:uid="{08B5D500-5935-444A-BF1C-7E88649AC923}"/>
    <cellStyle name="Salida 7 5 5 3" xfId="10070" xr:uid="{72F294CE-DB64-47E3-98F6-BF71D5461F4A}"/>
    <cellStyle name="Salida 7 5 5 3 2" xfId="25178" xr:uid="{55E98A7D-D065-469A-A7F7-A67DD75667B6}"/>
    <cellStyle name="Salida 7 5 5 4" xfId="7377" xr:uid="{6433661E-5149-463E-86AC-62F86863F4D2}"/>
    <cellStyle name="Salida 7 5 5 4 2" xfId="22485" xr:uid="{9F8F32D9-C6F6-42C7-AF35-97B05BA7A413}"/>
    <cellStyle name="Salida 7 5 5 5" xfId="18796" xr:uid="{D941348C-7D2F-44B7-9A69-816924CA3288}"/>
    <cellStyle name="Salida 7 5 6" xfId="4063" xr:uid="{E2A048A6-F283-4B87-99F8-76593C5FEF65}"/>
    <cellStyle name="Salida 7 5 6 2" xfId="6700" xr:uid="{3FE5C387-8609-4F15-BAF2-A2A9143415C1}"/>
    <cellStyle name="Salida 7 5 6 2 2" xfId="13011" xr:uid="{7BB73C81-098C-4278-A326-948F3E4ACDC8}"/>
    <cellStyle name="Salida 7 5 6 2 2 2" xfId="28119" xr:uid="{DF0AB328-0933-49F4-A185-CD9E0EEF7377}"/>
    <cellStyle name="Salida 7 5 6 2 3" xfId="16687" xr:uid="{20A2C3F3-3E7C-421E-9B8A-21871840198D}"/>
    <cellStyle name="Salida 7 5 6 2 3 2" xfId="31795" xr:uid="{20E99C55-98CC-4BC7-A915-19F425841000}"/>
    <cellStyle name="Salida 7 5 6 2 4" xfId="21808" xr:uid="{96212880-A4DA-4877-B63B-F003AE9A81D8}"/>
    <cellStyle name="Salida 7 5 6 3" xfId="10445" xr:uid="{F8165191-D28C-4FB9-BC2B-18D6A8FAC34F}"/>
    <cellStyle name="Salida 7 5 6 3 2" xfId="25553" xr:uid="{1DCECC83-12DB-43FD-A763-7309617B300C}"/>
    <cellStyle name="Salida 7 5 6 4" xfId="13956" xr:uid="{44E38C16-BBCD-4E73-AB46-2F4B2704A8E1}"/>
    <cellStyle name="Salida 7 5 6 4 2" xfId="29064" xr:uid="{1ADA3FB3-CFD6-4CD4-A621-C8E6360022F7}"/>
    <cellStyle name="Salida 7 5 6 5" xfId="19171" xr:uid="{7D0F33BF-0A51-4842-87FB-E9E2CD3F7395}"/>
    <cellStyle name="Salida 7 5 7" xfId="4628" xr:uid="{30215C20-5A27-4F66-8BA3-207CBBF17AC8}"/>
    <cellStyle name="Salida 7 5 7 2" xfId="11010" xr:uid="{B992EE1F-8905-48EF-86ED-DD5BDB074AF9}"/>
    <cellStyle name="Salida 7 5 7 2 2" xfId="26118" xr:uid="{931DF90F-62BA-445A-86C1-8961958C7696}"/>
    <cellStyle name="Salida 7 5 7 3" xfId="13588" xr:uid="{A188AA2A-EA43-4E5D-99CD-2C5CC007C90F}"/>
    <cellStyle name="Salida 7 5 7 3 2" xfId="28696" xr:uid="{4F436AA1-EDE8-4E01-BE9E-C2A7ADB6A3A5}"/>
    <cellStyle name="Salida 7 5 7 4" xfId="19736" xr:uid="{4C79F4F2-2F3B-461A-AA75-CAA3AE862E12}"/>
    <cellStyle name="Salida 7 5 8" xfId="8489" xr:uid="{E9F73591-7282-4DC9-A199-A6E7114173CD}"/>
    <cellStyle name="Salida 7 5 8 2" xfId="23597" xr:uid="{AE2451C9-4C89-476C-A9F2-CEC38354F675}"/>
    <cellStyle name="Salida 7 5 9" xfId="7887" xr:uid="{D43DDBE2-B3EE-4763-955D-BDB18957BB2E}"/>
    <cellStyle name="Salida 7 5 9 2" xfId="22995" xr:uid="{84CC4259-8E48-45C7-9FAB-EE7F77D0A0A8}"/>
    <cellStyle name="Salida 8" xfId="1517" xr:uid="{00000000-0005-0000-0000-0000F1050000}"/>
    <cellStyle name="Salida 8 2" xfId="1943" xr:uid="{F4C7E61E-EB8E-4F5D-9E80-3F75E7C3AC2C}"/>
    <cellStyle name="Salida 8 2 10" xfId="8444" xr:uid="{FBDB7755-D5AA-4F04-9556-19EBE36751C9}"/>
    <cellStyle name="Salida 8 2 10 2" xfId="23552" xr:uid="{7986D008-F3B7-4D8A-ACAF-6F93ADDB25E7}"/>
    <cellStyle name="Salida 8 2 11" xfId="14051" xr:uid="{58844D3A-C3CB-4DB2-9E04-DB679E96ECB6}"/>
    <cellStyle name="Salida 8 2 11 2" xfId="29159" xr:uid="{128E8AD6-C43B-4181-AA00-C0B3271D6D27}"/>
    <cellStyle name="Salida 8 2 12" xfId="14495" xr:uid="{8F696EFC-E2D9-4C8B-8141-C410E9EBF52E}"/>
    <cellStyle name="Salida 8 2 12 2" xfId="29603" xr:uid="{EE684FB1-99AB-4E92-B159-B7F86E974ACA}"/>
    <cellStyle name="Salida 8 2 13" xfId="17168" xr:uid="{DC7E7947-2C5A-44E1-BB2B-7E6CBA3BA348}"/>
    <cellStyle name="Salida 8 2 2" xfId="2503" xr:uid="{EE9D0836-406D-468C-BA78-51735EFC8D48}"/>
    <cellStyle name="Salida 8 2 2 2" xfId="5140" xr:uid="{7AD7BB5B-0F60-48FE-A21F-187CC527E2B2}"/>
    <cellStyle name="Salida 8 2 2 2 2" xfId="11504" xr:uid="{42E03791-42D7-4AD9-815F-3A182F60672E}"/>
    <cellStyle name="Salida 8 2 2 2 2 2" xfId="26612" xr:uid="{F20B19F4-6E55-4327-8563-CE3632491661}"/>
    <cellStyle name="Salida 8 2 2 2 3" xfId="14830" xr:uid="{EDF5CE2B-537B-47C5-855F-CA69EFA798EC}"/>
    <cellStyle name="Salida 8 2 2 2 3 2" xfId="29938" xr:uid="{18AC9903-E643-4CE8-9790-745BEE57629D}"/>
    <cellStyle name="Salida 8 2 2 2 4" xfId="20248" xr:uid="{3D8DBFA8-6D21-495D-9756-9FC0BC77C7C0}"/>
    <cellStyle name="Salida 8 2 2 3" xfId="8970" xr:uid="{DB0EBEDC-72D7-449A-A9E1-4171664811D1}"/>
    <cellStyle name="Salida 8 2 2 3 2" xfId="24078" xr:uid="{4FA98643-D22E-43EE-BA67-1EF2BA5F710E}"/>
    <cellStyle name="Salida 8 2 3" xfId="2719" xr:uid="{A120B03E-5702-4543-83DD-8299AE90F9E7}"/>
    <cellStyle name="Salida 8 2 3 2" xfId="5356" xr:uid="{73EDDCCD-036E-4337-B235-CE3FB96DBFB3}"/>
    <cellStyle name="Salida 8 2 3 2 2" xfId="11705" xr:uid="{EAE451C1-6E9B-44EE-AF75-2AC53F1D9A8D}"/>
    <cellStyle name="Salida 8 2 3 2 2 2" xfId="26813" xr:uid="{B6DC9E68-126B-4E3E-BBC9-7657E87D8F27}"/>
    <cellStyle name="Salida 8 2 3 2 3" xfId="13412" xr:uid="{B322D6DE-6E3A-43B7-87C1-A7D0D406B891}"/>
    <cellStyle name="Salida 8 2 3 2 3 2" xfId="28520" xr:uid="{29C73508-81D5-4C41-B463-F49426EA4947}"/>
    <cellStyle name="Salida 8 2 3 2 4" xfId="20464" xr:uid="{F410D888-70F9-463E-AB34-F8D003413F38}"/>
    <cellStyle name="Salida 8 2 3 3" xfId="15746" xr:uid="{98531FEA-ADB0-4488-9DDE-00BDCC191665}"/>
    <cellStyle name="Salida 8 2 3 3 2" xfId="30854" xr:uid="{95DF4E63-293E-44CB-B443-2FDB9589E8FD}"/>
    <cellStyle name="Salida 8 2 3 4" xfId="17827" xr:uid="{B35DEFF1-5D94-41AF-A496-A863205E80CC}"/>
    <cellStyle name="Salida 8 2 4" xfId="3022" xr:uid="{C2D023C6-2D3E-4F68-A5B6-55771345970A}"/>
    <cellStyle name="Salida 8 2 4 2" xfId="5659" xr:uid="{11EED15E-DE79-4A38-ACF2-0086552CEF97}"/>
    <cellStyle name="Salida 8 2 4 2 2" xfId="11970" xr:uid="{957709D3-BE0C-4693-95A7-9A1D267444E9}"/>
    <cellStyle name="Salida 8 2 4 2 2 2" xfId="27078" xr:uid="{D9D8A91C-C0E1-4D52-879B-B4427B79E0FA}"/>
    <cellStyle name="Salida 8 2 4 2 3" xfId="7366" xr:uid="{3F970AE6-3922-4397-990A-65F6446022D2}"/>
    <cellStyle name="Salida 8 2 4 2 3 2" xfId="22474" xr:uid="{632EA597-CC7B-4C5A-A434-FA9667D5D8FF}"/>
    <cellStyle name="Salida 8 2 4 2 4" xfId="20767" xr:uid="{E08508C7-A2AF-41B6-A702-1A619DE02C65}"/>
    <cellStyle name="Salida 8 2 4 3" xfId="9404" xr:uid="{3AD7FF73-25BA-434A-AC72-71A3386A4B21}"/>
    <cellStyle name="Salida 8 2 4 3 2" xfId="24512" xr:uid="{6BE6D003-8B96-4130-8687-D8CA15AAD0CB}"/>
    <cellStyle name="Salida 8 2 4 4" xfId="14158" xr:uid="{5FA29B28-C1A0-4AAA-B31B-6FB4BBC98DCF}"/>
    <cellStyle name="Salida 8 2 4 4 2" xfId="29266" xr:uid="{E5083DA7-FEA2-4CAC-8F60-0EB71F6F522C}"/>
    <cellStyle name="Salida 8 2 4 5" xfId="18130" xr:uid="{F92FE6DB-A0A3-4A76-9F98-E24DB58F201E}"/>
    <cellStyle name="Salida 8 2 5" xfId="3348" xr:uid="{15D4B449-1DD1-44FF-BBE1-4E7D5E69DB76}"/>
    <cellStyle name="Salida 8 2 5 2" xfId="5985" xr:uid="{877D3BA4-692D-420C-9F69-2DB0A51B646A}"/>
    <cellStyle name="Salida 8 2 5 2 2" xfId="12296" xr:uid="{730A1B59-3EE3-4941-B281-65700E3DA1CB}"/>
    <cellStyle name="Salida 8 2 5 2 2 2" xfId="27404" xr:uid="{08B1C992-F5CD-4921-A113-5E39234EBBB1}"/>
    <cellStyle name="Salida 8 2 5 2 3" xfId="13632" xr:uid="{4028D665-05EE-4018-895F-283860E05669}"/>
    <cellStyle name="Salida 8 2 5 2 3 2" xfId="28740" xr:uid="{00F6DD51-D937-4104-BDDB-E9645D0BA114}"/>
    <cellStyle name="Salida 8 2 5 2 4" xfId="21093" xr:uid="{5F5BB2D7-7E0C-429E-B5A9-68EEB30A446D}"/>
    <cellStyle name="Salida 8 2 5 3" xfId="9730" xr:uid="{244F5FA5-3163-4E2B-84C5-1CAD1325FF82}"/>
    <cellStyle name="Salida 8 2 5 3 2" xfId="24838" xr:uid="{0AF3881F-A3E0-460F-8CC5-B4CE95F25904}"/>
    <cellStyle name="Salida 8 2 5 4" xfId="13690" xr:uid="{422888C2-28FF-4D11-B7C7-6535BE1FB32E}"/>
    <cellStyle name="Salida 8 2 5 4 2" xfId="28798" xr:uid="{E5E6F6B6-4096-47EF-AACA-D50EF1B253BF}"/>
    <cellStyle name="Salida 8 2 5 5" xfId="18456" xr:uid="{5D17CA49-49F0-4D43-B808-25F30926613C}"/>
    <cellStyle name="Salida 8 2 6" xfId="3654" xr:uid="{17AD9D42-6372-46E0-A10A-C387D965E865}"/>
    <cellStyle name="Salida 8 2 6 2" xfId="6291" xr:uid="{DE6760B0-F90C-4190-B1A9-F9F32BA81A88}"/>
    <cellStyle name="Salida 8 2 6 2 2" xfId="12602" xr:uid="{03F8B46C-5175-47FB-BC3C-3802077CF942}"/>
    <cellStyle name="Salida 8 2 6 2 2 2" xfId="27710" xr:uid="{5E0EC14B-36E4-4515-8474-901816ADCDD0}"/>
    <cellStyle name="Salida 8 2 6 2 3" xfId="15909" xr:uid="{70A237AD-0FD9-4476-84BE-D422D72A4149}"/>
    <cellStyle name="Salida 8 2 6 2 3 2" xfId="31017" xr:uid="{BECE7F91-3E0B-4BAC-A0EA-2306EAFDA1CD}"/>
    <cellStyle name="Salida 8 2 6 2 4" xfId="21399" xr:uid="{03DC0FE4-1DD0-40F4-A92C-E2046C3DB02F}"/>
    <cellStyle name="Salida 8 2 6 3" xfId="10036" xr:uid="{0A2CAE70-CBD6-47B5-8C2A-8ECED560FCAD}"/>
    <cellStyle name="Salida 8 2 6 3 2" xfId="25144" xr:uid="{1182870E-096A-417E-AA3C-D10077C28CFC}"/>
    <cellStyle name="Salida 8 2 6 4" xfId="14356" xr:uid="{143E146C-5328-4AC0-96FA-190EBC7A0AE0}"/>
    <cellStyle name="Salida 8 2 6 4 2" xfId="29464" xr:uid="{BE75D68B-8628-44E5-A844-30A7A025D6B5}"/>
    <cellStyle name="Salida 8 2 6 5" xfId="18762" xr:uid="{2BA1B339-00EA-4319-AD03-20C9C96929A0}"/>
    <cellStyle name="Salida 8 2 7" xfId="4015" xr:uid="{ED554232-EE89-4D22-998C-4FE6C5B6DDEF}"/>
    <cellStyle name="Salida 8 2 7 2" xfId="6652" xr:uid="{4E65978B-390E-4D08-BBD3-4B27AED1DCAA}"/>
    <cellStyle name="Salida 8 2 7 2 2" xfId="12963" xr:uid="{85F7F073-FE7F-46EA-96DC-907849347A2D}"/>
    <cellStyle name="Salida 8 2 7 2 2 2" xfId="28071" xr:uid="{BCC369D6-44A9-43C8-93BF-C0515200E87B}"/>
    <cellStyle name="Salida 8 2 7 2 3" xfId="16653" xr:uid="{ACDE7CD2-8052-4BC8-B9A6-54C9DC114973}"/>
    <cellStyle name="Salida 8 2 7 2 3 2" xfId="31761" xr:uid="{5203E8DE-467B-4A03-8C00-8FE906C459A4}"/>
    <cellStyle name="Salida 8 2 7 2 4" xfId="21760" xr:uid="{2873FBC5-11BE-4FDF-871A-BB33508CAEEC}"/>
    <cellStyle name="Salida 8 2 7 3" xfId="10397" xr:uid="{7B95FF76-BEA6-4740-8BC6-829D58D08EDE}"/>
    <cellStyle name="Salida 8 2 7 3 2" xfId="25505" xr:uid="{80708D97-5B32-4062-A37B-7E9260B2FBAB}"/>
    <cellStyle name="Salida 8 2 7 4" xfId="9167" xr:uid="{60B12184-07DB-47AB-AC82-EFB4405DABB0}"/>
    <cellStyle name="Salida 8 2 7 4 2" xfId="24275" xr:uid="{F8AFBB8B-8942-4C25-9402-E8555006775A}"/>
    <cellStyle name="Salida 8 2 7 5" xfId="19123" xr:uid="{F67F9866-9002-489B-8901-5E9C6C6C6505}"/>
    <cellStyle name="Salida 8 2 8" xfId="4328" xr:uid="{85DC5FB5-7BB0-4665-A830-5E00530666D5}"/>
    <cellStyle name="Salida 8 2 8 2" xfId="6965" xr:uid="{BFAD9373-F907-4F49-9FB7-3EA51AFED030}"/>
    <cellStyle name="Salida 8 2 8 2 2" xfId="13276" xr:uid="{CD383A08-E0CB-4211-A2B3-4897C5FA3335}"/>
    <cellStyle name="Salida 8 2 8 2 2 2" xfId="28384" xr:uid="{84E0AC7B-E52A-4F4C-883F-EE7E4E983947}"/>
    <cellStyle name="Salida 8 2 8 2 3" xfId="16940" xr:uid="{170E71C4-C0D2-47FB-81D8-F3D9A9ABB114}"/>
    <cellStyle name="Salida 8 2 8 2 3 2" xfId="32048" xr:uid="{11360CC5-6919-41FE-A1AB-E077969E4C97}"/>
    <cellStyle name="Salida 8 2 8 2 4" xfId="22073" xr:uid="{D9BA568E-5955-4664-B6E2-04AA068ED6A5}"/>
    <cellStyle name="Salida 8 2 8 3" xfId="10710" xr:uid="{75F5DEA1-3CE4-41F9-9B61-D4757F34B7CB}"/>
    <cellStyle name="Salida 8 2 8 3 2" xfId="25818" xr:uid="{67EC83E2-01B9-4C41-BFD8-3C7A7FB730AE}"/>
    <cellStyle name="Salida 8 2 8 4" xfId="16227" xr:uid="{C68AB3EE-B4B5-4B1E-A382-ABB251899099}"/>
    <cellStyle name="Salida 8 2 8 4 2" xfId="31335" xr:uid="{0336DD54-896C-4027-8042-749417B89788}"/>
    <cellStyle name="Salida 8 2 8 5" xfId="19436" xr:uid="{C11E972F-E641-4F83-A609-DEE7FAA879C0}"/>
    <cellStyle name="Salida 8 2 9" xfId="4580" xr:uid="{C50551D2-E2DB-4AD9-A250-205F5E6EC37D}"/>
    <cellStyle name="Salida 8 2 9 2" xfId="10962" xr:uid="{34D34F91-E530-4185-982F-9C3BB43D70E8}"/>
    <cellStyle name="Salida 8 2 9 2 2" xfId="26070" xr:uid="{DA79E3BD-462C-41EE-90E8-B8C31CAE5086}"/>
    <cellStyle name="Salida 8 2 9 3" xfId="7791" xr:uid="{DA5CF6FA-D725-42D1-AD07-C29AB97ACD46}"/>
    <cellStyle name="Salida 8 2 9 3 2" xfId="22899" xr:uid="{E7A03DAB-9B32-4856-A52A-A8BD67208229}"/>
    <cellStyle name="Salida 8 2 9 4" xfId="19688" xr:uid="{5FC8EA44-0313-4707-8654-CECD0DDA58AF}"/>
    <cellStyle name="Salida 8 3" xfId="1790" xr:uid="{F9582968-8ADA-4127-81A2-0599BBE5271C}"/>
    <cellStyle name="Salida 8 3 10" xfId="8267" xr:uid="{A9540BCB-906A-49A5-BF45-9D06A07AF272}"/>
    <cellStyle name="Salida 8 3 10 2" xfId="23375" xr:uid="{AAE53426-C48C-4CB5-9DD2-96F05F15A768}"/>
    <cellStyle name="Salida 8 3 11" xfId="14418" xr:uid="{47DABE2A-D942-47B0-B6F6-F6E03D1BE9C6}"/>
    <cellStyle name="Salida 8 3 11 2" xfId="29526" xr:uid="{954D0E57-6FA1-4B9B-BFA7-89A7984F6609}"/>
    <cellStyle name="Salida 8 3 12" xfId="7159" xr:uid="{EEDC4544-0BCD-403C-A3C8-1B5630440985}"/>
    <cellStyle name="Salida 8 3 12 2" xfId="22267" xr:uid="{771958D2-FB25-48EE-A314-A7867383E31E}"/>
    <cellStyle name="Salida 8 3 13" xfId="17015" xr:uid="{9BBF8896-9B16-4BAD-858C-BCE001BA249D}"/>
    <cellStyle name="Salida 8 3 2" xfId="2350" xr:uid="{C45727D7-3DAD-4C75-812E-DE09DDF0B9B6}"/>
    <cellStyle name="Salida 8 3 2 2" xfId="4987" xr:uid="{01E6B4B4-EECF-40BA-BFC1-950ED8552139}"/>
    <cellStyle name="Salida 8 3 2 2 2" xfId="11351" xr:uid="{78F23D4B-741A-4CB3-9ECF-2E056EF9C827}"/>
    <cellStyle name="Salida 8 3 2 2 2 2" xfId="26459" xr:uid="{D3519FB1-61DE-421C-A24C-0E34961F7E35}"/>
    <cellStyle name="Salida 8 3 2 2 3" xfId="8695" xr:uid="{25122E88-8DFB-4BC0-AF6B-CBE489D1640B}"/>
    <cellStyle name="Salida 8 3 2 2 3 2" xfId="23803" xr:uid="{7FF80B0D-7B27-4EEB-AE63-694A5DB52009}"/>
    <cellStyle name="Salida 8 3 2 2 4" xfId="20095" xr:uid="{176A67CF-F45E-48DA-A756-F73E663F60FA}"/>
    <cellStyle name="Salida 8 3 2 3" xfId="8817" xr:uid="{B6ADF1A3-8F01-489F-98D9-415C8274B8E1}"/>
    <cellStyle name="Salida 8 3 2 3 2" xfId="23925" xr:uid="{BF2F96A9-A3D0-414B-9ECF-97A7ECB6B0EE}"/>
    <cellStyle name="Salida 8 3 3" xfId="2269" xr:uid="{89642528-B2B0-41EB-B10C-7C594597E98C}"/>
    <cellStyle name="Salida 8 3 3 2" xfId="4906" xr:uid="{41C72C44-970F-474F-9DF2-9E9AFA5F97F9}"/>
    <cellStyle name="Salida 8 3 3 2 2" xfId="11270" xr:uid="{E154E9A5-535D-4A74-9640-4A52C0C6E2EE}"/>
    <cellStyle name="Salida 8 3 3 2 2 2" xfId="26378" xr:uid="{1CF549FE-1902-4D91-A1D5-DDA1CD374607}"/>
    <cellStyle name="Salida 8 3 3 2 3" xfId="7380" xr:uid="{72BC8E86-B574-43AA-A7D5-BA95E5BEB086}"/>
    <cellStyle name="Salida 8 3 3 2 3 2" xfId="22488" xr:uid="{3240DBF9-7ED3-4B59-B752-9DB081D2DD63}"/>
    <cellStyle name="Salida 8 3 3 2 4" xfId="20014" xr:uid="{93749067-25D8-44E3-8F99-9C0C9E4AA71D}"/>
    <cellStyle name="Salida 8 3 3 3" xfId="11763" xr:uid="{F68C6463-BAF9-4846-A621-65C3259ADD71}"/>
    <cellStyle name="Salida 8 3 3 3 2" xfId="26871" xr:uid="{C44DCB9A-A6B5-4E14-95E6-915B31DCF023}"/>
    <cellStyle name="Salida 8 3 3 4" xfId="17494" xr:uid="{4D25A072-CC1D-45AD-830F-659B4A8A8438}"/>
    <cellStyle name="Salida 8 3 4" xfId="2327" xr:uid="{F0AC2FDC-1DA5-4233-8298-F05B354B839A}"/>
    <cellStyle name="Salida 8 3 4 2" xfId="4964" xr:uid="{8F7A7C1C-AAE5-4CA7-9F7E-4AA55FB26089}"/>
    <cellStyle name="Salida 8 3 4 2 2" xfId="11328" xr:uid="{193A3FB8-367E-4154-85E0-AA1285069F89}"/>
    <cellStyle name="Salida 8 3 4 2 2 2" xfId="26436" xr:uid="{1EA08874-FE93-4D35-8FEF-96BFD474A47D}"/>
    <cellStyle name="Salida 8 3 4 2 3" xfId="14439" xr:uid="{8B892664-E14B-4722-843E-DB1F0C9A5030}"/>
    <cellStyle name="Salida 8 3 4 2 3 2" xfId="29547" xr:uid="{77E59265-79A3-4FD6-8886-B046663A5925}"/>
    <cellStyle name="Salida 8 3 4 2 4" xfId="20072" xr:uid="{F3669763-8066-4262-AE9C-0004B3D8721F}"/>
    <cellStyle name="Salida 8 3 4 3" xfId="8794" xr:uid="{F47AB59A-852F-4388-B19B-73E39624FE16}"/>
    <cellStyle name="Salida 8 3 4 3 2" xfId="23902" xr:uid="{A694256D-8CDB-4AF0-A3A2-50EFF1BD7B3A}"/>
    <cellStyle name="Salida 8 3 4 4" xfId="7732" xr:uid="{75C69C79-52DE-4239-AD7D-7B8A4349304A}"/>
    <cellStyle name="Salida 8 3 4 4 2" xfId="22840" xr:uid="{6BC9C82E-81D3-49B6-A5BD-F483FCD22715}"/>
    <cellStyle name="Salida 8 3 4 5" xfId="17552" xr:uid="{424CDE34-402A-4591-AF5D-2BA329E818BF}"/>
    <cellStyle name="Salida 8 3 5" xfId="2283" xr:uid="{1F565813-0477-41AC-BFE3-D2DB39139340}"/>
    <cellStyle name="Salida 8 3 5 2" xfId="4920" xr:uid="{32BFD62A-93B6-4DB1-9C0B-2B9896F6C748}"/>
    <cellStyle name="Salida 8 3 5 2 2" xfId="11284" xr:uid="{44DDC6E4-06CD-48DE-B78B-6FE20BD78D20}"/>
    <cellStyle name="Salida 8 3 5 2 2 2" xfId="26392" xr:uid="{6E4835AC-17B1-47A4-9E41-24FA228FC146}"/>
    <cellStyle name="Salida 8 3 5 2 3" xfId="13895" xr:uid="{59EADAB9-83D6-4739-ADDD-83923F8103D7}"/>
    <cellStyle name="Salida 8 3 5 2 3 2" xfId="29003" xr:uid="{F32495C5-BA9A-46F6-BB29-D51B3EFEF047}"/>
    <cellStyle name="Salida 8 3 5 2 4" xfId="20028" xr:uid="{F31B0B08-6983-47BC-92DA-014B0DC4337E}"/>
    <cellStyle name="Salida 8 3 5 3" xfId="8750" xr:uid="{FAB04745-73D2-490E-B090-4EB3AAD56A04}"/>
    <cellStyle name="Salida 8 3 5 3 2" xfId="23858" xr:uid="{C78E4595-0F79-4124-8FCD-94F6CBFE5532}"/>
    <cellStyle name="Salida 8 3 5 4" xfId="9278" xr:uid="{928CE1A2-880D-4059-B2CE-9BC803EBBC1E}"/>
    <cellStyle name="Salida 8 3 5 4 2" xfId="24386" xr:uid="{64B5A701-D755-4F13-AB6C-CE2FC0D216F3}"/>
    <cellStyle name="Salida 8 3 5 5" xfId="17508" xr:uid="{A9F858E3-F079-4BC6-9792-559FB62B4F21}"/>
    <cellStyle name="Salida 8 3 6" xfId="2293" xr:uid="{D7235320-C388-4F9A-A71A-04AEBFB89BE8}"/>
    <cellStyle name="Salida 8 3 6 2" xfId="4930" xr:uid="{569F569C-08DA-468B-981D-B2D7CCB064ED}"/>
    <cellStyle name="Salida 8 3 6 2 2" xfId="11294" xr:uid="{0FB2E1AA-57E1-414E-8DBD-CDDD90A3AD22}"/>
    <cellStyle name="Salida 8 3 6 2 2 2" xfId="26402" xr:uid="{C962627E-5FB3-4C87-BE4B-7BDE6FA3162B}"/>
    <cellStyle name="Salida 8 3 6 2 3" xfId="16036" xr:uid="{725BF2DB-9DF1-48AF-AFE4-19ECDE565BDD}"/>
    <cellStyle name="Salida 8 3 6 2 3 2" xfId="31144" xr:uid="{5ED78D52-AA9A-4116-A022-26B7F7E9FFFB}"/>
    <cellStyle name="Salida 8 3 6 2 4" xfId="20038" xr:uid="{41A36336-82E8-4652-9CE1-FABDC98035F8}"/>
    <cellStyle name="Salida 8 3 6 3" xfId="8760" xr:uid="{55DE1DE8-8A25-43B9-AED9-08C8C501BDC9}"/>
    <cellStyle name="Salida 8 3 6 3 2" xfId="23868" xr:uid="{FDBD666C-C049-4D6C-AA54-7313589D4111}"/>
    <cellStyle name="Salida 8 3 6 4" xfId="15729" xr:uid="{DAA319B5-317E-4B06-94AD-19BC10D22125}"/>
    <cellStyle name="Salida 8 3 6 4 2" xfId="30837" xr:uid="{770EC821-D7E2-4EFD-9F21-9154924B50AB}"/>
    <cellStyle name="Salida 8 3 6 5" xfId="17518" xr:uid="{E9A068E2-4CC9-45AD-842B-289EAB206B84}"/>
    <cellStyle name="Salida 8 3 7" xfId="3862" xr:uid="{D03E1201-9074-4242-AEFB-444966AB3E2E}"/>
    <cellStyle name="Salida 8 3 7 2" xfId="6499" xr:uid="{48C1757D-5FFF-4D99-AB4D-EFF1FA1B1DD6}"/>
    <cellStyle name="Salida 8 3 7 2 2" xfId="12810" xr:uid="{3060BEEC-B4FD-499E-8F41-CCAE28F700A3}"/>
    <cellStyle name="Salida 8 3 7 2 2 2" xfId="27918" xr:uid="{7235052D-FD53-4257-8578-E0F634153043}"/>
    <cellStyle name="Salida 8 3 7 2 3" xfId="15456" xr:uid="{F76E1340-EA60-4F5D-9EC1-4908C963E38A}"/>
    <cellStyle name="Salida 8 3 7 2 3 2" xfId="30564" xr:uid="{1A836CE8-1208-48E6-8BCA-361AE050B403}"/>
    <cellStyle name="Salida 8 3 7 2 4" xfId="21607" xr:uid="{B6EB5BB5-5B9D-4F63-BC91-6E45418CD491}"/>
    <cellStyle name="Salida 8 3 7 3" xfId="10244" xr:uid="{491A5790-2D75-4DCD-8615-51C75216097D}"/>
    <cellStyle name="Salida 8 3 7 3 2" xfId="25352" xr:uid="{6EF83766-5E7F-41EC-825A-E4AC3BBDF781}"/>
    <cellStyle name="Salida 8 3 7 4" xfId="13860" xr:uid="{8990FC8B-B69C-4CAA-967B-A5DD9D473999}"/>
    <cellStyle name="Salida 8 3 7 4 2" xfId="28968" xr:uid="{654A4DBC-9DB4-406C-8FB7-BBCCC62C5DFA}"/>
    <cellStyle name="Salida 8 3 7 5" xfId="18970" xr:uid="{3A98788F-6613-4B0E-8CBC-9B82191E2483}"/>
    <cellStyle name="Salida 8 3 8" xfId="4244" xr:uid="{81A954D1-FD6F-4A88-957B-8FA799D67268}"/>
    <cellStyle name="Salida 8 3 8 2" xfId="6881" xr:uid="{13EEF0BF-533F-42FB-9A83-645BAEC16A2A}"/>
    <cellStyle name="Salida 8 3 8 2 2" xfId="13192" xr:uid="{133032D1-2218-4D23-AD4E-836A512A0270}"/>
    <cellStyle name="Salida 8 3 8 2 2 2" xfId="28300" xr:uid="{3BDE5E34-1066-4B00-A759-0166FC825A6D}"/>
    <cellStyle name="Salida 8 3 8 2 3" xfId="16856" xr:uid="{1E2156E6-301F-4AFE-984B-5A7E22750291}"/>
    <cellStyle name="Salida 8 3 8 2 3 2" xfId="31964" xr:uid="{6AC624EF-FC87-4B84-9AA8-4003C5FF9815}"/>
    <cellStyle name="Salida 8 3 8 2 4" xfId="21989" xr:uid="{05E2247D-66E0-4124-9973-DDED6E03DBED}"/>
    <cellStyle name="Salida 8 3 8 3" xfId="10626" xr:uid="{0981BF2E-C71D-47E6-B034-C9480815DD7A}"/>
    <cellStyle name="Salida 8 3 8 3 2" xfId="25734" xr:uid="{94C49737-5D8D-4040-ADFA-62AA2C315959}"/>
    <cellStyle name="Salida 8 3 8 4" xfId="13991" xr:uid="{10A10799-2ECD-4A1B-8300-73F72A166AD1}"/>
    <cellStyle name="Salida 8 3 8 4 2" xfId="29099" xr:uid="{97F051C0-765F-4F74-9B2D-91DCDCC6EB7A}"/>
    <cellStyle name="Salida 8 3 8 5" xfId="19352" xr:uid="{990E7F7C-AEDE-4885-B496-6E181BBCF571}"/>
    <cellStyle name="Salida 8 3 9" xfId="4427" xr:uid="{C4683BC2-B5DB-484C-9CEA-B0933C4DE904}"/>
    <cellStyle name="Salida 8 3 9 2" xfId="10809" xr:uid="{C7D5AB32-5A6D-4352-BD1E-B7F6A11BA381}"/>
    <cellStyle name="Salida 8 3 9 2 2" xfId="25917" xr:uid="{98C103AD-D91C-4113-8836-AE0277902FBD}"/>
    <cellStyle name="Salida 8 3 9 3" xfId="14650" xr:uid="{680D9E52-BD86-4FB1-A7E2-7E1C944348EF}"/>
    <cellStyle name="Salida 8 3 9 3 2" xfId="29758" xr:uid="{952EC7BA-0124-42BF-A98E-CE673E427D7E}"/>
    <cellStyle name="Salida 8 3 9 4" xfId="19535" xr:uid="{B99ACADE-6176-4086-8825-87B864F79796}"/>
    <cellStyle name="Salida 8 4" xfId="2134" xr:uid="{2F8ADCAD-89C3-4C02-9C62-ADB086CB4173}"/>
    <cellStyle name="Salida 8 4 10" xfId="14669" xr:uid="{56833E4E-6CFF-41C8-8C6E-E9DADC164F23}"/>
    <cellStyle name="Salida 8 4 10 2" xfId="29777" xr:uid="{630D9282-539F-428C-808A-BFD9C5AC8AF0}"/>
    <cellStyle name="Salida 8 4 11" xfId="7243" xr:uid="{9146DBA2-8281-4FBB-96FA-DFDD3521D8DE}"/>
    <cellStyle name="Salida 8 4 11 2" xfId="22351" xr:uid="{58728B0A-EA37-4CA9-82B1-E9570A8BF6EA}"/>
    <cellStyle name="Salida 8 4 12" xfId="17359" xr:uid="{944A3EDF-E327-4413-AC5D-BFEFDC2F9250}"/>
    <cellStyle name="Salida 8 4 2" xfId="2624" xr:uid="{730F06B0-55CA-4658-8306-82EF8A13A60E}"/>
    <cellStyle name="Salida 8 4 2 2" xfId="5261" xr:uid="{6138754F-0DFA-4912-88EC-57E276A98A02}"/>
    <cellStyle name="Salida 8 4 2 2 2" xfId="11625" xr:uid="{E50A9B70-77ED-4AEA-A2A8-09FEA62E81B1}"/>
    <cellStyle name="Salida 8 4 2 2 2 2" xfId="26733" xr:uid="{12786D39-7337-48CF-9AA9-0B81E2E6D51A}"/>
    <cellStyle name="Salida 8 4 2 2 3" xfId="8035" xr:uid="{BA5804C9-9BE7-40DF-AE31-296EA7D5A299}"/>
    <cellStyle name="Salida 8 4 2 2 3 2" xfId="23143" xr:uid="{6CA65B6E-F3D2-4869-93FD-1DDFAC83CA23}"/>
    <cellStyle name="Salida 8 4 2 2 4" xfId="20369" xr:uid="{EC19C21B-9055-44C3-8573-89A61D249101}"/>
    <cellStyle name="Salida 8 4 2 3" xfId="9091" xr:uid="{DA99094B-AF02-4E13-869B-70ABD0D602A8}"/>
    <cellStyle name="Salida 8 4 2 3 2" xfId="24199" xr:uid="{FF6CFD15-8C9A-411F-BDF4-891C99F009E0}"/>
    <cellStyle name="Salida 8 4 2 4" xfId="7387" xr:uid="{93970DA7-CA38-4293-88B3-42A0E5BD6106}"/>
    <cellStyle name="Salida 8 4 2 4 2" xfId="22495" xr:uid="{4655E49A-45FC-4BFD-A54E-7F15D13F1C97}"/>
    <cellStyle name="Salida 8 4 2 5" xfId="13876" xr:uid="{4859539E-A776-4FCB-9DEE-20E6EEDD2195}"/>
    <cellStyle name="Salida 8 4 2 5 2" xfId="28984" xr:uid="{9B2C2396-2997-4508-BBD5-7051D45574A7}"/>
    <cellStyle name="Salida 8 4 2 6" xfId="17732" xr:uid="{58920662-2DA7-459F-A373-4A72B5354013}"/>
    <cellStyle name="Salida 8 4 3" xfId="2889" xr:uid="{F1134894-D274-4CCE-81B8-1FD262348E51}"/>
    <cellStyle name="Salida 8 4 3 2" xfId="5526" xr:uid="{CDC65696-17D6-4481-90F5-5DBA3D7F9EBF}"/>
    <cellStyle name="Salida 8 4 3 2 2" xfId="11837" xr:uid="{9CDF63DB-4E57-4FAB-B443-1E12A7451BEC}"/>
    <cellStyle name="Salida 8 4 3 2 2 2" xfId="26945" xr:uid="{528ABDC9-D9B8-4DBB-980B-8C7DBBE32307}"/>
    <cellStyle name="Salida 8 4 3 2 3" xfId="15478" xr:uid="{AA0564E6-ADF7-4A0F-BFAC-C02FDD826949}"/>
    <cellStyle name="Salida 8 4 3 2 3 2" xfId="30586" xr:uid="{D07DF42A-B475-43D2-909F-E0A6A6EDADA2}"/>
    <cellStyle name="Salida 8 4 3 2 4" xfId="20634" xr:uid="{B7A8B125-6D5C-44C1-BD11-1FCB411A50DC}"/>
    <cellStyle name="Salida 8 4 3 3" xfId="16336" xr:uid="{6D0806B7-B58A-4997-A01C-200FC9BD44BA}"/>
    <cellStyle name="Salida 8 4 3 3 2" xfId="31444" xr:uid="{D4C1E7B4-18DE-4EA1-889E-3847B8375380}"/>
    <cellStyle name="Salida 8 4 3 4" xfId="17997" xr:uid="{EBADD91B-FE38-4371-A3A3-D1DA11D0348D}"/>
    <cellStyle name="Salida 8 4 4" xfId="3192" xr:uid="{2EE1EEEE-A09F-4551-94E0-AE896028C505}"/>
    <cellStyle name="Salida 8 4 4 2" xfId="5829" xr:uid="{9E847741-BF26-40C6-93E4-870A439DC94B}"/>
    <cellStyle name="Salida 8 4 4 2 2" xfId="12140" xr:uid="{74FBA6A3-85BC-4FD9-BAE3-EBA398B8C2D9}"/>
    <cellStyle name="Salida 8 4 4 2 2 2" xfId="27248" xr:uid="{CED782C6-846A-40DB-B604-03D0F619FFD6}"/>
    <cellStyle name="Salida 8 4 4 2 3" xfId="14472" xr:uid="{344CAEA4-DD20-470C-A4DE-FCAF15FEC31B}"/>
    <cellStyle name="Salida 8 4 4 2 3 2" xfId="29580" xr:uid="{895A4BE5-89E0-44E7-8080-1F1CE8C1CFEC}"/>
    <cellStyle name="Salida 8 4 4 2 4" xfId="20937" xr:uid="{1D8AFA5F-FC3E-44B8-A5F5-B5BC786F4348}"/>
    <cellStyle name="Salida 8 4 4 3" xfId="9574" xr:uid="{2AC0ABDE-4FCF-4734-BA9F-1DB4276F8ADB}"/>
    <cellStyle name="Salida 8 4 4 3 2" xfId="24682" xr:uid="{EA56FD9E-0025-44D6-9D8A-FFC66EFD0FF4}"/>
    <cellStyle name="Salida 8 4 4 4" xfId="13720" xr:uid="{085BE63B-8C38-41A4-B198-8964B04ED3A2}"/>
    <cellStyle name="Salida 8 4 4 4 2" xfId="28828" xr:uid="{3964DA76-C4DA-4B3F-98F0-B85326466355}"/>
    <cellStyle name="Salida 8 4 4 5" xfId="18300" xr:uid="{BD2CD64A-2A42-4B66-87C9-ECDFFE9B6484}"/>
    <cellStyle name="Salida 8 4 5" xfId="3518" xr:uid="{8F8BE74C-1098-4F35-92DE-C9A52B5F57F0}"/>
    <cellStyle name="Salida 8 4 5 2" xfId="6155" xr:uid="{C01BF8D7-EBF7-44B6-81E0-5B3BC597AF0A}"/>
    <cellStyle name="Salida 8 4 5 2 2" xfId="12466" xr:uid="{011327A6-8A33-4154-839F-D9839CAD447A}"/>
    <cellStyle name="Salida 8 4 5 2 2 2" xfId="27574" xr:uid="{8070F7FC-C958-4919-815A-692A60CAB30F}"/>
    <cellStyle name="Salida 8 4 5 2 3" xfId="7285" xr:uid="{3CC24F27-9818-4253-9B95-47B4CB79CC13}"/>
    <cellStyle name="Salida 8 4 5 2 3 2" xfId="22393" xr:uid="{7F8A3DDA-C874-48BF-947C-77A170ED5084}"/>
    <cellStyle name="Salida 8 4 5 2 4" xfId="21263" xr:uid="{6638FC3B-B3D4-44B3-B232-3270BAEC76EE}"/>
    <cellStyle name="Salida 8 4 5 3" xfId="9900" xr:uid="{3D9A8AF0-BBDE-4139-977A-7DF3FC489269}"/>
    <cellStyle name="Salida 8 4 5 3 2" xfId="25008" xr:uid="{3555338F-DCE2-45FB-BB03-D311F5F55BB1}"/>
    <cellStyle name="Salida 8 4 5 4" xfId="11686" xr:uid="{1832BD57-E350-45F9-8644-83BAE3E23920}"/>
    <cellStyle name="Salida 8 4 5 4 2" xfId="26794" xr:uid="{3019AFA1-508C-4B89-966F-782E38614C2D}"/>
    <cellStyle name="Salida 8 4 5 5" xfId="18626" xr:uid="{E7181D1C-56E3-4445-9CF3-9AF86712A79C}"/>
    <cellStyle name="Salida 8 4 6" xfId="3824" xr:uid="{D3030A55-086E-475D-BB91-F4EA175B0CCC}"/>
    <cellStyle name="Salida 8 4 6 2" xfId="6461" xr:uid="{C787ED35-EDBB-4963-87A6-A7891B1DEF33}"/>
    <cellStyle name="Salida 8 4 6 2 2" xfId="12772" xr:uid="{0E3B6F1E-DE43-4598-8801-647328F1C837}"/>
    <cellStyle name="Salida 8 4 6 2 2 2" xfId="27880" xr:uid="{AD944FE7-FE02-462D-9C48-664D8F794721}"/>
    <cellStyle name="Salida 8 4 6 2 3" xfId="15985" xr:uid="{33FFEF95-A6F1-4958-B814-F89768FDD54F}"/>
    <cellStyle name="Salida 8 4 6 2 3 2" xfId="31093" xr:uid="{9353E6C2-A912-42A2-B812-417706C2ED6E}"/>
    <cellStyle name="Salida 8 4 6 2 4" xfId="21569" xr:uid="{1772B984-418A-4DE4-813F-DCB0EB8B13D1}"/>
    <cellStyle name="Salida 8 4 6 3" xfId="10206" xr:uid="{CAFE3AFD-7B75-4A87-9409-1679D456E901}"/>
    <cellStyle name="Salida 8 4 6 3 2" xfId="25314" xr:uid="{70E66BE8-5B29-438A-8569-7C285550FC03}"/>
    <cellStyle name="Salida 8 4 6 4" xfId="8260" xr:uid="{C8256AD5-3FF0-4C69-A8CF-89C3844D3D7B}"/>
    <cellStyle name="Salida 8 4 6 4 2" xfId="23368" xr:uid="{B5CCE262-B54E-4804-BBA0-3770D112F796}"/>
    <cellStyle name="Salida 8 4 6 5" xfId="18932" xr:uid="{0637B911-C5EB-49B5-8CBB-8E683640BCF3}"/>
    <cellStyle name="Salida 8 4 7" xfId="4206" xr:uid="{0D56D68F-3643-44AE-A13E-77A24CA3E334}"/>
    <cellStyle name="Salida 8 4 7 2" xfId="6843" xr:uid="{596435A4-A4CB-437C-8C3F-A2B0F15A5BBF}"/>
    <cellStyle name="Salida 8 4 7 2 2" xfId="13154" xr:uid="{B62E84C2-207D-431A-B275-90ECFB0203E6}"/>
    <cellStyle name="Salida 8 4 7 2 2 2" xfId="28262" xr:uid="{9A5588F4-7982-45BE-BFDD-AD05D6897FA7}"/>
    <cellStyle name="Salida 8 4 7 2 3" xfId="16823" xr:uid="{57B5FFFC-C3D3-45F1-84B8-346BAAF1766C}"/>
    <cellStyle name="Salida 8 4 7 2 3 2" xfId="31931" xr:uid="{FA19C55F-20FC-415E-8CEE-0104F2D925B9}"/>
    <cellStyle name="Salida 8 4 7 2 4" xfId="21951" xr:uid="{C0EECB44-4407-47CC-81E0-5CAD0C5896DC}"/>
    <cellStyle name="Salida 8 4 7 3" xfId="10588" xr:uid="{00095CCA-CFB1-4C1D-9858-DFBAE12F66E5}"/>
    <cellStyle name="Salida 8 4 7 3 2" xfId="25696" xr:uid="{43417346-2ECE-4E22-A79E-31D901483BDC}"/>
    <cellStyle name="Salida 8 4 7 4" xfId="13483" xr:uid="{6FBC3412-32F3-4450-BB41-70118848C333}"/>
    <cellStyle name="Salida 8 4 7 4 2" xfId="28591" xr:uid="{3BBAE702-8B05-4818-A9EA-61F190C25EE2}"/>
    <cellStyle name="Salida 8 4 7 5" xfId="19314" xr:uid="{97DE9044-C2C3-4BFF-B1BE-27036CE0679C}"/>
    <cellStyle name="Salida 8 4 8" xfId="4771" xr:uid="{C8848CC2-7B22-4170-840A-C91D747538A1}"/>
    <cellStyle name="Salida 8 4 8 2" xfId="11153" xr:uid="{871116F7-298A-44C3-B5EF-670F85BD5E7A}"/>
    <cellStyle name="Salida 8 4 8 2 2" xfId="26261" xr:uid="{D17BD714-E901-41FF-A882-AF4EFBF7155D}"/>
    <cellStyle name="Salida 8 4 8 3" xfId="9192" xr:uid="{4FA27D90-2119-4383-9E80-BFF2FE17240A}"/>
    <cellStyle name="Salida 8 4 8 3 2" xfId="24300" xr:uid="{4D0504E0-9026-43DF-9D2D-6D8A78C8ACAF}"/>
    <cellStyle name="Salida 8 4 8 4" xfId="19879" xr:uid="{23E69835-2C7C-4E62-AF48-0DE08E47B753}"/>
    <cellStyle name="Salida 8 4 9" xfId="8632" xr:uid="{C17D3DD8-7C4E-491E-9923-F0BD13137A2E}"/>
    <cellStyle name="Salida 8 4 9 2" xfId="23740" xr:uid="{8E15CF72-74DB-4EEA-A429-D567536D95C1}"/>
    <cellStyle name="Salida 8 5" xfId="1990" xr:uid="{9E8AFFB1-50C2-4531-980E-5E80BA66E322}"/>
    <cellStyle name="Salida 8 5 10" xfId="15754" xr:uid="{0E322694-3BC5-4EA6-9E8D-D8A0758D5DA4}"/>
    <cellStyle name="Salida 8 5 10 2" xfId="30862" xr:uid="{E689D065-1FF3-43A1-87F5-084453378E0D}"/>
    <cellStyle name="Salida 8 5 11" xfId="17215" xr:uid="{591D88A6-78B9-417B-88BE-59B7B1A93DF4}"/>
    <cellStyle name="Salida 8 5 2" xfId="2752" xr:uid="{2AA2C384-98F4-48DB-894B-BBA226E028AA}"/>
    <cellStyle name="Salida 8 5 2 2" xfId="5389" xr:uid="{E755924C-9CB9-430E-9E36-51B2FBF9B00C}"/>
    <cellStyle name="Salida 8 5 2 2 2" xfId="11738" xr:uid="{46AD6782-CA91-4D1C-B3BE-0A71DAAD877C}"/>
    <cellStyle name="Salida 8 5 2 2 2 2" xfId="26846" xr:uid="{045522BA-A7FD-4039-835E-622E8890049D}"/>
    <cellStyle name="Salida 8 5 2 2 3" xfId="11789" xr:uid="{075DD85D-9ECE-48D3-A2BB-18348799267E}"/>
    <cellStyle name="Salida 8 5 2 2 3 2" xfId="26897" xr:uid="{79F490A2-2D75-4480-A1A1-57860F9638FC}"/>
    <cellStyle name="Salida 8 5 2 2 4" xfId="20497" xr:uid="{38D1CDE1-DFCD-432F-ABFA-ED14C802D2A4}"/>
    <cellStyle name="Salida 8 5 2 3" xfId="8197" xr:uid="{5250E76D-B7EE-4A73-8DDD-F7396EC96169}"/>
    <cellStyle name="Salida 8 5 2 3 2" xfId="23305" xr:uid="{1C8082F7-3892-4CF5-AACC-3174958C7A62}"/>
    <cellStyle name="Salida 8 5 2 4" xfId="17860" xr:uid="{745F7391-F854-4289-94E0-B2FF863C5FC6}"/>
    <cellStyle name="Salida 8 5 3" xfId="3055" xr:uid="{A28AE48C-23D0-4976-85FC-2E7E245A6E4E}"/>
    <cellStyle name="Salida 8 5 3 2" xfId="5692" xr:uid="{E48828FD-022B-437D-A49C-389936A68C6A}"/>
    <cellStyle name="Salida 8 5 3 2 2" xfId="12003" xr:uid="{8889FEB5-05D0-469C-B05F-87B23407539F}"/>
    <cellStyle name="Salida 8 5 3 2 2 2" xfId="27111" xr:uid="{89412FEB-099B-49DC-9BFF-312078AB4309}"/>
    <cellStyle name="Salida 8 5 3 2 3" xfId="8214" xr:uid="{4CA5BA17-C73E-43E4-A7EC-C25EC09FCDFE}"/>
    <cellStyle name="Salida 8 5 3 2 3 2" xfId="23322" xr:uid="{79FDDF92-8482-4FEF-A760-CE2F26335049}"/>
    <cellStyle name="Salida 8 5 3 2 4" xfId="20800" xr:uid="{80A3967A-0FF7-474F-93D4-91D98D256F61}"/>
    <cellStyle name="Salida 8 5 3 3" xfId="9437" xr:uid="{1E5D8528-78C4-40BB-BE8E-B462EF88C778}"/>
    <cellStyle name="Salida 8 5 3 3 2" xfId="24545" xr:uid="{09D84694-2D48-416D-B8B7-01CC4815CECC}"/>
    <cellStyle name="Salida 8 5 3 4" xfId="7796" xr:uid="{7228EA36-2A00-4955-BF66-A62BD6844824}"/>
    <cellStyle name="Salida 8 5 3 4 2" xfId="22904" xr:uid="{517FC115-4630-4588-89BD-5436202DCAD3}"/>
    <cellStyle name="Salida 8 5 3 5" xfId="18163" xr:uid="{2FA32676-82E3-4117-8FC2-D415365D622C}"/>
    <cellStyle name="Salida 8 5 4" xfId="3381" xr:uid="{05393B4A-23C6-4811-857A-36882D383621}"/>
    <cellStyle name="Salida 8 5 4 2" xfId="6018" xr:uid="{B5A79446-B003-4997-BEA5-11DD5B700001}"/>
    <cellStyle name="Salida 8 5 4 2 2" xfId="12329" xr:uid="{AF7433E2-CB99-48B7-92CC-DEFB3DBFAD8B}"/>
    <cellStyle name="Salida 8 5 4 2 2 2" xfId="27437" xr:uid="{746E0CEC-AAC4-4E84-BCB4-7CD4647EEB7E}"/>
    <cellStyle name="Salida 8 5 4 2 3" xfId="16386" xr:uid="{5845D5E9-6B3D-4C15-B0CC-4533208BA7E0}"/>
    <cellStyle name="Salida 8 5 4 2 3 2" xfId="31494" xr:uid="{F364AF4F-034E-4FCE-A50E-397496709EB3}"/>
    <cellStyle name="Salida 8 5 4 2 4" xfId="21126" xr:uid="{863AA446-8482-4DCA-9D5B-104D8CBB1391}"/>
    <cellStyle name="Salida 8 5 4 3" xfId="9763" xr:uid="{72A38E51-1E17-47A6-9287-D626D312A6B4}"/>
    <cellStyle name="Salida 8 5 4 3 2" xfId="24871" xr:uid="{9041723D-F61E-425F-AE19-F56137D5AECD}"/>
    <cellStyle name="Salida 8 5 4 4" xfId="15692" xr:uid="{E05ACC7D-7E57-4758-8019-CAFD690720F5}"/>
    <cellStyle name="Salida 8 5 4 4 2" xfId="30800" xr:uid="{AD1F25E4-726F-446E-8A17-2DE5F93D29E5}"/>
    <cellStyle name="Salida 8 5 4 5" xfId="18489" xr:uid="{55419ECD-726C-4B61-A27C-A0B34DE9CC60}"/>
    <cellStyle name="Salida 8 5 5" xfId="3687" xr:uid="{21F4DB4F-8ADF-4670-852B-A186C4462031}"/>
    <cellStyle name="Salida 8 5 5 2" xfId="6324" xr:uid="{E8BD40F0-12F2-4503-AAD5-85172CC0789D}"/>
    <cellStyle name="Salida 8 5 5 2 2" xfId="12635" xr:uid="{B576FB3A-A2D2-478E-95A8-17AA3E49542E}"/>
    <cellStyle name="Salida 8 5 5 2 2 2" xfId="27743" xr:uid="{D8493AAC-E8B2-43E8-8C5D-BA11EDA081A6}"/>
    <cellStyle name="Salida 8 5 5 2 3" xfId="7170" xr:uid="{CB7D08A1-1C54-4B85-BECA-BB4191135DC3}"/>
    <cellStyle name="Salida 8 5 5 2 3 2" xfId="22278" xr:uid="{9A62F1B8-6C3C-4D5E-AF1A-28F2B5CA1A1C}"/>
    <cellStyle name="Salida 8 5 5 2 4" xfId="21432" xr:uid="{B7B09879-7AE3-44FF-9D9B-3F2B67E3E3A8}"/>
    <cellStyle name="Salida 8 5 5 3" xfId="10069" xr:uid="{4EB9D2F7-5FCA-4C1C-8F38-E9549D751CCB}"/>
    <cellStyle name="Salida 8 5 5 3 2" xfId="25177" xr:uid="{2275C7C7-F2C5-4D9F-ABCE-736F3E47D686}"/>
    <cellStyle name="Salida 8 5 5 4" xfId="7394" xr:uid="{1428B3A0-2BB2-4A9F-9BF6-46F88173E1DD}"/>
    <cellStyle name="Salida 8 5 5 4 2" xfId="22502" xr:uid="{15419852-007B-4E4F-A6B4-B2C36E1B1917}"/>
    <cellStyle name="Salida 8 5 5 5" xfId="18795" xr:uid="{ABCDA639-241F-446C-B532-2412025CECDA}"/>
    <cellStyle name="Salida 8 5 6" xfId="4062" xr:uid="{AE65FCD4-5916-412A-A95F-0D613CB089E5}"/>
    <cellStyle name="Salida 8 5 6 2" xfId="6699" xr:uid="{01D05D2F-C68F-4054-A4F4-AD36B7D56ECC}"/>
    <cellStyle name="Salida 8 5 6 2 2" xfId="13010" xr:uid="{8CC02CF8-7BB8-4953-B484-77607E561976}"/>
    <cellStyle name="Salida 8 5 6 2 2 2" xfId="28118" xr:uid="{AB328D32-9FD5-46C3-A1F2-42D266B3E69D}"/>
    <cellStyle name="Salida 8 5 6 2 3" xfId="16686" xr:uid="{460DEEEF-16CB-4321-B73B-0C6A8E68C1D8}"/>
    <cellStyle name="Salida 8 5 6 2 3 2" xfId="31794" xr:uid="{9E4E53C3-E286-4EC8-86E2-3D9C77DD2618}"/>
    <cellStyle name="Salida 8 5 6 2 4" xfId="21807" xr:uid="{4F0C1663-5334-45CC-9FD9-AB64E6F3D055}"/>
    <cellStyle name="Salida 8 5 6 3" xfId="10444" xr:uid="{F6E2D9B2-E704-4E99-B02D-D45615F43A03}"/>
    <cellStyle name="Salida 8 5 6 3 2" xfId="25552" xr:uid="{5C5D4DCC-3ED7-4158-8DB7-016BF5FB1AEB}"/>
    <cellStyle name="Salida 8 5 6 4" xfId="11681" xr:uid="{04D7E429-76DC-4CE8-AB9B-F979F8C6DB75}"/>
    <cellStyle name="Salida 8 5 6 4 2" xfId="26789" xr:uid="{6F80DA50-2307-43AA-89A4-AAEC1721A29B}"/>
    <cellStyle name="Salida 8 5 6 5" xfId="19170" xr:uid="{E3F9F8B4-E234-492B-B0F9-4C1A7D7B59F5}"/>
    <cellStyle name="Salida 8 5 7" xfId="4627" xr:uid="{B0FD560B-15B3-45A4-BAD9-E46279C9E102}"/>
    <cellStyle name="Salida 8 5 7 2" xfId="11009" xr:uid="{9938A939-0810-4384-8863-C7A867C27D84}"/>
    <cellStyle name="Salida 8 5 7 2 2" xfId="26117" xr:uid="{3D8193BC-7244-4B87-A9C6-E56C67862349}"/>
    <cellStyle name="Salida 8 5 7 3" xfId="13387" xr:uid="{5981A834-E858-4E27-A067-69322BDB1BF3}"/>
    <cellStyle name="Salida 8 5 7 3 2" xfId="28495" xr:uid="{CE73CBB5-9D9E-457F-929B-617700B68A03}"/>
    <cellStyle name="Salida 8 5 7 4" xfId="19735" xr:uid="{7614FC23-3C55-42EB-A234-72AA822B4295}"/>
    <cellStyle name="Salida 8 5 8" xfId="8488" xr:uid="{07B9148A-FEEB-45A3-8881-3B15B8545495}"/>
    <cellStyle name="Salida 8 5 8 2" xfId="23596" xr:uid="{8D17EEF7-F492-4649-8775-B02FAC3F70CB}"/>
    <cellStyle name="Salida 8 5 9" xfId="7710" xr:uid="{F554BEC0-A3E0-4880-BE46-FF534CED2503}"/>
    <cellStyle name="Salida 8 5 9 2" xfId="22818" xr:uid="{FB7F3D11-ED38-4A0E-AAC5-4A36261BB168}"/>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23" xfId="1944" xr:uid="{65A39CC9-E708-4BEC-BAC4-A391B42A9FB9}"/>
    <cellStyle name="Salida 9 23 10" xfId="8445" xr:uid="{5509BC1C-0550-4253-BA35-4E902F2C12BB}"/>
    <cellStyle name="Salida 9 23 10 2" xfId="23553" xr:uid="{F829CAEB-326E-46EF-9795-30F566BC2F5C}"/>
    <cellStyle name="Salida 9 23 11" xfId="8236" xr:uid="{3D18D16E-2A17-4F1B-8128-6D1365D163FF}"/>
    <cellStyle name="Salida 9 23 11 2" xfId="23344" xr:uid="{D3151266-70CD-4CFE-B821-50CBC3BDDE82}"/>
    <cellStyle name="Salida 9 23 12" xfId="16121" xr:uid="{CCAF8C82-4876-41FE-93CB-F15525D0B09B}"/>
    <cellStyle name="Salida 9 23 12 2" xfId="31229" xr:uid="{2673F1A2-4B56-4121-A670-1435210CA48C}"/>
    <cellStyle name="Salida 9 23 13" xfId="17169" xr:uid="{F802DDB7-D0A2-415B-90F2-47D057F29421}"/>
    <cellStyle name="Salida 9 23 2" xfId="2504" xr:uid="{208B98FF-470E-4018-889E-E41D9D0DE514}"/>
    <cellStyle name="Salida 9 23 2 2" xfId="5141" xr:uid="{04AFA5AA-92ED-4336-AC38-4BE0F69BD0C1}"/>
    <cellStyle name="Salida 9 23 2 2 2" xfId="11505" xr:uid="{1489A4B2-0A31-4181-B020-7172985A64D7}"/>
    <cellStyle name="Salida 9 23 2 2 2 2" xfId="26613" xr:uid="{D36674FA-2038-455C-8BA9-E41E3A01F7DB}"/>
    <cellStyle name="Salida 9 23 2 2 3" xfId="14540" xr:uid="{34E31504-074E-45A0-A0FA-553485EC984A}"/>
    <cellStyle name="Salida 9 23 2 2 3 2" xfId="29648" xr:uid="{6E77861D-34F1-4FBE-9088-EF8D843E69EE}"/>
    <cellStyle name="Salida 9 23 2 2 4" xfId="20249" xr:uid="{770BBBCD-1319-4742-8FD7-7919EA11E8FE}"/>
    <cellStyle name="Salida 9 23 2 3" xfId="8971" xr:uid="{6FBA3510-80DC-4CF9-895B-50D2E4C79810}"/>
    <cellStyle name="Salida 9 23 2 3 2" xfId="24079" xr:uid="{0C46BEDC-73B8-40B6-A7E7-9FF1308D2D54}"/>
    <cellStyle name="Salida 9 23 3" xfId="2720" xr:uid="{1A6353C1-F6C1-4558-9DBE-6A186110566B}"/>
    <cellStyle name="Salida 9 23 3 2" xfId="5357" xr:uid="{CCC7043F-02D1-42B1-A5C8-69FB20710A7E}"/>
    <cellStyle name="Salida 9 23 3 2 2" xfId="11706" xr:uid="{AFF79E5A-2206-4020-89A5-97F14B78B752}"/>
    <cellStyle name="Salida 9 23 3 2 2 2" xfId="26814" xr:uid="{643AC6E3-9304-4FA4-B995-C6EF32D2E98B}"/>
    <cellStyle name="Salida 9 23 3 2 3" xfId="14951" xr:uid="{3626EDDA-FA21-443C-9939-1041897F83B0}"/>
    <cellStyle name="Salida 9 23 3 2 3 2" xfId="30059" xr:uid="{4D048397-7842-4495-A1B5-ED794508E490}"/>
    <cellStyle name="Salida 9 23 3 2 4" xfId="20465" xr:uid="{F1B11DF2-F551-4DD9-B142-5BAFD82C154F}"/>
    <cellStyle name="Salida 9 23 3 3" xfId="14212" xr:uid="{21348BA2-9635-436C-B6A6-78818C8C6312}"/>
    <cellStyle name="Salida 9 23 3 3 2" xfId="29320" xr:uid="{D11A1939-AA3B-4913-BB6D-6751341794C4}"/>
    <cellStyle name="Salida 9 23 3 4" xfId="17828" xr:uid="{96E90AFB-81B9-4140-BDAF-6F10E993114A}"/>
    <cellStyle name="Salida 9 23 4" xfId="3023" xr:uid="{958B9D74-F240-4913-875D-26A85560D990}"/>
    <cellStyle name="Salida 9 23 4 2" xfId="5660" xr:uid="{6727C5A5-B870-4C0C-A4F9-240C0EA77357}"/>
    <cellStyle name="Salida 9 23 4 2 2" xfId="11971" xr:uid="{497FE38F-5242-461D-9A5F-5D41FCB000DD}"/>
    <cellStyle name="Salida 9 23 4 2 2 2" xfId="27079" xr:uid="{3C800C6C-9B93-4EBE-8A34-1C3D7C9FE7C1}"/>
    <cellStyle name="Salida 9 23 4 2 3" xfId="16019" xr:uid="{030FBAD9-9943-4444-A403-6A5C34FF5C57}"/>
    <cellStyle name="Salida 9 23 4 2 3 2" xfId="31127" xr:uid="{FF3E99AC-11BD-473E-A161-F349CFECAA31}"/>
    <cellStyle name="Salida 9 23 4 2 4" xfId="20768" xr:uid="{30E78EBF-B4B2-4B4B-A267-FFD435A2C21A}"/>
    <cellStyle name="Salida 9 23 4 3" xfId="9405" xr:uid="{5DEFBED3-69E2-4676-93CC-89A4BFD7CBA1}"/>
    <cellStyle name="Salida 9 23 4 3 2" xfId="24513" xr:uid="{9A75E078-A2F1-4DD4-8359-71F5D1722A16}"/>
    <cellStyle name="Salida 9 23 4 4" xfId="15447" xr:uid="{5E73C0F6-2B2A-4256-8242-F2CAD7E655E4}"/>
    <cellStyle name="Salida 9 23 4 4 2" xfId="30555" xr:uid="{57C29E1D-4F68-4877-94CD-7DD627321698}"/>
    <cellStyle name="Salida 9 23 4 5" xfId="18131" xr:uid="{9C99D105-5B74-4ECF-883A-B824F51768DB}"/>
    <cellStyle name="Salida 9 23 5" xfId="3349" xr:uid="{24FE4B65-0E19-4088-940F-B150CD7F59FE}"/>
    <cellStyle name="Salida 9 23 5 2" xfId="5986" xr:uid="{EEC02B59-F952-40E2-8AFD-236426E1B941}"/>
    <cellStyle name="Salida 9 23 5 2 2" xfId="12297" xr:uid="{69825CD1-C696-4DA0-B384-25216E769C26}"/>
    <cellStyle name="Salida 9 23 5 2 2 2" xfId="27405" xr:uid="{5AA54CC1-87AC-421B-A641-12D482411E60}"/>
    <cellStyle name="Salida 9 23 5 2 3" xfId="14252" xr:uid="{B387A371-19BC-4232-80E9-22F13DAB9E26}"/>
    <cellStyle name="Salida 9 23 5 2 3 2" xfId="29360" xr:uid="{1CC5352F-D1CC-4F97-AE03-8EC8BCCB1F98}"/>
    <cellStyle name="Salida 9 23 5 2 4" xfId="21094" xr:uid="{FDA34596-DCB2-47DA-94EB-59E7F709F461}"/>
    <cellStyle name="Salida 9 23 5 3" xfId="9731" xr:uid="{CB9DB7BC-1EE6-4D53-B5E4-452091EE8F9D}"/>
    <cellStyle name="Salida 9 23 5 3 2" xfId="24839" xr:uid="{CDBA7FE5-82DC-4F96-95B6-00E1EA7B7888}"/>
    <cellStyle name="Salida 9 23 5 4" xfId="9162" xr:uid="{3838A9D0-E4B8-4C1B-9EA7-2FF2FBD0A5E5}"/>
    <cellStyle name="Salida 9 23 5 4 2" xfId="24270" xr:uid="{904C588A-68A8-4A5D-BFFF-E76BBCEFB7C5}"/>
    <cellStyle name="Salida 9 23 5 5" xfId="18457" xr:uid="{0D753B5E-7A27-4003-BD5F-2149A9385709}"/>
    <cellStyle name="Salida 9 23 6" xfId="3655" xr:uid="{7795DB9C-5B34-4020-88A9-89AF307E2C2A}"/>
    <cellStyle name="Salida 9 23 6 2" xfId="6292" xr:uid="{CE67179A-A92E-47B4-BB05-8FC5C0CFFE0D}"/>
    <cellStyle name="Salida 9 23 6 2 2" xfId="12603" xr:uid="{9597326D-B182-4506-9257-16B2A2E26F44}"/>
    <cellStyle name="Salida 9 23 6 2 2 2" xfId="27711" xr:uid="{93BA5F3C-E050-4DFB-BFB6-27E3BF609209}"/>
    <cellStyle name="Salida 9 23 6 2 3" xfId="14862" xr:uid="{71AFD3A9-E97F-4B18-9F20-EAB85E619B3B}"/>
    <cellStyle name="Salida 9 23 6 2 3 2" xfId="29970" xr:uid="{510862F6-2432-423A-A20A-C30DD494C17F}"/>
    <cellStyle name="Salida 9 23 6 2 4" xfId="21400" xr:uid="{0144453B-C5F4-4FB5-89E0-FFB21C0FBEE2}"/>
    <cellStyle name="Salida 9 23 6 3" xfId="10037" xr:uid="{8FE0E2D0-F8A4-4A34-8788-82E500F49433}"/>
    <cellStyle name="Salida 9 23 6 3 2" xfId="25145" xr:uid="{E6B0D18D-E108-4D92-AAE2-80070D0C7F03}"/>
    <cellStyle name="Salida 9 23 6 4" xfId="16244" xr:uid="{E3028649-80D0-4A8B-99D5-05B4E71492D5}"/>
    <cellStyle name="Salida 9 23 6 4 2" xfId="31352" xr:uid="{B7B04EA4-441D-443A-882B-682B2555D7E0}"/>
    <cellStyle name="Salida 9 23 6 5" xfId="18763" xr:uid="{78B6CF16-943A-44B6-BB80-6BCB2532DC21}"/>
    <cellStyle name="Salida 9 23 7" xfId="4016" xr:uid="{F441AADD-22C6-4259-B136-A80F27E974F2}"/>
    <cellStyle name="Salida 9 23 7 2" xfId="6653" xr:uid="{1F8C62F0-DFC7-428F-91A6-4B6737D9CED8}"/>
    <cellStyle name="Salida 9 23 7 2 2" xfId="12964" xr:uid="{38F9B044-5781-4C1E-81CB-CF811A3AB024}"/>
    <cellStyle name="Salida 9 23 7 2 2 2" xfId="28072" xr:uid="{BCDC780E-FB7A-4AC2-B5D9-E0B9751F43CF}"/>
    <cellStyle name="Salida 9 23 7 2 3" xfId="16654" xr:uid="{94FC4521-506C-4D11-98F0-38C4F4A10102}"/>
    <cellStyle name="Salida 9 23 7 2 3 2" xfId="31762" xr:uid="{58B8FE44-C897-44A0-A009-C7EBB8B7FBE7}"/>
    <cellStyle name="Salida 9 23 7 2 4" xfId="21761" xr:uid="{A29F0893-A5BD-470E-B9B6-2473D5971A96}"/>
    <cellStyle name="Salida 9 23 7 3" xfId="10398" xr:uid="{7E166685-82FE-4986-9BFC-B3F10853B805}"/>
    <cellStyle name="Salida 9 23 7 3 2" xfId="25506" xr:uid="{15674B38-D64E-4248-96CF-05997B8437FA}"/>
    <cellStyle name="Salida 9 23 7 4" xfId="15694" xr:uid="{0C204C89-4379-4586-8695-6A1E30B5AF64}"/>
    <cellStyle name="Salida 9 23 7 4 2" xfId="30802" xr:uid="{756984D5-20FD-49CE-A4B0-19F852C2F4ED}"/>
    <cellStyle name="Salida 9 23 7 5" xfId="19124" xr:uid="{5C21DCC6-CE1A-4C35-8A99-097239B3E28E}"/>
    <cellStyle name="Salida 9 23 8" xfId="4329" xr:uid="{5F5DF1FE-991E-410E-B6EF-5F57D5EEF20B}"/>
    <cellStyle name="Salida 9 23 8 2" xfId="6966" xr:uid="{E0E950DC-4C8C-4B56-B5EB-F7D245732E3C}"/>
    <cellStyle name="Salida 9 23 8 2 2" xfId="13277" xr:uid="{345F263C-67C6-41E8-A887-13E4ED16EF2B}"/>
    <cellStyle name="Salida 9 23 8 2 2 2" xfId="28385" xr:uid="{AF345815-49AC-4AB0-B5EF-D85CFCCB4590}"/>
    <cellStyle name="Salida 9 23 8 2 3" xfId="16941" xr:uid="{FABED61C-B007-4AF1-9B25-94B24E4383D0}"/>
    <cellStyle name="Salida 9 23 8 2 3 2" xfId="32049" xr:uid="{A9D59A51-7A2D-4876-AF26-4B53039FC5F1}"/>
    <cellStyle name="Salida 9 23 8 2 4" xfId="22074" xr:uid="{38FDAAF5-0BF4-481E-8AEB-457FD3B1A371}"/>
    <cellStyle name="Salida 9 23 8 3" xfId="10711" xr:uid="{F5A7155D-3B0C-4296-B827-4A31101BCAF9}"/>
    <cellStyle name="Salida 9 23 8 3 2" xfId="25819" xr:uid="{75F47125-254D-495E-BCB4-6A96E2F1B2C1}"/>
    <cellStyle name="Salida 9 23 8 4" xfId="9254" xr:uid="{DB1D4D1D-176B-4531-883A-663B1E0E5D77}"/>
    <cellStyle name="Salida 9 23 8 4 2" xfId="24362" xr:uid="{D4C426A9-DB4D-4F9B-8230-8A3ECF8D9A03}"/>
    <cellStyle name="Salida 9 23 8 5" xfId="19437" xr:uid="{BC0C268C-1B7A-4526-B889-14D68FF6E2FE}"/>
    <cellStyle name="Salida 9 23 9" xfId="4581" xr:uid="{3A389533-A473-4FF4-B7DE-78D69A7AC33D}"/>
    <cellStyle name="Salida 9 23 9 2" xfId="10963" xr:uid="{E8597DFD-77F6-4E73-BE33-21DD42DF525D}"/>
    <cellStyle name="Salida 9 23 9 2 2" xfId="26071" xr:uid="{5E248BDF-E304-42A3-883F-56ACCACA2849}"/>
    <cellStyle name="Salida 9 23 9 3" xfId="14362" xr:uid="{84BF782D-6AB6-4737-9558-26326767BACB}"/>
    <cellStyle name="Salida 9 23 9 3 2" xfId="29470" xr:uid="{3C3F9C8E-A619-447C-A3A3-E164F7854FA0}"/>
    <cellStyle name="Salida 9 23 9 4" xfId="19689" xr:uid="{1E78E8C6-485C-4FC5-AE19-D4ACB34AB963}"/>
    <cellStyle name="Salida 9 24" xfId="1789" xr:uid="{BFC61110-2D45-463A-8E02-EAE443BCB18E}"/>
    <cellStyle name="Salida 9 24 10" xfId="8266" xr:uid="{DEF678A6-725A-48D0-ACD6-7791D4269C6B}"/>
    <cellStyle name="Salida 9 24 10 2" xfId="23374" xr:uid="{D83F75B9-98EB-4198-8908-DC3908FD172D}"/>
    <cellStyle name="Salida 9 24 11" xfId="15381" xr:uid="{C41851C3-47AC-4A4A-8B9D-D78A89EEA745}"/>
    <cellStyle name="Salida 9 24 11 2" xfId="30489" xr:uid="{2B6108B8-4151-4142-A5E3-BCF55F650841}"/>
    <cellStyle name="Salida 9 24 12" xfId="13488" xr:uid="{446C96E0-82F1-4515-8CC8-4C3A9397A55C}"/>
    <cellStyle name="Salida 9 24 12 2" xfId="28596" xr:uid="{77C7FB68-730D-4F2D-8471-C9A9270609E3}"/>
    <cellStyle name="Salida 9 24 13" xfId="17014" xr:uid="{76CE1EA5-28D6-4224-8920-2EED6D53EEC2}"/>
    <cellStyle name="Salida 9 24 2" xfId="2349" xr:uid="{1B76B9CB-51A8-4B07-824C-3D44EBCA1911}"/>
    <cellStyle name="Salida 9 24 2 2" xfId="4986" xr:uid="{7B96E5FE-652F-4900-A9D2-3AE9B5B0CED5}"/>
    <cellStyle name="Salida 9 24 2 2 2" xfId="11350" xr:uid="{14F11AEE-5D97-499E-A6C0-1E0C312767AD}"/>
    <cellStyle name="Salida 9 24 2 2 2 2" xfId="26458" xr:uid="{D4904984-3F69-4ECD-9AFC-C33A6369A0C6}"/>
    <cellStyle name="Salida 9 24 2 2 3" xfId="9185" xr:uid="{BAA254E5-F09F-452B-8E3F-A34959D0E79C}"/>
    <cellStyle name="Salida 9 24 2 2 3 2" xfId="24293" xr:uid="{681602A9-8127-4666-823F-E906C0DD5163}"/>
    <cellStyle name="Salida 9 24 2 2 4" xfId="20094" xr:uid="{3C8DC756-4622-4741-A11E-C3D6675F03E8}"/>
    <cellStyle name="Salida 9 24 2 3" xfId="8816" xr:uid="{63D79B5B-DBCA-4956-A5A7-AD953AE1D896}"/>
    <cellStyle name="Salida 9 24 2 3 2" xfId="23924" xr:uid="{64FF35C5-8597-4855-B245-89D1FD6F37B9}"/>
    <cellStyle name="Salida 9 24 3" xfId="2270" xr:uid="{4605CB46-0E17-48F5-BDC1-E1A6CFF57792}"/>
    <cellStyle name="Salida 9 24 3 2" xfId="4907" xr:uid="{8FC76ECF-86D3-441B-B587-7195A95CF731}"/>
    <cellStyle name="Salida 9 24 3 2 2" xfId="11271" xr:uid="{9DC50942-B682-4EAF-AE3A-92A64BA725EC}"/>
    <cellStyle name="Salida 9 24 3 2 2 2" xfId="26379" xr:uid="{B4D1376C-B444-4934-A6C0-31276829BDCC}"/>
    <cellStyle name="Salida 9 24 3 2 3" xfId="7465" xr:uid="{7BC2B3A9-868D-434D-ADA2-511FA9888D5E}"/>
    <cellStyle name="Salida 9 24 3 2 3 2" xfId="22573" xr:uid="{BC41A502-CDAD-4951-8AC2-D15FF087CB11}"/>
    <cellStyle name="Salida 9 24 3 2 4" xfId="20015" xr:uid="{A1D258D0-F3BF-48CA-8178-C251F76A4BEA}"/>
    <cellStyle name="Salida 9 24 3 3" xfId="16301" xr:uid="{3CD471AC-997F-4DF3-842C-D8C2F524D413}"/>
    <cellStyle name="Salida 9 24 3 3 2" xfId="31409" xr:uid="{271AB018-9F83-4024-A4C6-E32143515133}"/>
    <cellStyle name="Salida 9 24 3 4" xfId="17495" xr:uid="{184C9A9B-9CE3-4DE4-A7F0-9FB27CD28635}"/>
    <cellStyle name="Salida 9 24 4" xfId="2326" xr:uid="{8B3BE819-A62F-44A8-A98B-7D92A83D7522}"/>
    <cellStyle name="Salida 9 24 4 2" xfId="4963" xr:uid="{DBE29BB0-3E0B-4DA7-AFB6-AB9627259FF6}"/>
    <cellStyle name="Salida 9 24 4 2 2" xfId="11327" xr:uid="{933371D9-E80A-478B-8571-FE3321F9608A}"/>
    <cellStyle name="Salida 9 24 4 2 2 2" xfId="26435" xr:uid="{8A6E0AC3-6369-47AA-9E9D-1710A928F6E0}"/>
    <cellStyle name="Salida 9 24 4 2 3" xfId="14152" xr:uid="{46AB591B-C496-44F0-80B0-C8BA4BAB3DF4}"/>
    <cellStyle name="Salida 9 24 4 2 3 2" xfId="29260" xr:uid="{B72C5083-915F-482F-81FF-BA57BCF037DB}"/>
    <cellStyle name="Salida 9 24 4 2 4" xfId="20071" xr:uid="{DD54989B-E6EE-45ED-96C2-E8627D374B7C}"/>
    <cellStyle name="Salida 9 24 4 3" xfId="8793" xr:uid="{859DB9CC-3BA1-444E-B892-DB18CE8551AA}"/>
    <cellStyle name="Salida 9 24 4 3 2" xfId="23901" xr:uid="{331BB275-6B35-4CAA-AD98-A1CB8EF82938}"/>
    <cellStyle name="Salida 9 24 4 4" xfId="15653" xr:uid="{33CDF2D6-3904-4B3F-8E9C-7A3E808B2970}"/>
    <cellStyle name="Salida 9 24 4 4 2" xfId="30761" xr:uid="{39CFC24E-98AF-421E-A3B2-0974A270B470}"/>
    <cellStyle name="Salida 9 24 4 5" xfId="17551" xr:uid="{E5C97754-1C98-4A0C-AB02-72A14409AFC2}"/>
    <cellStyle name="Salida 9 24 5" xfId="2284" xr:uid="{6BE481E6-C7BE-4CF6-89EF-8808874F5C70}"/>
    <cellStyle name="Salida 9 24 5 2" xfId="4921" xr:uid="{FB321E62-1E3E-4F73-8271-9C492387536C}"/>
    <cellStyle name="Salida 9 24 5 2 2" xfId="11285" xr:uid="{86DE78BC-0BCD-4E5F-9D39-EC848CAEEC8D}"/>
    <cellStyle name="Salida 9 24 5 2 2 2" xfId="26393" xr:uid="{5F12A3A5-C79A-4B6B-AA2C-521846214814}"/>
    <cellStyle name="Salida 9 24 5 2 3" xfId="16334" xr:uid="{A6652880-9D9C-44F2-84EB-A304725CFE72}"/>
    <cellStyle name="Salida 9 24 5 2 3 2" xfId="31442" xr:uid="{6D431CA3-19BE-4ECE-A7EA-2B743279DC26}"/>
    <cellStyle name="Salida 9 24 5 2 4" xfId="20029" xr:uid="{0C89FD1F-135F-4916-AEE6-2E3946C0E3AC}"/>
    <cellStyle name="Salida 9 24 5 3" xfId="8751" xr:uid="{13B6DCEC-27E4-49C1-A327-6BA2CB55F187}"/>
    <cellStyle name="Salida 9 24 5 3 2" xfId="23859" xr:uid="{9DF5519C-F4C9-4551-9AD3-8439BC24FA18}"/>
    <cellStyle name="Salida 9 24 5 4" xfId="14088" xr:uid="{8A950F48-E93F-4BDB-9994-E58142ADEABA}"/>
    <cellStyle name="Salida 9 24 5 4 2" xfId="29196" xr:uid="{65B86C0B-5466-42F7-910F-99712B26027A}"/>
    <cellStyle name="Salida 9 24 5 5" xfId="17509" xr:uid="{AB692BC8-CAEC-4DE5-82A8-97EAD773F654}"/>
    <cellStyle name="Salida 9 24 6" xfId="2292" xr:uid="{C9E0DC8B-E02F-4AE8-93BC-22704F595D3C}"/>
    <cellStyle name="Salida 9 24 6 2" xfId="4929" xr:uid="{1D77E985-514B-4A81-AB81-EB734D1E0F06}"/>
    <cellStyle name="Salida 9 24 6 2 2" xfId="11293" xr:uid="{5727A580-834B-4F97-8B53-993F3BFDD0AB}"/>
    <cellStyle name="Salida 9 24 6 2 2 2" xfId="26401" xr:uid="{41A7FC2B-779A-4A58-BF45-6BEC3B634FD8}"/>
    <cellStyle name="Salida 9 24 6 2 3" xfId="15792" xr:uid="{D01883D6-033C-4235-B7FA-BB18453EFC0F}"/>
    <cellStyle name="Salida 9 24 6 2 3 2" xfId="30900" xr:uid="{080E5F13-C762-4B39-A76A-CC89F13B6BB8}"/>
    <cellStyle name="Salida 9 24 6 2 4" xfId="20037" xr:uid="{B4EADBDB-4A8D-4813-B3F0-B16DEF69FC2C}"/>
    <cellStyle name="Salida 9 24 6 3" xfId="8759" xr:uid="{0241BBCB-B152-416E-9F50-291C557869B8}"/>
    <cellStyle name="Salida 9 24 6 3 2" xfId="23867" xr:uid="{6E8FC474-E0A7-4E9C-9313-7863ADA914F4}"/>
    <cellStyle name="Salida 9 24 6 4" xfId="7660" xr:uid="{98E8D3D6-1B54-480F-ACCE-A4FFE601EFB6}"/>
    <cellStyle name="Salida 9 24 6 4 2" xfId="22768" xr:uid="{5C53A618-7216-42B0-919C-AA86619BC952}"/>
    <cellStyle name="Salida 9 24 6 5" xfId="17517" xr:uid="{B4A07512-4B3D-4A79-8E02-D139DB744AC0}"/>
    <cellStyle name="Salida 9 24 7" xfId="3861" xr:uid="{DEB9E967-2F65-4C2F-87FC-2E640B257747}"/>
    <cellStyle name="Salida 9 24 7 2" xfId="6498" xr:uid="{18B7E5EB-6D23-457B-A425-C974840B9FE6}"/>
    <cellStyle name="Salida 9 24 7 2 2" xfId="12809" xr:uid="{6448ED32-4F5D-4849-92E5-61B8D2975477}"/>
    <cellStyle name="Salida 9 24 7 2 2 2" xfId="27917" xr:uid="{B9C197F9-CB85-4304-80A4-88770525F08C}"/>
    <cellStyle name="Salida 9 24 7 2 3" xfId="9217" xr:uid="{FCC240F8-9E00-46A7-8759-8F7141C31F73}"/>
    <cellStyle name="Salida 9 24 7 2 3 2" xfId="24325" xr:uid="{7EAD8E6D-1E8F-4AB2-BF5E-07E96820A847}"/>
    <cellStyle name="Salida 9 24 7 2 4" xfId="21606" xr:uid="{9C411909-E5AA-4106-B9DA-032D15667305}"/>
    <cellStyle name="Salida 9 24 7 3" xfId="10243" xr:uid="{EE222238-89F5-4671-AD57-F1B821964F80}"/>
    <cellStyle name="Salida 9 24 7 3 2" xfId="25351" xr:uid="{F488569A-DD10-4F4F-9136-715A79852AEA}"/>
    <cellStyle name="Salida 9 24 7 4" xfId="13715" xr:uid="{0DE54E13-9CD6-4853-93E1-4A01142EB95C}"/>
    <cellStyle name="Salida 9 24 7 4 2" xfId="28823" xr:uid="{D5397D1D-CD90-4185-AE1C-82A36092C3FE}"/>
    <cellStyle name="Salida 9 24 7 5" xfId="18969" xr:uid="{67A8C5D4-90B1-4E94-B26E-F1040E15880B}"/>
    <cellStyle name="Salida 9 24 8" xfId="4243" xr:uid="{8122C9EE-983E-4B6B-BF89-09A9A02958C3}"/>
    <cellStyle name="Salida 9 24 8 2" xfId="6880" xr:uid="{4040336C-2923-403F-BE60-64E098982896}"/>
    <cellStyle name="Salida 9 24 8 2 2" xfId="13191" xr:uid="{4FEB24A4-2BFB-4C36-BA8B-2296F9EE0395}"/>
    <cellStyle name="Salida 9 24 8 2 2 2" xfId="28299" xr:uid="{1B8D09D2-2164-4257-9DCF-1D703D388DDE}"/>
    <cellStyle name="Salida 9 24 8 2 3" xfId="16855" xr:uid="{82C321F7-D933-42A4-8550-966CB6C08217}"/>
    <cellStyle name="Salida 9 24 8 2 3 2" xfId="31963" xr:uid="{8F59C852-B660-4458-B6D3-9E08B89EDA58}"/>
    <cellStyle name="Salida 9 24 8 2 4" xfId="21988" xr:uid="{276CD3A9-053A-41D0-B4E2-E7D512B608F2}"/>
    <cellStyle name="Salida 9 24 8 3" xfId="10625" xr:uid="{80F28BEC-C897-4F88-BE1E-C98D4B4EC7B3}"/>
    <cellStyle name="Salida 9 24 8 3 2" xfId="25733" xr:uid="{8B597B3E-70D0-440D-ABA5-B37E2E685E3A}"/>
    <cellStyle name="Salida 9 24 8 4" xfId="13748" xr:uid="{F67B364B-E01C-44A1-88A4-1B51B50DD39D}"/>
    <cellStyle name="Salida 9 24 8 4 2" xfId="28856" xr:uid="{2B4BDB26-44DA-4D69-B374-23406CAB89A3}"/>
    <cellStyle name="Salida 9 24 8 5" xfId="19351" xr:uid="{6A9842C4-A476-41E0-A51F-1E8700CEAF8F}"/>
    <cellStyle name="Salida 9 24 9" xfId="4426" xr:uid="{A61798F2-AB37-49E0-9D15-03C9C27A3685}"/>
    <cellStyle name="Salida 9 24 9 2" xfId="10808" xr:uid="{5EC80333-EDCA-4175-8E32-D24DA3AD69D8}"/>
    <cellStyle name="Salida 9 24 9 2 2" xfId="25916" xr:uid="{2B94FE73-6AFB-4725-9A68-FFB8B666851C}"/>
    <cellStyle name="Salida 9 24 9 3" xfId="7120" xr:uid="{69719334-463F-439A-8831-5986A9D2BBCC}"/>
    <cellStyle name="Salida 9 24 9 3 2" xfId="22228" xr:uid="{6D214AF9-DEAD-4BAB-BE25-0F0C0FF51206}"/>
    <cellStyle name="Salida 9 24 9 4" xfId="19534" xr:uid="{B15C1476-5F5E-40F9-835B-192CC696C3CD}"/>
    <cellStyle name="Salida 9 25" xfId="2135" xr:uid="{9FD331C8-AFB4-4E34-9838-CA4B3FCA8E7F}"/>
    <cellStyle name="Salida 9 25 10" xfId="7613" xr:uid="{8DF739CE-2C80-4DDE-8FDB-403BCFCD22A5}"/>
    <cellStyle name="Salida 9 25 10 2" xfId="22721" xr:uid="{6181DAE3-4C4D-492D-99BE-75CE59A147D0}"/>
    <cellStyle name="Salida 9 25 11" xfId="16150" xr:uid="{F6F6996C-EF00-4907-A650-1045AE33BF92}"/>
    <cellStyle name="Salida 9 25 11 2" xfId="31258" xr:uid="{33D5EB15-5B75-4E60-A5BE-19895A676D54}"/>
    <cellStyle name="Salida 9 25 12" xfId="17360" xr:uid="{6C11AC78-CD6D-4AB8-ABA2-4873838EEC3D}"/>
    <cellStyle name="Salida 9 25 2" xfId="2625" xr:uid="{763867D5-FB6F-49A8-AAC6-6C162C76E822}"/>
    <cellStyle name="Salida 9 25 2 2" xfId="5262" xr:uid="{76D3E586-6528-405C-8568-5B71F9ABF62E}"/>
    <cellStyle name="Salida 9 25 2 2 2" xfId="11626" xr:uid="{2F8D5B76-2870-4A35-9C00-E5E06A99874C}"/>
    <cellStyle name="Salida 9 25 2 2 2 2" xfId="26734" xr:uid="{B63BAD92-4972-4813-B7C2-62773BD145E7}"/>
    <cellStyle name="Salida 9 25 2 2 3" xfId="7939" xr:uid="{462E24D6-F1C4-4792-ABC7-4873588DF896}"/>
    <cellStyle name="Salida 9 25 2 2 3 2" xfId="23047" xr:uid="{6DDA7D77-10AC-4808-81E6-050CA8889D3B}"/>
    <cellStyle name="Salida 9 25 2 2 4" xfId="20370" xr:uid="{C437690A-1283-4E2E-889A-0702820F14A6}"/>
    <cellStyle name="Salida 9 25 2 3" xfId="9092" xr:uid="{318FCC71-1F38-4BA8-87A9-539510144B6D}"/>
    <cellStyle name="Salida 9 25 2 3 2" xfId="24200" xr:uid="{23E20A20-BFCB-408B-B027-F434078417C4}"/>
    <cellStyle name="Salida 9 25 2 4" xfId="16527" xr:uid="{1E37255D-4776-437E-BBE6-47084C5960FD}"/>
    <cellStyle name="Salida 9 25 2 4 2" xfId="31635" xr:uid="{14CB15E7-81C3-4422-B7D7-6388CEFCE443}"/>
    <cellStyle name="Salida 9 25 2 5" xfId="7590" xr:uid="{9A7C0BE2-E026-4DE8-B7C4-9C3DC44E1656}"/>
    <cellStyle name="Salida 9 25 2 5 2" xfId="22698" xr:uid="{D9BFA9E9-7D29-421E-8978-816074396A16}"/>
    <cellStyle name="Salida 9 25 2 6" xfId="17733" xr:uid="{66A32E9E-0115-4FDD-A6BE-C4623E37EA98}"/>
    <cellStyle name="Salida 9 25 3" xfId="2890" xr:uid="{050A9D8E-7F92-44A5-A936-35647B8AF697}"/>
    <cellStyle name="Salida 9 25 3 2" xfId="5527" xr:uid="{BE971188-9ECB-4AC1-80B3-31DE7232AA84}"/>
    <cellStyle name="Salida 9 25 3 2 2" xfId="11838" xr:uid="{A6404D4C-06F9-49C0-B06A-8F6CABB5E74A}"/>
    <cellStyle name="Salida 9 25 3 2 2 2" xfId="26946" xr:uid="{F5B3F5A8-21E8-46A8-8A57-A15094F4F7AB}"/>
    <cellStyle name="Salida 9 25 3 2 3" xfId="15861" xr:uid="{7D5B7826-E76C-4FAF-AAB9-A90682C36FF9}"/>
    <cellStyle name="Salida 9 25 3 2 3 2" xfId="30969" xr:uid="{0E2F6893-EA93-43AC-9E25-02FC0A7C0F51}"/>
    <cellStyle name="Salida 9 25 3 2 4" xfId="20635" xr:uid="{A5A315DE-84BD-4FC7-ADD1-C41E3283C0C4}"/>
    <cellStyle name="Salida 9 25 3 3" xfId="14520" xr:uid="{B57CC7EC-999A-4373-9780-C0D88169BA0D}"/>
    <cellStyle name="Salida 9 25 3 3 2" xfId="29628" xr:uid="{F667A13F-2A9B-4E3C-A358-F788453472B1}"/>
    <cellStyle name="Salida 9 25 3 4" xfId="17998" xr:uid="{12E619CB-C2BA-4B03-AE89-3E2DC2D39188}"/>
    <cellStyle name="Salida 9 25 4" xfId="3193" xr:uid="{C6E8F57C-5938-44E0-98DC-2C866BD4AB74}"/>
    <cellStyle name="Salida 9 25 4 2" xfId="5830" xr:uid="{5A8FB94A-E055-4E57-A2B7-801050771722}"/>
    <cellStyle name="Salida 9 25 4 2 2" xfId="12141" xr:uid="{902B850B-16B9-427B-B311-F928498AD1E4}"/>
    <cellStyle name="Salida 9 25 4 2 2 2" xfId="27249" xr:uid="{D3867886-BBEE-40A8-A22A-A2A947009395}"/>
    <cellStyle name="Salida 9 25 4 2 3" xfId="14912" xr:uid="{036D4EA4-3916-4B94-80A3-C610AF8620E6}"/>
    <cellStyle name="Salida 9 25 4 2 3 2" xfId="30020" xr:uid="{2EE8F434-06BA-4847-83D8-F342345E3F71}"/>
    <cellStyle name="Salida 9 25 4 2 4" xfId="20938" xr:uid="{21B52D1F-92D9-4422-A183-07626F5EA7C2}"/>
    <cellStyle name="Salida 9 25 4 3" xfId="9575" xr:uid="{5F43D397-ADF3-4A2B-9F57-AEB3AD07B657}"/>
    <cellStyle name="Salida 9 25 4 3 2" xfId="24683" xr:uid="{B2E8BE13-373F-4F01-9D92-D309278E9611}"/>
    <cellStyle name="Salida 9 25 4 4" xfId="13744" xr:uid="{7833C2D8-0F7B-4A52-8A5A-29B68E1FECD7}"/>
    <cellStyle name="Salida 9 25 4 4 2" xfId="28852" xr:uid="{C5EDF609-99C1-4A80-AFC3-F3D9D274A9EE}"/>
    <cellStyle name="Salida 9 25 4 5" xfId="18301" xr:uid="{FAC38669-D65A-451D-98D3-4E11058324CD}"/>
    <cellStyle name="Salida 9 25 5" xfId="3519" xr:uid="{7187071D-58BB-402E-BE84-36A42F5DD758}"/>
    <cellStyle name="Salida 9 25 5 2" xfId="6156" xr:uid="{78F6D447-4C8A-437E-897C-7CCCE952818E}"/>
    <cellStyle name="Salida 9 25 5 2 2" xfId="12467" xr:uid="{16FB6DB2-6A12-43F2-B143-B582ED319769}"/>
    <cellStyle name="Salida 9 25 5 2 2 2" xfId="27575" xr:uid="{6053DC7B-3EB6-42F3-89AF-F5F2FE3BA819}"/>
    <cellStyle name="Salida 9 25 5 2 3" xfId="16174" xr:uid="{559E95FE-0281-403A-B5F8-EAF9094A62D9}"/>
    <cellStyle name="Salida 9 25 5 2 3 2" xfId="31282" xr:uid="{B7A6495F-ECEE-478B-B502-F49AAFEED024}"/>
    <cellStyle name="Salida 9 25 5 2 4" xfId="21264" xr:uid="{F567C284-CF88-4066-AE2E-B5ED9B2EF984}"/>
    <cellStyle name="Salida 9 25 5 3" xfId="9901" xr:uid="{64E8E167-0518-4519-A402-16CACC0FE385}"/>
    <cellStyle name="Salida 9 25 5 3 2" xfId="25009" xr:uid="{181BC008-3697-44DA-AD2A-FF9EBE4CD520}"/>
    <cellStyle name="Salida 9 25 5 4" xfId="14959" xr:uid="{5778B30F-5AB0-4F60-AD4F-6E8F5821AFFE}"/>
    <cellStyle name="Salida 9 25 5 4 2" xfId="30067" xr:uid="{2E75DDD6-400B-4F7A-840F-50523079A7D8}"/>
    <cellStyle name="Salida 9 25 5 5" xfId="18627" xr:uid="{AE76AE6F-A286-46D8-A182-EB74A5A0870E}"/>
    <cellStyle name="Salida 9 25 6" xfId="3825" xr:uid="{8876CB7A-9217-4242-A4EE-174182019892}"/>
    <cellStyle name="Salida 9 25 6 2" xfId="6462" xr:uid="{D8233742-F537-4905-9145-B82BF891BEDD}"/>
    <cellStyle name="Salida 9 25 6 2 2" xfId="12773" xr:uid="{BC3F7642-7FA3-4E74-A59A-93E28244BC13}"/>
    <cellStyle name="Salida 9 25 6 2 2 2" xfId="27881" xr:uid="{A3C04A12-6C86-40A5-81E3-50231B59890E}"/>
    <cellStyle name="Salida 9 25 6 2 3" xfId="13390" xr:uid="{BABA0BBA-CD0C-4BDC-86FB-8D9112F6A12F}"/>
    <cellStyle name="Salida 9 25 6 2 3 2" xfId="28498" xr:uid="{0968B30A-C665-4E01-A350-D078C20F965F}"/>
    <cellStyle name="Salida 9 25 6 2 4" xfId="21570" xr:uid="{26359E82-B0B6-4361-8F7D-F76AB8E0E016}"/>
    <cellStyle name="Salida 9 25 6 3" xfId="10207" xr:uid="{D9332A7D-4817-4E41-8EAA-20CE19173F50}"/>
    <cellStyle name="Salida 9 25 6 3 2" xfId="25315" xr:uid="{A13F4316-1505-46BF-A808-787D2095B7FB}"/>
    <cellStyle name="Salida 9 25 6 4" xfId="14141" xr:uid="{2A83059C-96AB-4D06-8690-BC1B5C2F2260}"/>
    <cellStyle name="Salida 9 25 6 4 2" xfId="29249" xr:uid="{7D5A70DE-1505-49E5-93D6-E2964B096F2F}"/>
    <cellStyle name="Salida 9 25 6 5" xfId="18933" xr:uid="{8DFF9E80-C78C-4E27-878A-7C98BEC079F2}"/>
    <cellStyle name="Salida 9 25 7" xfId="4207" xr:uid="{6305382A-BFEC-4FB1-AA7B-655D586EEB15}"/>
    <cellStyle name="Salida 9 25 7 2" xfId="6844" xr:uid="{86C94E04-5958-46FA-8A06-40936639A53A}"/>
    <cellStyle name="Salida 9 25 7 2 2" xfId="13155" xr:uid="{04D4081D-6BCF-4CBC-AA9B-E9B8994ADB39}"/>
    <cellStyle name="Salida 9 25 7 2 2 2" xfId="28263" xr:uid="{EC0E047B-D797-4619-814D-6F018731F462}"/>
    <cellStyle name="Salida 9 25 7 2 3" xfId="16824" xr:uid="{0FA72F42-87EF-4186-AEC3-C153BF98B595}"/>
    <cellStyle name="Salida 9 25 7 2 3 2" xfId="31932" xr:uid="{E1F4B99F-529F-499B-AB8B-C4874EEA1C33}"/>
    <cellStyle name="Salida 9 25 7 2 4" xfId="21952" xr:uid="{5A9C39A2-64FD-4695-AC5A-20DB7428F0D4}"/>
    <cellStyle name="Salida 9 25 7 3" xfId="10589" xr:uid="{9331A350-3087-4B78-B37D-151073051E27}"/>
    <cellStyle name="Salida 9 25 7 3 2" xfId="25697" xr:uid="{1FDF501D-A8F2-4BCA-BAE1-5258AB4B7E3B}"/>
    <cellStyle name="Salida 9 25 7 4" xfId="7349" xr:uid="{FF377AB7-6B63-4E9E-B9AB-8D507C023537}"/>
    <cellStyle name="Salida 9 25 7 4 2" xfId="22457" xr:uid="{DD895A9B-1CEF-4FC1-A300-A6F823EB1DFD}"/>
    <cellStyle name="Salida 9 25 7 5" xfId="19315" xr:uid="{C76E73CA-AB81-4BC4-83A4-A9CB1C7744CE}"/>
    <cellStyle name="Salida 9 25 8" xfId="4772" xr:uid="{02199B1C-BBC9-401C-A47F-2C692490D288}"/>
    <cellStyle name="Salida 9 25 8 2" xfId="11154" xr:uid="{B60FC3A5-CD25-4EE3-8752-8A1D322CE509}"/>
    <cellStyle name="Salida 9 25 8 2 2" xfId="26262" xr:uid="{83653503-9D25-4258-AAE7-9F14400681C2}"/>
    <cellStyle name="Salida 9 25 8 3" xfId="13576" xr:uid="{F3A63B88-E7C5-48CB-8707-C9125E46E5AD}"/>
    <cellStyle name="Salida 9 25 8 3 2" xfId="28684" xr:uid="{103C47DE-1097-41DC-9756-F066C8504A60}"/>
    <cellStyle name="Salida 9 25 8 4" xfId="19880" xr:uid="{F39D0F5A-11D1-4A0A-9360-CF621E8111E3}"/>
    <cellStyle name="Salida 9 25 9" xfId="8633" xr:uid="{EE07301D-D9C2-42B1-A2C9-717760EB978D}"/>
    <cellStyle name="Salida 9 25 9 2" xfId="23741" xr:uid="{CB018D81-5BBA-416B-A075-292FE1B8F600}"/>
    <cellStyle name="Salida 9 26" xfId="1989" xr:uid="{E1E90015-0DA2-41F4-BDFD-1929750E0747}"/>
    <cellStyle name="Salida 9 26 10" xfId="16569" xr:uid="{7856E529-49D6-4382-9FCE-3E6ACE6C4B74}"/>
    <cellStyle name="Salida 9 26 10 2" xfId="31677" xr:uid="{B483A566-128C-4547-A83C-CFB7B2A7DB39}"/>
    <cellStyle name="Salida 9 26 11" xfId="17214" xr:uid="{592252DE-A595-4871-A77C-EF29D2282185}"/>
    <cellStyle name="Salida 9 26 2" xfId="2751" xr:uid="{1B69BC06-123D-49EC-99B5-795F8CE14DE3}"/>
    <cellStyle name="Salida 9 26 2 2" xfId="5388" xr:uid="{8CDEF775-D2E0-485D-AC9D-04E0E500EFDB}"/>
    <cellStyle name="Salida 9 26 2 2 2" xfId="11737" xr:uid="{348851B3-9D75-4D0E-98DF-127B54245AAA}"/>
    <cellStyle name="Salida 9 26 2 2 2 2" xfId="26845" xr:uid="{40BE6F7C-7B9E-440C-B99B-3E6E60426D70}"/>
    <cellStyle name="Salida 9 26 2 2 3" xfId="15654" xr:uid="{857CF689-43D1-41B3-8CD8-06422638072B}"/>
    <cellStyle name="Salida 9 26 2 2 3 2" xfId="30762" xr:uid="{7BA96DDD-E1BD-4F90-BEA7-661B7BF7BA9F}"/>
    <cellStyle name="Salida 9 26 2 2 4" xfId="20496" xr:uid="{3D2F20FE-4E0C-46E3-A5BF-842FC3CE3DF3}"/>
    <cellStyle name="Salida 9 26 2 3" xfId="15148" xr:uid="{DFDF46FA-ABA4-4883-8624-3CA201255B54}"/>
    <cellStyle name="Salida 9 26 2 3 2" xfId="30256" xr:uid="{A782DB16-B87E-4E1E-AC47-0765C9ACAA43}"/>
    <cellStyle name="Salida 9 26 2 4" xfId="17859" xr:uid="{D4BA87DF-C9B1-496F-9602-58343F35CF92}"/>
    <cellStyle name="Salida 9 26 3" xfId="3054" xr:uid="{2817E50E-A7B6-4A5E-AD73-8E4EB80AC314}"/>
    <cellStyle name="Salida 9 26 3 2" xfId="5691" xr:uid="{39D5BF14-FA0B-4BF6-983F-3158F2FBD88C}"/>
    <cellStyle name="Salida 9 26 3 2 2" xfId="12002" xr:uid="{B2394768-866F-4A54-A1F8-713C8B87194F}"/>
    <cellStyle name="Salida 9 26 3 2 2 2" xfId="27110" xr:uid="{23B00E04-4EE3-4B49-B04F-342F72839B10}"/>
    <cellStyle name="Salida 9 26 3 2 3" xfId="7762" xr:uid="{B513C7C6-DB73-48FE-8C20-683B27247C4B}"/>
    <cellStyle name="Salida 9 26 3 2 3 2" xfId="22870" xr:uid="{21ED0CA9-1885-4639-8F8C-666C0978F1AE}"/>
    <cellStyle name="Salida 9 26 3 2 4" xfId="20799" xr:uid="{7C2F66EF-3C5F-4B6F-BD1D-9C4EA04B4367}"/>
    <cellStyle name="Salida 9 26 3 3" xfId="9436" xr:uid="{A4EDFBF4-5332-4388-AC83-2F4B28647999}"/>
    <cellStyle name="Salida 9 26 3 3 2" xfId="24544" xr:uid="{0EBCD33E-C426-4B51-B70F-0B11F6B0D723}"/>
    <cellStyle name="Salida 9 26 3 4" xfId="7315" xr:uid="{112FE428-1126-45CB-97A6-1EB4640C9553}"/>
    <cellStyle name="Salida 9 26 3 4 2" xfId="22423" xr:uid="{00E4062B-B2FD-4C71-A6D3-F374BD97BFE5}"/>
    <cellStyle name="Salida 9 26 3 5" xfId="18162" xr:uid="{24784342-4A72-4BC1-A606-86FEDB7F2381}"/>
    <cellStyle name="Salida 9 26 4" xfId="3380" xr:uid="{BCDC14BE-97DD-414E-A687-5F23850E01C2}"/>
    <cellStyle name="Salida 9 26 4 2" xfId="6017" xr:uid="{9280B3B0-0127-4D89-BB28-9E8F3940E972}"/>
    <cellStyle name="Salida 9 26 4 2 2" xfId="12328" xr:uid="{4B7066C5-4D3C-4544-B068-57C3DD0344F7}"/>
    <cellStyle name="Salida 9 26 4 2 2 2" xfId="27436" xr:uid="{A1968E71-C2DF-44F7-B102-211B494C6045}"/>
    <cellStyle name="Salida 9 26 4 2 3" xfId="16306" xr:uid="{87A7C8F1-6C86-4CFA-B837-5DC67C354324}"/>
    <cellStyle name="Salida 9 26 4 2 3 2" xfId="31414" xr:uid="{D4656264-EA4A-4209-8BA2-A3701B170591}"/>
    <cellStyle name="Salida 9 26 4 2 4" xfId="21125" xr:uid="{6033FF15-2F31-4B45-98C7-63238830EE27}"/>
    <cellStyle name="Salida 9 26 4 3" xfId="9762" xr:uid="{6F13E31D-2E08-4F97-B084-C530C3DF83E3}"/>
    <cellStyle name="Salida 9 26 4 3 2" xfId="24870" xr:uid="{02CB1E44-7643-4902-9B5E-DDC8A3F9FAF2}"/>
    <cellStyle name="Salida 9 26 4 4" xfId="7262" xr:uid="{8C6E1FB1-DD5F-4D64-B988-3E94C75FF4D1}"/>
    <cellStyle name="Salida 9 26 4 4 2" xfId="22370" xr:uid="{29FE2609-90B1-4453-8DD6-A8F9996217B8}"/>
    <cellStyle name="Salida 9 26 4 5" xfId="18488" xr:uid="{ED0105BF-E9A0-44C5-8312-BAF490C57591}"/>
    <cellStyle name="Salida 9 26 5" xfId="3686" xr:uid="{33036487-EBE5-49F2-B995-5F6BF2358223}"/>
    <cellStyle name="Salida 9 26 5 2" xfId="6323" xr:uid="{D4B14382-B74F-4810-A71B-CC3B9E041250}"/>
    <cellStyle name="Salida 9 26 5 2 2" xfId="12634" xr:uid="{8096FA41-A772-4095-8714-CC1C803D8161}"/>
    <cellStyle name="Salida 9 26 5 2 2 2" xfId="27742" xr:uid="{7DE4693F-D88D-4356-8E15-FCBA6097398E}"/>
    <cellStyle name="Salida 9 26 5 2 3" xfId="15613" xr:uid="{3A6C1076-4A83-490C-9BB5-763F52255118}"/>
    <cellStyle name="Salida 9 26 5 2 3 2" xfId="30721" xr:uid="{1602F207-C485-430D-9B1F-169764A84823}"/>
    <cellStyle name="Salida 9 26 5 2 4" xfId="21431" xr:uid="{148B4B7C-E1D1-4B47-AC08-3251F7612533}"/>
    <cellStyle name="Salida 9 26 5 3" xfId="10068" xr:uid="{7FC4B850-BDB1-47AA-88AD-B7595DA8A7BB}"/>
    <cellStyle name="Salida 9 26 5 3 2" xfId="25176" xr:uid="{BE204D11-C9DF-462F-A311-23E8706123CD}"/>
    <cellStyle name="Salida 9 26 5 4" xfId="14738" xr:uid="{8CE5AA32-5CE6-4660-8E68-08356F14052C}"/>
    <cellStyle name="Salida 9 26 5 4 2" xfId="29846" xr:uid="{0F621EDA-311E-4E7F-84B8-7EF1543FDB7F}"/>
    <cellStyle name="Salida 9 26 5 5" xfId="18794" xr:uid="{770294AF-063E-4E81-A978-3A806DFFDD1D}"/>
    <cellStyle name="Salida 9 26 6" xfId="4061" xr:uid="{E65CCD27-4D50-46D8-A142-76458AB794AC}"/>
    <cellStyle name="Salida 9 26 6 2" xfId="6698" xr:uid="{154E4CF5-83D5-48BE-9CDE-720A01D09BF1}"/>
    <cellStyle name="Salida 9 26 6 2 2" xfId="13009" xr:uid="{B60B2647-2502-48E4-872D-1DCB17785FFC}"/>
    <cellStyle name="Salida 9 26 6 2 2 2" xfId="28117" xr:uid="{1E9A8032-DBE0-4434-A130-3178458EB91B}"/>
    <cellStyle name="Salida 9 26 6 2 3" xfId="16685" xr:uid="{5A451702-D526-4CBE-B279-3E17BD399F91}"/>
    <cellStyle name="Salida 9 26 6 2 3 2" xfId="31793" xr:uid="{0DCA8E84-80C0-458F-B2B9-761DCFF565CA}"/>
    <cellStyle name="Salida 9 26 6 2 4" xfId="21806" xr:uid="{4AF90A5E-1954-4E0E-A162-754285BD50EB}"/>
    <cellStyle name="Salida 9 26 6 3" xfId="10443" xr:uid="{C7755A7A-2EC7-45D8-9AE6-993093480D9B}"/>
    <cellStyle name="Salida 9 26 6 3 2" xfId="25551" xr:uid="{BCFF1391-8F1C-4010-8F6B-992B69E015FF}"/>
    <cellStyle name="Salida 9 26 6 4" xfId="13574" xr:uid="{D4648EE2-90B1-4673-879F-98192F0623F7}"/>
    <cellStyle name="Salida 9 26 6 4 2" xfId="28682" xr:uid="{8EC2B24A-62A6-462F-B8C0-D273BB1049CE}"/>
    <cellStyle name="Salida 9 26 6 5" xfId="19169" xr:uid="{051557F7-1313-4A6C-81A8-4AACF0FF9EC9}"/>
    <cellStyle name="Salida 9 26 7" xfId="4626" xr:uid="{E9527332-2A8A-4A25-8A12-630A96E650C4}"/>
    <cellStyle name="Salida 9 26 7 2" xfId="11008" xr:uid="{5305CD38-0F81-47DF-A4FA-2740A2EF97EA}"/>
    <cellStyle name="Salida 9 26 7 2 2" xfId="26116" xr:uid="{4F26B822-5F3C-405D-A10F-DABBA7927BE0}"/>
    <cellStyle name="Salida 9 26 7 3" xfId="16459" xr:uid="{AA6E6EB5-CF3A-419F-989C-479524F6CC16}"/>
    <cellStyle name="Salida 9 26 7 3 2" xfId="31567" xr:uid="{08DE52E9-69CB-4BA6-80DD-E528244BF7E5}"/>
    <cellStyle name="Salida 9 26 7 4" xfId="19734" xr:uid="{97E6B974-384C-43A8-AD9E-6F389EE5C43E}"/>
    <cellStyle name="Salida 9 26 8" xfId="8487" xr:uid="{3CBFEEAF-1620-4168-BAA4-AC9E907C3515}"/>
    <cellStyle name="Salida 9 26 8 2" xfId="23595" xr:uid="{88F7599F-8876-406F-A213-C8F54538CFFB}"/>
    <cellStyle name="Salida 9 26 9" xfId="13454" xr:uid="{33D133B6-7D5D-4698-9A37-AE71584EF92B}"/>
    <cellStyle name="Salida 9 26 9 2" xfId="28562" xr:uid="{3285A42A-A48C-4ADA-9C1C-74DA3267BB1D}"/>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0 2" xfId="1945" xr:uid="{4C5C470E-4C14-49C3-A3A2-03D090435118}"/>
    <cellStyle name="Total 10 2 10" xfId="8446" xr:uid="{9044D49A-E344-4512-A58B-A9256FC0CAD2}"/>
    <cellStyle name="Total 10 2 10 2" xfId="23554" xr:uid="{4AE2D174-B198-40AD-950E-526BA6A00DF1}"/>
    <cellStyle name="Total 10 2 11" xfId="7389" xr:uid="{A3DFB280-ECE1-4E99-83D3-E40163F1D5A3}"/>
    <cellStyle name="Total 10 2 11 2" xfId="22497" xr:uid="{C3B555D6-238F-4B99-956E-8CA56F447517}"/>
    <cellStyle name="Total 10 2 12" xfId="8463" xr:uid="{F5CA7571-62F2-40F3-ADCF-008E0EA6F4EC}"/>
    <cellStyle name="Total 10 2 12 2" xfId="23571" xr:uid="{49F2CF4F-5B47-4A8F-91E8-CDAC1355BF35}"/>
    <cellStyle name="Total 10 2 13" xfId="17170" xr:uid="{B41AD8D7-C675-489D-B1F5-85BEC274EDAE}"/>
    <cellStyle name="Total 10 2 2" xfId="2505" xr:uid="{E6A10E78-6B69-4705-88B7-8FF4AEF837E0}"/>
    <cellStyle name="Total 10 2 2 2" xfId="5142" xr:uid="{448FC598-A53E-462D-896C-F54182494A8F}"/>
    <cellStyle name="Total 10 2 2 2 2" xfId="11506" xr:uid="{D69E21F8-09D5-44D8-8EB4-386C7CC07687}"/>
    <cellStyle name="Total 10 2 2 2 2 2" xfId="26614" xr:uid="{165E1F58-ECDF-4EF5-96FD-4175896B7A64}"/>
    <cellStyle name="Total 10 2 2 2 3" xfId="7714" xr:uid="{A41147EE-680E-4C58-ABF1-46CB1BB3EDD9}"/>
    <cellStyle name="Total 10 2 2 2 3 2" xfId="22822" xr:uid="{DED73AB2-E82D-4AA7-873C-43B14163F38F}"/>
    <cellStyle name="Total 10 2 2 2 4" xfId="20250" xr:uid="{9B7F8DDE-7F0F-4A48-B8E8-53D945410B75}"/>
    <cellStyle name="Total 10 2 2 3" xfId="8972" xr:uid="{DA1ACA85-F0CE-4816-B53E-56D38E743F3B}"/>
    <cellStyle name="Total 10 2 2 3 2" xfId="24080" xr:uid="{7ED36B3F-E6C4-490E-A130-64184B850EF0}"/>
    <cellStyle name="Total 10 2 3" xfId="2721" xr:uid="{CE6FB434-82C8-4788-92D0-240D440FE8E5}"/>
    <cellStyle name="Total 10 2 3 2" xfId="5358" xr:uid="{9C483F80-8F06-4782-B087-74BA3E147611}"/>
    <cellStyle name="Total 10 2 3 2 2" xfId="11707" xr:uid="{CDBBD246-71E9-45DA-BB82-824A3D7326EA}"/>
    <cellStyle name="Total 10 2 3 2 2 2" xfId="26815" xr:uid="{38C67A05-A8F0-4589-B5E4-11320DC97EDC}"/>
    <cellStyle name="Total 10 2 3 2 3" xfId="7599" xr:uid="{F1041A44-888E-4CCF-A19B-D919CE39A45F}"/>
    <cellStyle name="Total 10 2 3 2 3 2" xfId="22707" xr:uid="{4A8A198A-4A4C-43B5-9526-570810A96F93}"/>
    <cellStyle name="Total 10 2 3 2 4" xfId="20466" xr:uid="{7D85AAF5-6F40-4ACB-AFB8-6D8F7798A650}"/>
    <cellStyle name="Total 10 2 3 3" xfId="16049" xr:uid="{424213FE-BFF8-45FC-AC0C-B9E02B2A6E87}"/>
    <cellStyle name="Total 10 2 3 3 2" xfId="31157" xr:uid="{B1843683-9DFC-48A4-BE96-6E00E8872D80}"/>
    <cellStyle name="Total 10 2 3 4" xfId="17829" xr:uid="{8D043D2A-B145-47E9-BB4E-981C8E241CE9}"/>
    <cellStyle name="Total 10 2 4" xfId="3024" xr:uid="{67C3EF05-1C17-4127-909B-2E9F2912DC80}"/>
    <cellStyle name="Total 10 2 4 2" xfId="5661" xr:uid="{D3CD005E-4762-4CFD-8E37-EE6DEBC93B88}"/>
    <cellStyle name="Total 10 2 4 2 2" xfId="11972" xr:uid="{BAD4F404-6199-4CEA-BEDC-F2970A2F313F}"/>
    <cellStyle name="Total 10 2 4 2 2 2" xfId="27080" xr:uid="{A7DCDD94-213A-4C2D-810B-6FF9841B3057}"/>
    <cellStyle name="Total 10 2 4 2 3" xfId="14070" xr:uid="{67B01F31-D1E6-4D47-A9A0-DBC7C0DA87A0}"/>
    <cellStyle name="Total 10 2 4 2 3 2" xfId="29178" xr:uid="{710FA22C-14F9-4AFE-A207-99370700C220}"/>
    <cellStyle name="Total 10 2 4 2 4" xfId="20769" xr:uid="{4EC69F3A-A101-4878-8897-6ECD1B4CC8AD}"/>
    <cellStyle name="Total 10 2 4 3" xfId="9406" xr:uid="{EAFCA1AE-0C42-4F5B-A325-25E046C47486}"/>
    <cellStyle name="Total 10 2 4 3 2" xfId="24514" xr:uid="{6A0D5563-27E3-4B27-A476-52D79CA1E36F}"/>
    <cellStyle name="Total 10 2 4 4" xfId="14659" xr:uid="{F744ADC6-5290-4228-B1FC-319476940107}"/>
    <cellStyle name="Total 10 2 4 4 2" xfId="29767" xr:uid="{E404BE68-BA52-42D7-8D11-6EF4082D0B35}"/>
    <cellStyle name="Total 10 2 4 5" xfId="18132" xr:uid="{7CD8DD02-AE01-470B-AE50-F53B099331B9}"/>
    <cellStyle name="Total 10 2 5" xfId="3350" xr:uid="{12C6EAD0-C801-4971-AFCA-AE2FDB99E16E}"/>
    <cellStyle name="Total 10 2 5 2" xfId="5987" xr:uid="{B881608C-6CD8-441F-84DC-10B1678F6836}"/>
    <cellStyle name="Total 10 2 5 2 2" xfId="12298" xr:uid="{E5C6CE7B-9F78-408C-BBB3-35A26E8DAB09}"/>
    <cellStyle name="Total 10 2 5 2 2 2" xfId="27406" xr:uid="{219FB2EF-ACDE-40B9-88E4-668C80F32D3A}"/>
    <cellStyle name="Total 10 2 5 2 3" xfId="16076" xr:uid="{753225BA-F28F-44E0-999C-94CBB15D12AF}"/>
    <cellStyle name="Total 10 2 5 2 3 2" xfId="31184" xr:uid="{1D6C19E0-D7E0-4539-9967-4F5F7D971F8F}"/>
    <cellStyle name="Total 10 2 5 2 4" xfId="21095" xr:uid="{211A9DC1-F84C-430B-AB43-00FE2EBCED29}"/>
    <cellStyle name="Total 10 2 5 3" xfId="9732" xr:uid="{6DFF8D94-DBD8-4D96-BF9D-5E8E41A7AF75}"/>
    <cellStyle name="Total 10 2 5 3 2" xfId="24840" xr:uid="{4F9E3AB4-3A0E-46EC-BC1B-3B5CB1A3ED1D}"/>
    <cellStyle name="Total 10 2 5 4" xfId="14717" xr:uid="{EAD75720-B776-491B-8BD9-B38A819AABBF}"/>
    <cellStyle name="Total 10 2 5 4 2" xfId="29825" xr:uid="{AC355B8E-2378-482B-AA78-055B5DDBB375}"/>
    <cellStyle name="Total 10 2 5 5" xfId="18458" xr:uid="{5F5DDDAD-091B-48AE-996C-D7978D6DEB66}"/>
    <cellStyle name="Total 10 2 6" xfId="3656" xr:uid="{594F5C7F-9309-4DAC-BE3B-2F48D53D4D2C}"/>
    <cellStyle name="Total 10 2 6 2" xfId="6293" xr:uid="{8D0984A9-74C2-437D-8FFB-7F8BBB94A64D}"/>
    <cellStyle name="Total 10 2 6 2 2" xfId="12604" xr:uid="{E5B87C97-B6CD-40CA-803F-D94ECA77CA9B}"/>
    <cellStyle name="Total 10 2 6 2 2 2" xfId="27712" xr:uid="{1FE9A7A3-2422-4850-ADA5-3F640D067AD2}"/>
    <cellStyle name="Total 10 2 6 2 3" xfId="15529" xr:uid="{2C8BF502-1241-42C2-90C9-D890145FA655}"/>
    <cellStyle name="Total 10 2 6 2 3 2" xfId="30637" xr:uid="{752EA10D-ACD3-404D-B8A7-6221DDF2F419}"/>
    <cellStyle name="Total 10 2 6 2 4" xfId="21401" xr:uid="{9CAF6F78-687A-4525-A26B-D5617F3956F9}"/>
    <cellStyle name="Total 10 2 6 3" xfId="10038" xr:uid="{F841EA4F-79D5-40DD-9204-2E9FA1DE0EFE}"/>
    <cellStyle name="Total 10 2 6 3 2" xfId="25146" xr:uid="{E688D91E-2669-40EF-9E69-085EE29C4E4B}"/>
    <cellStyle name="Total 10 2 6 4" xfId="13894" xr:uid="{87B17649-8C05-40D7-B155-B4131FA0859F}"/>
    <cellStyle name="Total 10 2 6 4 2" xfId="29002" xr:uid="{64DDDB95-9AD2-454E-9B4F-0F0FE0D9C0C6}"/>
    <cellStyle name="Total 10 2 6 5" xfId="18764" xr:uid="{A365896E-8593-47A1-AC8E-9A77EC636EE6}"/>
    <cellStyle name="Total 10 2 7" xfId="4017" xr:uid="{289D5425-B58F-4969-B70B-9C567532785A}"/>
    <cellStyle name="Total 10 2 7 2" xfId="6654" xr:uid="{916CA925-456F-43DD-A422-33B25236F95A}"/>
    <cellStyle name="Total 10 2 7 2 2" xfId="12965" xr:uid="{E07197B6-8037-4636-866B-9C074913CFBE}"/>
    <cellStyle name="Total 10 2 7 2 2 2" xfId="28073" xr:uid="{54832B3D-F03B-41F5-9DB5-5F1AABEC9A97}"/>
    <cellStyle name="Total 10 2 7 2 3" xfId="16655" xr:uid="{FB95CCCB-C1A2-452A-8AC6-D4C8AA208F53}"/>
    <cellStyle name="Total 10 2 7 2 3 2" xfId="31763" xr:uid="{382184B3-498A-4283-B62B-F8388A00EF79}"/>
    <cellStyle name="Total 10 2 7 2 4" xfId="21762" xr:uid="{DBB28F9E-4F85-48BE-A353-CBA9DF038361}"/>
    <cellStyle name="Total 10 2 7 3" xfId="10399" xr:uid="{8757B56E-A883-4085-B475-A81186AD82B4}"/>
    <cellStyle name="Total 10 2 7 3 2" xfId="25507" xr:uid="{CCBD5156-6CC5-4AD4-9578-AC7E478FA509}"/>
    <cellStyle name="Total 10 2 7 4" xfId="7139" xr:uid="{E6DF4931-2977-44E3-9745-22F742C42D40}"/>
    <cellStyle name="Total 10 2 7 4 2" xfId="22247" xr:uid="{47BD56D7-3A57-49A5-834B-148DC1DB091A}"/>
    <cellStyle name="Total 10 2 7 5" xfId="19125" xr:uid="{B4676C57-A572-424F-B661-F2841B263671}"/>
    <cellStyle name="Total 10 2 8" xfId="4330" xr:uid="{78FDBC69-76AC-4ADD-8BAC-0355252807B3}"/>
    <cellStyle name="Total 10 2 8 2" xfId="6967" xr:uid="{CCDCF428-B8C2-4607-B830-F3E6FE04F622}"/>
    <cellStyle name="Total 10 2 8 2 2" xfId="13278" xr:uid="{CBD7D42E-0FF2-4B72-8568-74308D05523F}"/>
    <cellStyle name="Total 10 2 8 2 2 2" xfId="28386" xr:uid="{A77FDB48-9390-4618-8856-BC320519FF27}"/>
    <cellStyle name="Total 10 2 8 2 3" xfId="16942" xr:uid="{B4B8AF35-0BDB-4531-AEA2-5A2AEB33F014}"/>
    <cellStyle name="Total 10 2 8 2 3 2" xfId="32050" xr:uid="{3BD66C69-5B09-4E58-B00A-23CF96B67613}"/>
    <cellStyle name="Total 10 2 8 2 4" xfId="22075" xr:uid="{52D0982B-F581-4185-83D5-B9ECE564A9A2}"/>
    <cellStyle name="Total 10 2 8 3" xfId="10712" xr:uid="{EE4AF214-B9DD-44A7-AB36-A5441B51718F}"/>
    <cellStyle name="Total 10 2 8 3 2" xfId="25820" xr:uid="{304CC28B-2A95-43C2-89E8-5AA64962B49F}"/>
    <cellStyle name="Total 10 2 8 4" xfId="14246" xr:uid="{8042FCBA-9C4A-41F9-A5F8-A6FB3DC864E2}"/>
    <cellStyle name="Total 10 2 8 4 2" xfId="29354" xr:uid="{5195BEC8-9D2F-4852-B8CB-D3C3B7C1CB89}"/>
    <cellStyle name="Total 10 2 8 5" xfId="19438" xr:uid="{41BEB705-2F44-474F-92A1-6E9F8516DFC5}"/>
    <cellStyle name="Total 10 2 9" xfId="4582" xr:uid="{44193E83-C956-4B44-B91A-552E7B7DDC45}"/>
    <cellStyle name="Total 10 2 9 2" xfId="10964" xr:uid="{C25F62CF-AA0F-4796-9972-DDEF9C66DA33}"/>
    <cellStyle name="Total 10 2 9 2 2" xfId="26072" xr:uid="{024F8542-C500-400B-9B1F-E185BE509A7F}"/>
    <cellStyle name="Total 10 2 9 3" xfId="8112" xr:uid="{25F310C8-39E9-4C53-80D3-78481C92237D}"/>
    <cellStyle name="Total 10 2 9 3 2" xfId="23220" xr:uid="{A51761D5-A00A-4345-9F0E-A2D8B61DB4E0}"/>
    <cellStyle name="Total 10 2 9 4" xfId="19690" xr:uid="{50F25EC2-6DA8-4551-9336-11A370A1CEEF}"/>
    <cellStyle name="Total 10 3" xfId="1974" xr:uid="{1C43BFB2-B336-4BEC-A32D-DCDF5EDC39C5}"/>
    <cellStyle name="Total 10 3 10" xfId="8472" xr:uid="{1FD57A84-186F-4D78-8F35-1CB351A441E9}"/>
    <cellStyle name="Total 10 3 10 2" xfId="23580" xr:uid="{F87231D0-68C6-4FA4-A757-6D53D1E18B04}"/>
    <cellStyle name="Total 10 3 11" xfId="14014" xr:uid="{F56A6B01-F4B1-43AB-96D6-1CB8D5C14FA2}"/>
    <cellStyle name="Total 10 3 11 2" xfId="29122" xr:uid="{48864DA9-2814-464F-B385-0ADA4135C782}"/>
    <cellStyle name="Total 10 3 12" xfId="15333" xr:uid="{73554A84-E195-421C-9B14-4EDC075521B6}"/>
    <cellStyle name="Total 10 3 12 2" xfId="30441" xr:uid="{684162CD-91B7-4B59-8AF3-CB17E6742036}"/>
    <cellStyle name="Total 10 3 13" xfId="17199" xr:uid="{6E433337-7577-4B7B-93CD-E47C1D7914AE}"/>
    <cellStyle name="Total 10 3 2" xfId="2534" xr:uid="{3B57AC6B-9E02-4537-B90F-A786F39FC1A6}"/>
    <cellStyle name="Total 10 3 2 2" xfId="5171" xr:uid="{EFA9F406-7DD0-4AF3-B33B-1ADEAFF16BDE}"/>
    <cellStyle name="Total 10 3 2 2 2" xfId="11535" xr:uid="{DA9EC4B6-AC99-4764-B1D9-667345AA39F3}"/>
    <cellStyle name="Total 10 3 2 2 2 2" xfId="26643" xr:uid="{C7E1A566-C83B-4EF8-A20C-635106EA47D1}"/>
    <cellStyle name="Total 10 3 2 2 3" xfId="16075" xr:uid="{F668520A-77B6-4E87-964F-86F2811BEA35}"/>
    <cellStyle name="Total 10 3 2 2 3 2" xfId="31183" xr:uid="{599C8A76-27D1-45E0-8BB8-9CB6F1F102B7}"/>
    <cellStyle name="Total 10 3 2 2 4" xfId="20279" xr:uid="{B5F1C540-3EB0-4D0A-8FB3-F5838DF73431}"/>
    <cellStyle name="Total 10 3 2 3" xfId="9001" xr:uid="{D07856E8-E7D5-44D3-9063-85F7A72DFEFD}"/>
    <cellStyle name="Total 10 3 2 3 2" xfId="24109" xr:uid="{BD92FDC2-0C17-4D39-87ED-AFD72C16714E}"/>
    <cellStyle name="Total 10 3 3" xfId="2736" xr:uid="{53671DAB-0BEE-4365-A3B6-FC38DC424993}"/>
    <cellStyle name="Total 10 3 3 2" xfId="5373" xr:uid="{A8C4943C-F547-46D0-AAAC-841124D7382B}"/>
    <cellStyle name="Total 10 3 3 2 2" xfId="11722" xr:uid="{07E86A21-3DCC-4300-AAA8-93C80E641A09}"/>
    <cellStyle name="Total 10 3 3 2 2 2" xfId="26830" xr:uid="{CC8CF9D0-93D5-4F4C-B226-CEC6073332C5}"/>
    <cellStyle name="Total 10 3 3 2 3" xfId="13639" xr:uid="{19B11E30-FE00-48AE-BD13-6B2D670C20E9}"/>
    <cellStyle name="Total 10 3 3 2 3 2" xfId="28747" xr:uid="{A885ECA5-FE55-4405-BDAE-CBE77C678F66}"/>
    <cellStyle name="Total 10 3 3 2 4" xfId="20481" xr:uid="{FEEEE38A-899F-4FDD-BC4F-0C1E2D28D5CB}"/>
    <cellStyle name="Total 10 3 3 3" xfId="7415" xr:uid="{A49A7CA2-5CA4-471F-9AB7-F21116DCB269}"/>
    <cellStyle name="Total 10 3 3 3 2" xfId="22523" xr:uid="{8D08E89A-A88F-4BC8-9100-824F1BA82D55}"/>
    <cellStyle name="Total 10 3 3 4" xfId="17844" xr:uid="{639AA279-4FDD-4D80-98B6-515105E52E31}"/>
    <cellStyle name="Total 10 3 4" xfId="3039" xr:uid="{1254C363-3219-4F1E-AB22-1CC3943C8883}"/>
    <cellStyle name="Total 10 3 4 2" xfId="5676" xr:uid="{9F1522FD-BD98-476E-8077-A1E82ECEAFC2}"/>
    <cellStyle name="Total 10 3 4 2 2" xfId="11987" xr:uid="{33171D78-6479-48C2-A56A-87F21357EED8}"/>
    <cellStyle name="Total 10 3 4 2 2 2" xfId="27095" xr:uid="{7A5AC047-1A57-4697-8378-B9FC52CC3840}"/>
    <cellStyle name="Total 10 3 4 2 3" xfId="15442" xr:uid="{BC539DE6-FD4F-4EB0-9AFA-5B194DC1F24F}"/>
    <cellStyle name="Total 10 3 4 2 3 2" xfId="30550" xr:uid="{BFD533F8-DB90-4BC5-A86D-7B1B9CDEB87D}"/>
    <cellStyle name="Total 10 3 4 2 4" xfId="20784" xr:uid="{63FE2B7F-D5B4-4184-B1A9-884CC8E97E03}"/>
    <cellStyle name="Total 10 3 4 3" xfId="9421" xr:uid="{DD943A6F-8012-416E-9119-0195FBAF0F31}"/>
    <cellStyle name="Total 10 3 4 3 2" xfId="24529" xr:uid="{62914626-886D-4F5D-94D7-1B9E9F5BC73B}"/>
    <cellStyle name="Total 10 3 4 4" xfId="9153" xr:uid="{F1CCBE1A-1E7B-4D1D-8155-F2FF28CC002B}"/>
    <cellStyle name="Total 10 3 4 4 2" xfId="24261" xr:uid="{ACF3DF5D-4F2B-4680-9988-03B38DA24ADE}"/>
    <cellStyle name="Total 10 3 4 5" xfId="18147" xr:uid="{092A3CA0-5E91-4993-A2B2-06D5F1CFF22C}"/>
    <cellStyle name="Total 10 3 5" xfId="3365" xr:uid="{299A461B-F9AB-436A-A65D-8C7506BF5246}"/>
    <cellStyle name="Total 10 3 5 2" xfId="6002" xr:uid="{D9113A91-BE12-42C2-AF57-5F0AA46AE246}"/>
    <cellStyle name="Total 10 3 5 2 2" xfId="12313" xr:uid="{E1ADEA07-CE4E-459D-85D1-8D09B1CEA9D0}"/>
    <cellStyle name="Total 10 3 5 2 2 2" xfId="27421" xr:uid="{62486A78-1757-494C-AC16-7FB8938B11A2}"/>
    <cellStyle name="Total 10 3 5 2 3" xfId="15269" xr:uid="{343CB525-D257-4829-88AF-FADA041B0158}"/>
    <cellStyle name="Total 10 3 5 2 3 2" xfId="30377" xr:uid="{4BB0C8EE-505E-4E2E-94D7-081C4A9B6BFC}"/>
    <cellStyle name="Total 10 3 5 2 4" xfId="21110" xr:uid="{C24C6626-27ED-466A-BD9E-94B271010220}"/>
    <cellStyle name="Total 10 3 5 3" xfId="9747" xr:uid="{71D173B0-3B91-40F8-8827-2EC16759BC5E}"/>
    <cellStyle name="Total 10 3 5 3 2" xfId="24855" xr:uid="{17B0A16F-498A-4433-B173-5335712CDF5B}"/>
    <cellStyle name="Total 10 3 5 4" xfId="14441" xr:uid="{0F8666BC-7C5D-4040-ABAA-4097AE84C738}"/>
    <cellStyle name="Total 10 3 5 4 2" xfId="29549" xr:uid="{98CDE932-B31B-40A5-8A3D-B6FE1EAF91A9}"/>
    <cellStyle name="Total 10 3 5 5" xfId="18473" xr:uid="{685F0BBA-9544-424E-899C-C1BD67B6E8A5}"/>
    <cellStyle name="Total 10 3 6" xfId="3671" xr:uid="{29589591-8E7F-4D06-8050-131A26A154EE}"/>
    <cellStyle name="Total 10 3 6 2" xfId="6308" xr:uid="{28C355FD-8680-4CA6-9EFA-164D33821EAB}"/>
    <cellStyle name="Total 10 3 6 2 2" xfId="12619" xr:uid="{9F28FCE0-CEE5-4B8B-9626-CC7C5D81DBAE}"/>
    <cellStyle name="Total 10 3 6 2 2 2" xfId="27727" xr:uid="{26363A95-7132-4047-9FD4-0C93C1D6EA57}"/>
    <cellStyle name="Total 10 3 6 2 3" xfId="16355" xr:uid="{779832BD-FB8D-495E-B0DE-5BF363E8C4B3}"/>
    <cellStyle name="Total 10 3 6 2 3 2" xfId="31463" xr:uid="{41B10900-F7BE-4B61-A676-0022B0CE8238}"/>
    <cellStyle name="Total 10 3 6 2 4" xfId="21416" xr:uid="{7C461CF1-E6E7-4002-A900-87B5FADE8566}"/>
    <cellStyle name="Total 10 3 6 3" xfId="10053" xr:uid="{70569921-92F8-4850-B07B-3A684CABE293}"/>
    <cellStyle name="Total 10 3 6 3 2" xfId="25161" xr:uid="{181904C8-27A2-4D6F-BF9B-C3EFD057C58F}"/>
    <cellStyle name="Total 10 3 6 4" xfId="14513" xr:uid="{3FEE3B16-5F71-4ACF-9485-F75A07089332}"/>
    <cellStyle name="Total 10 3 6 4 2" xfId="29621" xr:uid="{21B69EA4-E002-4ADE-940E-F6C96AF3AEEB}"/>
    <cellStyle name="Total 10 3 6 5" xfId="18779" xr:uid="{0B594C32-4BA6-4F20-B0ED-059AB68EB790}"/>
    <cellStyle name="Total 10 3 7" xfId="4046" xr:uid="{C84899D0-7019-4E70-853A-0D65166B4081}"/>
    <cellStyle name="Total 10 3 7 2" xfId="6683" xr:uid="{D6A05AA7-3C4F-414A-9DED-9C7E02E7A493}"/>
    <cellStyle name="Total 10 3 7 2 2" xfId="12994" xr:uid="{043B8F54-D133-42E0-A7C6-B2415BF67E15}"/>
    <cellStyle name="Total 10 3 7 2 2 2" xfId="28102" xr:uid="{A39F26D8-6D10-474A-93FF-C9908ACE4F85}"/>
    <cellStyle name="Total 10 3 7 2 3" xfId="16670" xr:uid="{7D19D6D5-AD5E-41B8-B5B8-68DA26E9ADB6}"/>
    <cellStyle name="Total 10 3 7 2 3 2" xfId="31778" xr:uid="{1ECB24C7-EE68-460A-ADDA-3559BC51E570}"/>
    <cellStyle name="Total 10 3 7 2 4" xfId="21791" xr:uid="{83A80EE2-C9EC-44A1-81E2-C8C9C9D0BC6A}"/>
    <cellStyle name="Total 10 3 7 3" xfId="10428" xr:uid="{0A548149-95D6-4449-9A7D-EC4EBAF72874}"/>
    <cellStyle name="Total 10 3 7 3 2" xfId="25536" xr:uid="{1980066D-BDD6-4475-A422-36FED2E568B1}"/>
    <cellStyle name="Total 10 3 7 4" xfId="15118" xr:uid="{B4367D56-4BAE-44ED-92BA-C9834120A44E}"/>
    <cellStyle name="Total 10 3 7 4 2" xfId="30226" xr:uid="{35B143F2-6B49-4371-ADBE-16171D070045}"/>
    <cellStyle name="Total 10 3 7 5" xfId="19154" xr:uid="{5AAF62CC-BC91-4908-86DC-811C78A9AA59}"/>
    <cellStyle name="Total 10 3 8" xfId="4345" xr:uid="{F42D3974-E6D8-4E10-B61E-F90E9048A457}"/>
    <cellStyle name="Total 10 3 8 2" xfId="6982" xr:uid="{2539F863-FB49-43FC-BB73-B62DE42FDA8A}"/>
    <cellStyle name="Total 10 3 8 2 2" xfId="13293" xr:uid="{8765993E-3B0E-4F1B-BA32-C0890763CA6C}"/>
    <cellStyle name="Total 10 3 8 2 2 2" xfId="28401" xr:uid="{D84F9B32-7A55-4629-8A63-1252E1262162}"/>
    <cellStyle name="Total 10 3 8 2 3" xfId="16957" xr:uid="{54378D51-EEF2-4B3B-9223-D14D6BAC2D69}"/>
    <cellStyle name="Total 10 3 8 2 3 2" xfId="32065" xr:uid="{368D7300-B013-40E7-A71A-9BA3877CE439}"/>
    <cellStyle name="Total 10 3 8 2 4" xfId="22090" xr:uid="{4F943A89-C2C4-475B-B763-62DF1D8AB93A}"/>
    <cellStyle name="Total 10 3 8 3" xfId="10727" xr:uid="{AA514EE1-37D4-4F3B-B22C-2B95188EB6F1}"/>
    <cellStyle name="Total 10 3 8 3 2" xfId="25835" xr:uid="{729839BE-8F30-4A9B-B3F6-A0BC64D6DE94}"/>
    <cellStyle name="Total 10 3 8 4" xfId="11232" xr:uid="{29D2969D-5D90-46A5-8808-9AAC3F135482}"/>
    <cellStyle name="Total 10 3 8 4 2" xfId="26340" xr:uid="{D45414EF-637C-4D7E-902B-473AF40F137C}"/>
    <cellStyle name="Total 10 3 8 5" xfId="19453" xr:uid="{7EC6C97A-7F47-4524-BBB6-727059DA880B}"/>
    <cellStyle name="Total 10 3 9" xfId="4611" xr:uid="{93D367B0-3260-483A-A72F-7DE354530F32}"/>
    <cellStyle name="Total 10 3 9 2" xfId="10993" xr:uid="{7C7E6B8A-E5F8-46D3-AAD2-0DF0164CCAFE}"/>
    <cellStyle name="Total 10 3 9 2 2" xfId="26101" xr:uid="{7204D816-F533-416A-8F38-2098C81229DA}"/>
    <cellStyle name="Total 10 3 9 3" xfId="7975" xr:uid="{6C844A33-F0DD-4C10-BEAC-3149DC2DC7CD}"/>
    <cellStyle name="Total 10 3 9 3 2" xfId="23083" xr:uid="{8D6831C8-6A25-4F2B-A23E-181C6AF7091A}"/>
    <cellStyle name="Total 10 3 9 4" xfId="19719" xr:uid="{B4231672-7ADC-4B90-9323-B73CCD3D1A15}"/>
    <cellStyle name="Total 10 4" xfId="2136" xr:uid="{91FA8264-909D-4388-B63B-5F27C5DB8093}"/>
    <cellStyle name="Total 10 4 10" xfId="14788" xr:uid="{B21D26F3-1665-473A-8EC4-1EBDEF1F805B}"/>
    <cellStyle name="Total 10 4 10 2" xfId="29896" xr:uid="{9E0213C4-8C4F-4F5D-83FC-EF848B606C42}"/>
    <cellStyle name="Total 10 4 11" xfId="14055" xr:uid="{890C8E1C-F46B-44D1-8CF4-6382D97F054C}"/>
    <cellStyle name="Total 10 4 11 2" xfId="29163" xr:uid="{4B5BF5E9-5553-431A-A283-20DC0F5C9192}"/>
    <cellStyle name="Total 10 4 12" xfId="17361" xr:uid="{90710B94-E105-41A7-8795-158EE05D337C}"/>
    <cellStyle name="Total 10 4 2" xfId="2626" xr:uid="{61CB3084-41E0-45FA-AC1D-43DCAFF3EDB3}"/>
    <cellStyle name="Total 10 4 2 2" xfId="5263" xr:uid="{7FC0CDB7-67B1-457C-8FF0-C0DB40069697}"/>
    <cellStyle name="Total 10 4 2 2 2" xfId="11627" xr:uid="{94EAE5AA-4684-4EA8-A33A-62D6A7F0D950}"/>
    <cellStyle name="Total 10 4 2 2 2 2" xfId="26735" xr:uid="{9104C7E2-D1D9-4A9C-991A-9DE2CF40F193}"/>
    <cellStyle name="Total 10 4 2 2 3" xfId="16324" xr:uid="{BCCEBC0D-9530-4B40-8FE2-ADF49DDBF9DA}"/>
    <cellStyle name="Total 10 4 2 2 3 2" xfId="31432" xr:uid="{C9DED9E6-02EC-44A0-9C38-BBA981EC62CD}"/>
    <cellStyle name="Total 10 4 2 2 4" xfId="20371" xr:uid="{400F8FD4-B498-4F1F-8EEA-31E6BF57044D}"/>
    <cellStyle name="Total 10 4 2 3" xfId="9093" xr:uid="{D682C840-5460-45C4-96AA-BF06CED3DD6A}"/>
    <cellStyle name="Total 10 4 2 3 2" xfId="24201" xr:uid="{9090ACFE-5746-4278-B2F9-38B81FD8D341}"/>
    <cellStyle name="Total 10 4 2 4" xfId="7747" xr:uid="{7DC103CE-1564-4F4F-B97D-8A48A4DEB2ED}"/>
    <cellStyle name="Total 10 4 2 4 2" xfId="22855" xr:uid="{2BF866B4-66FA-4230-80D0-8963C40CEDDF}"/>
    <cellStyle name="Total 10 4 2 5" xfId="9257" xr:uid="{084CCFE8-7A66-4F4E-A6ED-135EA7158257}"/>
    <cellStyle name="Total 10 4 2 5 2" xfId="24365" xr:uid="{1B0C1AD1-377C-4528-A8BB-95E97CFBB8F4}"/>
    <cellStyle name="Total 10 4 2 6" xfId="17734" xr:uid="{6B8CF7D8-00A7-45A8-9FA3-754FEAF19564}"/>
    <cellStyle name="Total 10 4 3" xfId="2891" xr:uid="{668555EF-6B57-44DB-81B6-47FEEC21EFE9}"/>
    <cellStyle name="Total 10 4 3 2" xfId="5528" xr:uid="{2DF76618-F40F-4931-A38B-5B7309B11A5B}"/>
    <cellStyle name="Total 10 4 3 2 2" xfId="11839" xr:uid="{0DCBC1F4-5675-488B-BCAD-7001437DBC05}"/>
    <cellStyle name="Total 10 4 3 2 2 2" xfId="26947" xr:uid="{FB08C2DD-931D-49E3-87B2-89638BAA6471}"/>
    <cellStyle name="Total 10 4 3 2 3" xfId="16123" xr:uid="{AC3E40FD-44A1-493E-98BE-839E90FBA442}"/>
    <cellStyle name="Total 10 4 3 2 3 2" xfId="31231" xr:uid="{C1391969-3398-4C9C-ACD4-BD32896C6707}"/>
    <cellStyle name="Total 10 4 3 2 4" xfId="20636" xr:uid="{45C37E9A-968D-4C16-A84A-9DEFC7DD0A25}"/>
    <cellStyle name="Total 10 4 3 3" xfId="15435" xr:uid="{7F1D77CA-1BED-4918-8F70-6265FFDF4F52}"/>
    <cellStyle name="Total 10 4 3 3 2" xfId="30543" xr:uid="{EBCB1CD3-64C3-4243-9F91-C08462521BA8}"/>
    <cellStyle name="Total 10 4 3 4" xfId="17999" xr:uid="{A78BE591-035A-4CF1-9DED-278406E00DC8}"/>
    <cellStyle name="Total 10 4 4" xfId="3194" xr:uid="{99B05FDA-6CB4-4663-B4E3-D43337408BA7}"/>
    <cellStyle name="Total 10 4 4 2" xfId="5831" xr:uid="{F73FA62B-7D25-4052-801A-33A3CC0F41AE}"/>
    <cellStyle name="Total 10 4 4 2 2" xfId="12142" xr:uid="{7B402E70-CA6B-42B9-9F5C-30C0525F6227}"/>
    <cellStyle name="Total 10 4 4 2 2 2" xfId="27250" xr:uid="{78FDA842-113E-4C7A-A2DD-7471B8334D5A}"/>
    <cellStyle name="Total 10 4 4 2 3" xfId="11211" xr:uid="{23CA5C9D-74D7-4DEF-9347-88084C793C57}"/>
    <cellStyle name="Total 10 4 4 2 3 2" xfId="26319" xr:uid="{BA8F4DF7-E27A-4A0F-AEF3-26F37B56E1A2}"/>
    <cellStyle name="Total 10 4 4 2 4" xfId="20939" xr:uid="{3840D848-9DA1-4868-B7EE-969D87DA6398}"/>
    <cellStyle name="Total 10 4 4 3" xfId="9576" xr:uid="{2877F96A-4222-4601-8F8C-E7D1AB36C14D}"/>
    <cellStyle name="Total 10 4 4 3 2" xfId="24684" xr:uid="{13710C8C-2583-4539-8392-AF9C2917490A}"/>
    <cellStyle name="Total 10 4 4 4" xfId="7053" xr:uid="{9AB17DF0-2EC6-4E06-A708-4A20EF4C852D}"/>
    <cellStyle name="Total 10 4 4 4 2" xfId="22161" xr:uid="{3CCDA60A-0766-424F-A641-01048116813E}"/>
    <cellStyle name="Total 10 4 4 5" xfId="18302" xr:uid="{E4C22AD8-B5EC-4DD3-A57F-25F962C25B8C}"/>
    <cellStyle name="Total 10 4 5" xfId="3520" xr:uid="{1E0E38F4-13BB-4DB9-BC51-A97900E0EB56}"/>
    <cellStyle name="Total 10 4 5 2" xfId="6157" xr:uid="{D306EE87-CA94-4788-9E4D-330F20BAE29B}"/>
    <cellStyle name="Total 10 4 5 2 2" xfId="12468" xr:uid="{F4A69B26-2567-4569-8D0E-AA2A20189ED8}"/>
    <cellStyle name="Total 10 4 5 2 2 2" xfId="27576" xr:uid="{508C8AEB-3B76-4AD5-98EB-3E456503BDE2}"/>
    <cellStyle name="Total 10 4 5 2 3" xfId="7118" xr:uid="{22E0BC81-6971-44CF-AEE3-C13460AC2A75}"/>
    <cellStyle name="Total 10 4 5 2 3 2" xfId="22226" xr:uid="{956DA43E-7783-4B73-A4C2-8271075E2B97}"/>
    <cellStyle name="Total 10 4 5 2 4" xfId="21265" xr:uid="{DDDC7FFA-E1EC-431E-A83D-B35455CCE93F}"/>
    <cellStyle name="Total 10 4 5 3" xfId="9902" xr:uid="{A71B8170-30E2-4C56-8FF5-57ED4E1AED0B}"/>
    <cellStyle name="Total 10 4 5 3 2" xfId="25010" xr:uid="{63DF7400-9FF6-4CFF-9DEA-1A3BB6B2773B}"/>
    <cellStyle name="Total 10 4 5 4" xfId="8104" xr:uid="{FBC655D9-61B3-4C6D-938A-3E8CAB4FDBC4}"/>
    <cellStyle name="Total 10 4 5 4 2" xfId="23212" xr:uid="{E9CF5F7E-B247-4619-B875-5226D3AE31FD}"/>
    <cellStyle name="Total 10 4 5 5" xfId="18628" xr:uid="{450A4D10-7AB4-4AC4-A34F-1232D71306FF}"/>
    <cellStyle name="Total 10 4 6" xfId="3826" xr:uid="{E8FB1B5E-8C2E-4DC2-B267-89A37FC8A891}"/>
    <cellStyle name="Total 10 4 6 2" xfId="6463" xr:uid="{A5FB4313-E8C6-4B2F-8C5B-F241BEFA9A81}"/>
    <cellStyle name="Total 10 4 6 2 2" xfId="12774" xr:uid="{9CFB0CE2-8CE3-4165-B57A-C971F0DE8F14}"/>
    <cellStyle name="Total 10 4 6 2 2 2" xfId="27882" xr:uid="{73E31749-9284-40BF-9533-F55F5007B9AC}"/>
    <cellStyle name="Total 10 4 6 2 3" xfId="7824" xr:uid="{5EFEF4F2-57C4-43F8-A7B8-05074EAC54F3}"/>
    <cellStyle name="Total 10 4 6 2 3 2" xfId="22932" xr:uid="{9366B7EA-586C-44E3-95F8-858F50E408AC}"/>
    <cellStyle name="Total 10 4 6 2 4" xfId="21571" xr:uid="{D8CAF1BF-C870-4FA7-AEF7-B61CFD4770DF}"/>
    <cellStyle name="Total 10 4 6 3" xfId="10208" xr:uid="{DAA72DE1-6F55-453C-8844-89100397D029}"/>
    <cellStyle name="Total 10 4 6 3 2" xfId="25316" xr:uid="{D9331F57-938D-4802-95DC-D8B91EF48774}"/>
    <cellStyle name="Total 10 4 6 4" xfId="15864" xr:uid="{9CD4530E-83C5-49C5-B121-55207517343A}"/>
    <cellStyle name="Total 10 4 6 4 2" xfId="30972" xr:uid="{DB11145A-6A76-4CB9-AC32-53C8F2A38507}"/>
    <cellStyle name="Total 10 4 6 5" xfId="18934" xr:uid="{8034163F-5EDB-4817-BB2A-0242FF33D2B2}"/>
    <cellStyle name="Total 10 4 7" xfId="4208" xr:uid="{61E902CD-4D06-4EC4-971E-288C990E4D7A}"/>
    <cellStyle name="Total 10 4 7 2" xfId="6845" xr:uid="{267A91FE-D026-4BB1-9051-26C2C8C6161C}"/>
    <cellStyle name="Total 10 4 7 2 2" xfId="13156" xr:uid="{90DD07F4-6DBC-4F2C-A113-13DF8104DB47}"/>
    <cellStyle name="Total 10 4 7 2 2 2" xfId="28264" xr:uid="{7042F5CA-D1F4-4B6D-8E66-94621D57EF29}"/>
    <cellStyle name="Total 10 4 7 2 3" xfId="16825" xr:uid="{C11B1AF4-87BD-4996-A8EB-C185B1062EAF}"/>
    <cellStyle name="Total 10 4 7 2 3 2" xfId="31933" xr:uid="{837EED4F-A8B2-4A69-8868-8FD4250AAF68}"/>
    <cellStyle name="Total 10 4 7 2 4" xfId="21953" xr:uid="{D8A9F0D5-26ED-46FA-8A26-CE4CA26D4B8E}"/>
    <cellStyle name="Total 10 4 7 3" xfId="10590" xr:uid="{23BB66AD-E40A-4EC3-93BE-EF396D078AF0}"/>
    <cellStyle name="Total 10 4 7 3 2" xfId="25698" xr:uid="{A543D67E-48DB-45CF-91A8-FBCF11AC7E19}"/>
    <cellStyle name="Total 10 4 7 4" xfId="9132" xr:uid="{356D01E7-E3F1-494D-BFB1-77AB20A07DA0}"/>
    <cellStyle name="Total 10 4 7 4 2" xfId="24240" xr:uid="{236D12B5-57C6-477C-9997-8F5905D35325}"/>
    <cellStyle name="Total 10 4 7 5" xfId="19316" xr:uid="{7DFE82AD-E1C6-45B7-83A2-D0EB4C4D8C71}"/>
    <cellStyle name="Total 10 4 8" xfId="4773" xr:uid="{05DB4302-0916-4CBF-A4C6-6AAD226A7BB9}"/>
    <cellStyle name="Total 10 4 8 2" xfId="11155" xr:uid="{5BDD6A02-FCC3-479C-B64D-52C2795D75B5}"/>
    <cellStyle name="Total 10 4 8 2 2" xfId="26263" xr:uid="{677C1ADF-40F3-4EC8-9340-7C3DA06F8984}"/>
    <cellStyle name="Total 10 4 8 3" xfId="7946" xr:uid="{33E726AA-7605-4278-97A0-A3AD751CF4F0}"/>
    <cellStyle name="Total 10 4 8 3 2" xfId="23054" xr:uid="{0CE355CC-1EAA-4834-AF6A-3161462941BB}"/>
    <cellStyle name="Total 10 4 8 4" xfId="19881" xr:uid="{8215C545-8BFC-4BBD-BE3A-ADA2CE182632}"/>
    <cellStyle name="Total 10 4 9" xfId="8634" xr:uid="{987565C3-A0A1-4FBC-946C-F2554BBC2CF2}"/>
    <cellStyle name="Total 10 4 9 2" xfId="23742" xr:uid="{074F4C10-0EA4-4F4B-8B41-4CB52C41082D}"/>
    <cellStyle name="Total 10 5" xfId="2151" xr:uid="{C9788C01-4B1E-4095-A192-E70219ABC929}"/>
    <cellStyle name="Total 10 5 10" xfId="7834" xr:uid="{C9E6D7CB-9F2F-4132-A9F9-7CF24EC4BA1F}"/>
    <cellStyle name="Total 10 5 10 2" xfId="22942" xr:uid="{85EA519F-72F8-4A8A-8887-2A32DC12BA03}"/>
    <cellStyle name="Total 10 5 11" xfId="17376" xr:uid="{C969EF48-69F0-41FF-916C-A1AB3F900026}"/>
    <cellStyle name="Total 10 5 2" xfId="2906" xr:uid="{1FBF1EAB-B75B-4CBF-A0E0-988C6591B607}"/>
    <cellStyle name="Total 10 5 2 2" xfId="5543" xr:uid="{C0FB2EC2-3F63-4E95-ACD2-AA636FB78BB0}"/>
    <cellStyle name="Total 10 5 2 2 2" xfId="11854" xr:uid="{D258E359-5DD5-4EF9-B3C2-3560E97C213C}"/>
    <cellStyle name="Total 10 5 2 2 2 2" xfId="26962" xr:uid="{DB5288F9-5503-44CF-9A75-2646B2DF5195}"/>
    <cellStyle name="Total 10 5 2 2 3" xfId="7303" xr:uid="{3392685D-F8E4-4C56-9FEE-FE407C9CFED1}"/>
    <cellStyle name="Total 10 5 2 2 3 2" xfId="22411" xr:uid="{4898AA11-3706-4C87-80A3-4E62FC66FB3B}"/>
    <cellStyle name="Total 10 5 2 2 4" xfId="20651" xr:uid="{C09AB11B-C2AD-4B5E-83C7-FED7847A3B4B}"/>
    <cellStyle name="Total 10 5 2 3" xfId="8737" xr:uid="{1142B360-FDE6-41A6-8811-0EF7DE2AA157}"/>
    <cellStyle name="Total 10 5 2 3 2" xfId="23845" xr:uid="{6A20FC9D-765A-4453-9E4D-AB0BB46355AF}"/>
    <cellStyle name="Total 10 5 2 4" xfId="18014" xr:uid="{04E36D4A-AA75-4ECC-B05D-D8D380883CA0}"/>
    <cellStyle name="Total 10 5 3" xfId="3209" xr:uid="{962025F1-1F3D-412E-849B-DFBB38D069D7}"/>
    <cellStyle name="Total 10 5 3 2" xfId="5846" xr:uid="{DCC6A9ED-A33C-44C3-AF43-790F143C2ADA}"/>
    <cellStyle name="Total 10 5 3 2 2" xfId="12157" xr:uid="{A900A57A-086D-4CA3-AE20-A534FABD35A4}"/>
    <cellStyle name="Total 10 5 3 2 2 2" xfId="27265" xr:uid="{F6A7509A-88D5-4050-8878-3C917FA26269}"/>
    <cellStyle name="Total 10 5 3 2 3" xfId="14547" xr:uid="{06C4076B-601A-444C-AECE-6C8F10385696}"/>
    <cellStyle name="Total 10 5 3 2 3 2" xfId="29655" xr:uid="{3A36C1D5-630C-41BF-9BFB-EDFAA499896B}"/>
    <cellStyle name="Total 10 5 3 2 4" xfId="20954" xr:uid="{DFF2A100-1A4E-4F25-9812-94655A26E95A}"/>
    <cellStyle name="Total 10 5 3 3" xfId="9591" xr:uid="{002996FD-FA03-49CA-879C-8B68A6A15F56}"/>
    <cellStyle name="Total 10 5 3 3 2" xfId="24699" xr:uid="{E530A004-3ED2-48E3-8A9B-9583549F310D}"/>
    <cellStyle name="Total 10 5 3 4" xfId="14505" xr:uid="{CCB646C5-82FA-42AA-B5E1-9EB09108AA32}"/>
    <cellStyle name="Total 10 5 3 4 2" xfId="29613" xr:uid="{A1552D95-5D5B-4549-9FB7-F182253B41F8}"/>
    <cellStyle name="Total 10 5 3 5" xfId="18317" xr:uid="{D2B7ED35-8855-43CF-B55C-90F8AC6927DC}"/>
    <cellStyle name="Total 10 5 4" xfId="3535" xr:uid="{202E078A-29F5-495C-80C5-3F950270A776}"/>
    <cellStyle name="Total 10 5 4 2" xfId="6172" xr:uid="{6DAF8A38-05FD-4134-A10B-ABAAA4BA0988}"/>
    <cellStyle name="Total 10 5 4 2 2" xfId="12483" xr:uid="{8208394B-3C09-4470-8922-FCF638652DC7}"/>
    <cellStyle name="Total 10 5 4 2 2 2" xfId="27591" xr:uid="{D5BFA4D6-F45A-42C3-94B5-CDD53F1B8A6B}"/>
    <cellStyle name="Total 10 5 4 2 3" xfId="14833" xr:uid="{8E7E86C9-CA35-46AB-BF31-A6A368DC5199}"/>
    <cellStyle name="Total 10 5 4 2 3 2" xfId="29941" xr:uid="{09D80432-1E91-47C1-A39C-8B50B66061AD}"/>
    <cellStyle name="Total 10 5 4 2 4" xfId="21280" xr:uid="{0E5582A7-09D2-45BE-B985-269DDDD348F5}"/>
    <cellStyle name="Total 10 5 4 3" xfId="9917" xr:uid="{D6E1B295-8F1E-420C-8588-538652E02C0A}"/>
    <cellStyle name="Total 10 5 4 3 2" xfId="25025" xr:uid="{D28FF208-83F5-4706-8A14-A16A8C0222D2}"/>
    <cellStyle name="Total 10 5 4 4" xfId="14116" xr:uid="{15075287-B925-4267-B9F3-1007F32ED6DD}"/>
    <cellStyle name="Total 10 5 4 4 2" xfId="29224" xr:uid="{6203F9B3-F4AF-4294-B24C-A97F33D9263B}"/>
    <cellStyle name="Total 10 5 4 5" xfId="18643" xr:uid="{FC8F0FE9-2F23-4215-B551-9AE608FBEB1A}"/>
    <cellStyle name="Total 10 5 5" xfId="3841" xr:uid="{A7782FC0-8908-4C43-B209-E16D0F2A8D00}"/>
    <cellStyle name="Total 10 5 5 2" xfId="6478" xr:uid="{9DC39043-5A92-4FA0-AFE4-B038F96DBCE1}"/>
    <cellStyle name="Total 10 5 5 2 2" xfId="12789" xr:uid="{054383A6-72CC-4F32-8BA9-0AC4F6A95D43}"/>
    <cellStyle name="Total 10 5 5 2 2 2" xfId="27897" xr:uid="{279D2928-802E-4230-8319-AB563F5AA050}"/>
    <cellStyle name="Total 10 5 5 2 3" xfId="15184" xr:uid="{9C34DC24-171F-46C8-9806-7EA9A4E9FE89}"/>
    <cellStyle name="Total 10 5 5 2 3 2" xfId="30292" xr:uid="{BAE68957-7554-43EC-9D11-3464292D1131}"/>
    <cellStyle name="Total 10 5 5 2 4" xfId="21586" xr:uid="{7E03D99B-FB0D-468E-8065-B5F655B5C8CF}"/>
    <cellStyle name="Total 10 5 5 3" xfId="10223" xr:uid="{4489E4B9-B574-4388-8365-0D6540B89FE3}"/>
    <cellStyle name="Total 10 5 5 3 2" xfId="25331" xr:uid="{1DDA43C8-FCB3-4E4D-A778-33D5CFAC422E}"/>
    <cellStyle name="Total 10 5 5 4" xfId="8126" xr:uid="{B0D49E90-447F-4D43-96F1-FE5EE787204F}"/>
    <cellStyle name="Total 10 5 5 4 2" xfId="23234" xr:uid="{1AD25E47-EDE2-40B9-8F5B-C215E31F6C06}"/>
    <cellStyle name="Total 10 5 5 5" xfId="18949" xr:uid="{49FBA564-4404-484D-81FF-E408942920C9}"/>
    <cellStyle name="Total 10 5 6" xfId="4223" xr:uid="{54FC8B58-E1BC-445B-A27A-DD8F796CA059}"/>
    <cellStyle name="Total 10 5 6 2" xfId="6860" xr:uid="{DEF864F3-998E-4271-8AB3-D9E63E0FD6B3}"/>
    <cellStyle name="Total 10 5 6 2 2" xfId="13171" xr:uid="{163B3C54-21FB-4F68-BCD6-5A280C015ADC}"/>
    <cellStyle name="Total 10 5 6 2 2 2" xfId="28279" xr:uid="{8658E057-8DD2-4B36-A32B-EF5F73CAA072}"/>
    <cellStyle name="Total 10 5 6 2 3" xfId="16840" xr:uid="{465B2474-13F9-49D8-A731-2F9793100995}"/>
    <cellStyle name="Total 10 5 6 2 3 2" xfId="31948" xr:uid="{56CA6FCF-96FA-48F3-9F34-C25A9E5B29FF}"/>
    <cellStyle name="Total 10 5 6 2 4" xfId="21968" xr:uid="{FD9C8901-8727-4C76-9E8E-95BD5F126773}"/>
    <cellStyle name="Total 10 5 6 3" xfId="10605" xr:uid="{C4DE3D3F-AD1F-431A-8581-628007E46A80}"/>
    <cellStyle name="Total 10 5 6 3 2" xfId="25713" xr:uid="{915944E7-784B-4659-8F40-89BA2455DDBC}"/>
    <cellStyle name="Total 10 5 6 4" xfId="9164" xr:uid="{C888F0F7-052D-49BF-908B-3084317520C6}"/>
    <cellStyle name="Total 10 5 6 4 2" xfId="24272" xr:uid="{BE58126D-7094-4277-B13E-B73815BB7BB8}"/>
    <cellStyle name="Total 10 5 6 5" xfId="19331" xr:uid="{4305FC1C-DF50-4BAA-88DD-EAE01255A6B6}"/>
    <cellStyle name="Total 10 5 7" xfId="4788" xr:uid="{B86AC163-C40F-4E94-8BCA-E9FC4073D28D}"/>
    <cellStyle name="Total 10 5 7 2" xfId="11170" xr:uid="{B3E117C0-D8DC-4209-AB46-7214A8BF4D91}"/>
    <cellStyle name="Total 10 5 7 2 2" xfId="26278" xr:uid="{DD6E08F7-49EE-4B99-9116-EA687D715CC6}"/>
    <cellStyle name="Total 10 5 7 3" xfId="7978" xr:uid="{4780C791-EB79-45C8-9F14-1DF20C6DFF44}"/>
    <cellStyle name="Total 10 5 7 3 2" xfId="23086" xr:uid="{21F4379A-FE58-4EC2-A1ED-F9B6E98FA561}"/>
    <cellStyle name="Total 10 5 7 4" xfId="19896" xr:uid="{57675288-7318-4179-A9EF-D6749144F264}"/>
    <cellStyle name="Total 10 5 8" xfId="8649" xr:uid="{CD214869-7307-4EAC-917F-B6F5BE8473FE}"/>
    <cellStyle name="Total 10 5 8 2" xfId="23757" xr:uid="{3C5F3195-572A-4CE9-9DD1-8932576C2036}"/>
    <cellStyle name="Total 10 5 9" xfId="16069" xr:uid="{75A3ECF9-EDC9-4F12-BBCA-4104D7D58579}"/>
    <cellStyle name="Total 10 5 9 2" xfId="31177" xr:uid="{7B28B5AD-C4A6-4544-812C-7C32A80CD823}"/>
    <cellStyle name="Total 11" xfId="1775" xr:uid="{00000000-0005-0000-0000-0000EF060000}"/>
    <cellStyle name="Total 11 2" xfId="1946" xr:uid="{DEADC66B-4214-4678-8261-D3F257797CAB}"/>
    <cellStyle name="Total 11 2 10" xfId="8447" xr:uid="{D8793E86-BE4B-4142-8702-B45CCEB4D496}"/>
    <cellStyle name="Total 11 2 10 2" xfId="23555" xr:uid="{74407F18-3DA5-40DC-B2A7-33E4761EDBF3}"/>
    <cellStyle name="Total 11 2 11" xfId="14994" xr:uid="{73A62AF6-6BBC-4189-887B-4CD1AE551E97}"/>
    <cellStyle name="Total 11 2 11 2" xfId="30102" xr:uid="{6DEA5C8B-CF18-4E12-9458-2A4FD23EFBAD}"/>
    <cellStyle name="Total 11 2 12" xfId="15982" xr:uid="{2BED41DC-D7BD-4FAC-9DFE-A946B49D08B7}"/>
    <cellStyle name="Total 11 2 12 2" xfId="31090" xr:uid="{42889FC3-0C4A-45F3-84D4-102D37385261}"/>
    <cellStyle name="Total 11 2 13" xfId="17171" xr:uid="{382D7CF0-361E-4C71-B177-0447D8D0617B}"/>
    <cellStyle name="Total 11 2 2" xfId="2506" xr:uid="{AF4727FC-467E-47C0-872B-59B40AE7A58D}"/>
    <cellStyle name="Total 11 2 2 2" xfId="5143" xr:uid="{AB2FEFCF-1426-47FE-8722-0F4B8B727D89}"/>
    <cellStyle name="Total 11 2 2 2 2" xfId="11507" xr:uid="{F4026BEB-23E7-4A35-BC43-60AF242A8444}"/>
    <cellStyle name="Total 11 2 2 2 2 2" xfId="26615" xr:uid="{59217E81-CA2F-418F-AA15-107037EE229B}"/>
    <cellStyle name="Total 11 2 2 2 3" xfId="16383" xr:uid="{DDE5AA4F-01E9-48B5-9178-3F71707B0174}"/>
    <cellStyle name="Total 11 2 2 2 3 2" xfId="31491" xr:uid="{DC079EA4-3F95-4221-B2F5-1C01C1978747}"/>
    <cellStyle name="Total 11 2 2 2 4" xfId="20251" xr:uid="{5FDEC552-9E2F-4F2C-AF6E-4EE8FC793ABB}"/>
    <cellStyle name="Total 11 2 2 3" xfId="8973" xr:uid="{307682E8-1A74-4DE2-9D26-06A66AC14019}"/>
    <cellStyle name="Total 11 2 2 3 2" xfId="24081" xr:uid="{CBF909ED-36A2-449B-9955-F756E75C3BF3}"/>
    <cellStyle name="Total 11 2 3" xfId="2722" xr:uid="{A184B710-BDC1-4A81-8341-24754EB99D91}"/>
    <cellStyle name="Total 11 2 3 2" xfId="5359" xr:uid="{9A482E2E-D74F-4F5C-932A-6B37DD2C12C4}"/>
    <cellStyle name="Total 11 2 3 2 2" xfId="11708" xr:uid="{2D4EF17B-02FB-463D-ABC4-AD1A225348A9}"/>
    <cellStyle name="Total 11 2 3 2 2 2" xfId="26816" xr:uid="{34CB480F-406E-49BD-9700-F5E0804EF2CC}"/>
    <cellStyle name="Total 11 2 3 2 3" xfId="15933" xr:uid="{1112D797-11D0-42FD-BC1B-ABF3BE33C34A}"/>
    <cellStyle name="Total 11 2 3 2 3 2" xfId="31041" xr:uid="{FA6AB175-5508-4101-AD41-DBA67D2781E9}"/>
    <cellStyle name="Total 11 2 3 2 4" xfId="20467" xr:uid="{85518335-728B-418A-8DF6-D44517B06C9A}"/>
    <cellStyle name="Total 11 2 3 3" xfId="16149" xr:uid="{6120222E-5504-437B-AE71-23309A3E251A}"/>
    <cellStyle name="Total 11 2 3 3 2" xfId="31257" xr:uid="{CB6AEB27-A801-471C-B136-C4C22BE263EA}"/>
    <cellStyle name="Total 11 2 3 4" xfId="17830" xr:uid="{DAD33DBD-12DE-4FF0-9B15-3DBCEE47FBCB}"/>
    <cellStyle name="Total 11 2 4" xfId="3025" xr:uid="{40D5F946-F239-4B7F-817C-5145FF96F22F}"/>
    <cellStyle name="Total 11 2 4 2" xfId="5662" xr:uid="{DC09C980-0635-410A-892A-D75CE5A4F486}"/>
    <cellStyle name="Total 11 2 4 2 2" xfId="11973" xr:uid="{95B501C4-3F3F-4522-AE6D-44A496166E9B}"/>
    <cellStyle name="Total 11 2 4 2 2 2" xfId="27081" xr:uid="{BCB6D0AE-6574-458E-B430-037281C2DE90}"/>
    <cellStyle name="Total 11 2 4 2 3" xfId="14575" xr:uid="{D0254CEA-2992-4257-B041-F0FB97CAFC89}"/>
    <cellStyle name="Total 11 2 4 2 3 2" xfId="29683" xr:uid="{BCE55969-CF6D-4633-8CE1-DDE416B523D2}"/>
    <cellStyle name="Total 11 2 4 2 4" xfId="20770" xr:uid="{C5F27654-FA97-46B0-AB9B-09AC58CBA869}"/>
    <cellStyle name="Total 11 2 4 3" xfId="9407" xr:uid="{D1B8768D-BF9D-4C64-945A-00BFA996FDAC}"/>
    <cellStyle name="Total 11 2 4 3 2" xfId="24515" xr:uid="{93C615B4-18E1-4788-849A-832414FEBD2A}"/>
    <cellStyle name="Total 11 2 4 4" xfId="11811" xr:uid="{25B21424-A215-4477-8BE0-097D63495717}"/>
    <cellStyle name="Total 11 2 4 4 2" xfId="26919" xr:uid="{49EC77E3-CE5A-4F10-85F5-05464C80397F}"/>
    <cellStyle name="Total 11 2 4 5" xfId="18133" xr:uid="{A5988284-A711-4591-B091-1CF8E525B1D4}"/>
    <cellStyle name="Total 11 2 5" xfId="3351" xr:uid="{E0818EA1-87D1-4D83-B9F5-5F9DE5C182AF}"/>
    <cellStyle name="Total 11 2 5 2" xfId="5988" xr:uid="{18BA8E3E-8BFD-42A1-B7AF-70C1ADF5A432}"/>
    <cellStyle name="Total 11 2 5 2 2" xfId="12299" xr:uid="{1DA7EB38-EB06-4B16-B101-ED06DAAF2924}"/>
    <cellStyle name="Total 11 2 5 2 2 2" xfId="27407" xr:uid="{864C286F-A2C0-4140-87EE-D85EF63BC9F0}"/>
    <cellStyle name="Total 11 2 5 2 3" xfId="16136" xr:uid="{A927821D-097D-4542-AFB6-A17420D84B6D}"/>
    <cellStyle name="Total 11 2 5 2 3 2" xfId="31244" xr:uid="{6F05F41D-77F7-41DD-998E-4B8C9EDD8CC7}"/>
    <cellStyle name="Total 11 2 5 2 4" xfId="21096" xr:uid="{E9B2955A-7F8E-4960-AEAC-C6666F3FBBD3}"/>
    <cellStyle name="Total 11 2 5 3" xfId="9733" xr:uid="{826408E2-299F-438D-807C-418A0D3F9912}"/>
    <cellStyle name="Total 11 2 5 3 2" xfId="24841" xr:uid="{92058B58-83A0-4648-9780-FE2C81122E94}"/>
    <cellStyle name="Total 11 2 5 4" xfId="7391" xr:uid="{D48DBDD4-195F-4126-BE75-9A5F051AEE80}"/>
    <cellStyle name="Total 11 2 5 4 2" xfId="22499" xr:uid="{EDD4DB37-4875-4047-8710-3882993478E2}"/>
    <cellStyle name="Total 11 2 5 5" xfId="18459" xr:uid="{D1AAF6DF-A204-4E41-BCD0-7D5F255BCB95}"/>
    <cellStyle name="Total 11 2 6" xfId="3657" xr:uid="{A5A6ADAA-4ECC-44BD-ADE6-24A0B8279886}"/>
    <cellStyle name="Total 11 2 6 2" xfId="6294" xr:uid="{B64BDBFB-530B-4094-A520-4E98749B1C53}"/>
    <cellStyle name="Total 11 2 6 2 2" xfId="12605" xr:uid="{7CE3C5B3-C1C9-476F-B734-5A734FFAEA7D}"/>
    <cellStyle name="Total 11 2 6 2 2 2" xfId="27713" xr:uid="{CA94CD27-CBC4-4165-8C57-C85E19C5A91B}"/>
    <cellStyle name="Total 11 2 6 2 3" xfId="14300" xr:uid="{61106E2D-15D0-446C-8B41-4B175E9ADF1E}"/>
    <cellStyle name="Total 11 2 6 2 3 2" xfId="29408" xr:uid="{9C345368-BA35-4AE8-9452-622C485219B1}"/>
    <cellStyle name="Total 11 2 6 2 4" xfId="21402" xr:uid="{3C50F6CD-6FB8-47CA-A15F-2D0C07FA4FD2}"/>
    <cellStyle name="Total 11 2 6 3" xfId="10039" xr:uid="{3EC49566-A47A-4CE5-8B38-8D01E05AF77C}"/>
    <cellStyle name="Total 11 2 6 3 2" xfId="25147" xr:uid="{768332CE-7289-4F43-AE34-1BEBB62F9DC4}"/>
    <cellStyle name="Total 11 2 6 4" xfId="14489" xr:uid="{5B19D143-603D-48DA-9906-F1CB30D294AF}"/>
    <cellStyle name="Total 11 2 6 4 2" xfId="29597" xr:uid="{99769A8F-DE0A-4D09-AF41-9C1DC9318827}"/>
    <cellStyle name="Total 11 2 6 5" xfId="18765" xr:uid="{A0CE8A8A-CBC3-4C88-8311-7AFFE92A267F}"/>
    <cellStyle name="Total 11 2 7" xfId="4018" xr:uid="{9C95B812-D3E6-4726-8A08-DEF53714CAAB}"/>
    <cellStyle name="Total 11 2 7 2" xfId="6655" xr:uid="{2D101C13-FC01-4D4C-8B99-F9711C751594}"/>
    <cellStyle name="Total 11 2 7 2 2" xfId="12966" xr:uid="{F7F83420-28AC-4BE2-9212-CC5D2F508414}"/>
    <cellStyle name="Total 11 2 7 2 2 2" xfId="28074" xr:uid="{1C57B934-41F0-4E8B-A740-A1B81CC0C41C}"/>
    <cellStyle name="Total 11 2 7 2 3" xfId="16656" xr:uid="{9B6261D5-DFB0-41B4-B964-D2474A07B3CA}"/>
    <cellStyle name="Total 11 2 7 2 3 2" xfId="31764" xr:uid="{FCC5847E-4755-47B8-B9A2-8708015BECEE}"/>
    <cellStyle name="Total 11 2 7 2 4" xfId="21763" xr:uid="{571390F0-89E4-4B33-BD07-85605A131CFC}"/>
    <cellStyle name="Total 11 2 7 3" xfId="10400" xr:uid="{BF1B6C68-2E23-4763-A021-8850FA8F0E22}"/>
    <cellStyle name="Total 11 2 7 3 2" xfId="25508" xr:uid="{C48CD5AF-F7D5-4D18-85A1-3D73F514552B}"/>
    <cellStyle name="Total 11 2 7 4" xfId="14875" xr:uid="{0902DB25-5EC5-4503-90A2-7C401A5DA087}"/>
    <cellStyle name="Total 11 2 7 4 2" xfId="29983" xr:uid="{69E076CD-AED4-4665-A941-80E5967EAA25}"/>
    <cellStyle name="Total 11 2 7 5" xfId="19126" xr:uid="{6FE44BAA-27CC-47E0-9B6B-9726AE3D11AC}"/>
    <cellStyle name="Total 11 2 8" xfId="4331" xr:uid="{9D4C9DB7-E1B9-4353-8762-12E5E979F3D1}"/>
    <cellStyle name="Total 11 2 8 2" xfId="6968" xr:uid="{1674F863-C86B-4EA0-B008-766D683F2E42}"/>
    <cellStyle name="Total 11 2 8 2 2" xfId="13279" xr:uid="{D0B7A835-5E5D-4D55-B1EB-4751439F5B49}"/>
    <cellStyle name="Total 11 2 8 2 2 2" xfId="28387" xr:uid="{05972110-5ADA-446E-B301-09D0A01FD2AC}"/>
    <cellStyle name="Total 11 2 8 2 3" xfId="16943" xr:uid="{26B3AD31-D97F-46DB-B528-B27158426B19}"/>
    <cellStyle name="Total 11 2 8 2 3 2" xfId="32051" xr:uid="{E5688338-FF79-4609-83C6-C212C674BC34}"/>
    <cellStyle name="Total 11 2 8 2 4" xfId="22076" xr:uid="{89B9EECE-59BA-4D15-A964-973E286CF68F}"/>
    <cellStyle name="Total 11 2 8 3" xfId="10713" xr:uid="{A8F3FB87-21BE-4B82-A94F-8B723113C709}"/>
    <cellStyle name="Total 11 2 8 3 2" xfId="25821" xr:uid="{5AE7ADF1-8E82-4813-88B5-8FA6AE1D71D7}"/>
    <cellStyle name="Total 11 2 8 4" xfId="14387" xr:uid="{F54E2787-02BD-4664-AE3E-7BDEE4594597}"/>
    <cellStyle name="Total 11 2 8 4 2" xfId="29495" xr:uid="{2392CDD8-C55A-4B5D-B879-957C4BE9DA86}"/>
    <cellStyle name="Total 11 2 8 5" xfId="19439" xr:uid="{06C38DB2-C4AC-4CCC-AC5B-68E218C86B96}"/>
    <cellStyle name="Total 11 2 9" xfId="4583" xr:uid="{2F20F4CF-4E9C-4BEA-AC7E-5BE40DC92D62}"/>
    <cellStyle name="Total 11 2 9 2" xfId="10965" xr:uid="{809D4C36-9E11-4953-B810-CD77BC96856E}"/>
    <cellStyle name="Total 11 2 9 2 2" xfId="26073" xr:uid="{0677A494-1E04-4DF3-A2E8-047C023DF0AA}"/>
    <cellStyle name="Total 11 2 9 3" xfId="16433" xr:uid="{DF83AB58-780E-4BB0-94FA-D13EC971BA66}"/>
    <cellStyle name="Total 11 2 9 3 2" xfId="31541" xr:uid="{321BAA7E-C687-4BA2-9F09-9D992E759D37}"/>
    <cellStyle name="Total 11 2 9 4" xfId="19691" xr:uid="{BAFF5F1C-2BB0-41B3-B7DF-03E5906DB595}"/>
    <cellStyle name="Total 11 3" xfId="1975" xr:uid="{6854CC36-E6BF-4D0F-A1AC-78E5D7D85E76}"/>
    <cellStyle name="Total 11 3 10" xfId="8473" xr:uid="{FFF64F35-69F5-4E77-ACCC-E2389D854FA4}"/>
    <cellStyle name="Total 11 3 10 2" xfId="23581" xr:uid="{D5BF9F6D-4657-49E1-ADFE-19D07F9ECD59}"/>
    <cellStyle name="Total 11 3 11" xfId="14608" xr:uid="{7E6B446B-0650-4055-A0D5-448FF9A9615A}"/>
    <cellStyle name="Total 11 3 11 2" xfId="29716" xr:uid="{B964054E-1534-4220-91D4-772886E3A240}"/>
    <cellStyle name="Total 11 3 12" xfId="14631" xr:uid="{123B34EF-D0CC-444B-81FD-594B20900BC0}"/>
    <cellStyle name="Total 11 3 12 2" xfId="29739" xr:uid="{33993276-00E9-4A30-9354-2001862983BF}"/>
    <cellStyle name="Total 11 3 13" xfId="17200" xr:uid="{CE919BE8-AFD8-4C29-A1C6-0C42DAEC6018}"/>
    <cellStyle name="Total 11 3 2" xfId="2535" xr:uid="{7FE8D55D-B99D-4444-A506-089BC49EBBFB}"/>
    <cellStyle name="Total 11 3 2 2" xfId="5172" xr:uid="{7A026E90-1AE6-4906-A68F-64591C10EEB1}"/>
    <cellStyle name="Total 11 3 2 2 2" xfId="11536" xr:uid="{C0D2841E-74E8-490A-BB4F-FA85D3A40CBC}"/>
    <cellStyle name="Total 11 3 2 2 2 2" xfId="26644" xr:uid="{07C40964-A3D4-4CCA-B6EA-EF9FCDAF2C0F}"/>
    <cellStyle name="Total 11 3 2 2 3" xfId="14350" xr:uid="{947FBA01-2875-4DCF-A96D-357D2D50D87D}"/>
    <cellStyle name="Total 11 3 2 2 3 2" xfId="29458" xr:uid="{3769BBA2-F1F5-4329-A523-6CA3443F160E}"/>
    <cellStyle name="Total 11 3 2 2 4" xfId="20280" xr:uid="{6F972356-D6B8-4D1E-8CC0-E7DA9A7428C8}"/>
    <cellStyle name="Total 11 3 2 3" xfId="9002" xr:uid="{A439559F-7B19-426E-B319-2EEBB96BADCD}"/>
    <cellStyle name="Total 11 3 2 3 2" xfId="24110" xr:uid="{3E993637-D86E-4A41-85B6-0F5C0D8D06A2}"/>
    <cellStyle name="Total 11 3 3" xfId="2737" xr:uid="{EA618050-2270-4B8F-B940-A71224C319CC}"/>
    <cellStyle name="Total 11 3 3 2" xfId="5374" xr:uid="{47041CC0-A412-4D9A-B8FE-83E1A4AC3AEB}"/>
    <cellStyle name="Total 11 3 3 2 2" xfId="11723" xr:uid="{B4B91E9C-702A-4907-9DC4-62E75A2ED7D2}"/>
    <cellStyle name="Total 11 3 3 2 2 2" xfId="26831" xr:uid="{BCB80803-3F1D-4034-9333-0BDBA8CDFCEB}"/>
    <cellStyle name="Total 11 3 3 2 3" xfId="7095" xr:uid="{09D3F0D5-765F-4C83-847C-1B58BE732121}"/>
    <cellStyle name="Total 11 3 3 2 3 2" xfId="22203" xr:uid="{505B9F4B-77E9-4006-AE10-DD395CD7809F}"/>
    <cellStyle name="Total 11 3 3 2 4" xfId="20482" xr:uid="{AF2CD3EB-0633-42D3-A8F0-9239B7E45BFC}"/>
    <cellStyle name="Total 11 3 3 3" xfId="15153" xr:uid="{C2C87959-899F-49E5-9665-784B0314E6F2}"/>
    <cellStyle name="Total 11 3 3 3 2" xfId="30261" xr:uid="{028D7330-9381-4D17-9E90-3F1C5457FEA9}"/>
    <cellStyle name="Total 11 3 3 4" xfId="17845" xr:uid="{5CF858E6-9307-4902-9059-5B4C96D73580}"/>
    <cellStyle name="Total 11 3 4" xfId="3040" xr:uid="{FE9EF13C-4601-4A5F-8F02-C32FCB581CED}"/>
    <cellStyle name="Total 11 3 4 2" xfId="5677" xr:uid="{DF8FB7DF-24DD-4428-8767-4AC9FDAE7E00}"/>
    <cellStyle name="Total 11 3 4 2 2" xfId="11988" xr:uid="{1223FBDC-8192-4275-B19D-5E480C77934F}"/>
    <cellStyle name="Total 11 3 4 2 2 2" xfId="27096" xr:uid="{F6BBDA80-8176-4939-B201-D501F9EA85B0}"/>
    <cellStyle name="Total 11 3 4 2 3" xfId="13440" xr:uid="{B3C2185F-9A62-40EF-BC2C-2B947544DEEF}"/>
    <cellStyle name="Total 11 3 4 2 3 2" xfId="28548" xr:uid="{FFC5C8B4-F12C-408D-AA66-D479814ED2E3}"/>
    <cellStyle name="Total 11 3 4 2 4" xfId="20785" xr:uid="{0C4840D2-E1F8-4260-96E1-DE5F0D8B367B}"/>
    <cellStyle name="Total 11 3 4 3" xfId="9422" xr:uid="{476B14C4-2F6A-47F9-9F62-69B87735935A}"/>
    <cellStyle name="Total 11 3 4 3 2" xfId="24530" xr:uid="{58FC1A47-51B5-4CBF-855C-BE057B32535B}"/>
    <cellStyle name="Total 11 3 4 4" xfId="14731" xr:uid="{8DC76599-DE16-412C-BAA9-0864EB35E657}"/>
    <cellStyle name="Total 11 3 4 4 2" xfId="29839" xr:uid="{2FE83F42-C7D0-4EDE-84C1-C706F85B160B}"/>
    <cellStyle name="Total 11 3 4 5" xfId="18148" xr:uid="{67D314A6-3AE2-4DC5-8A10-55D7C4418797}"/>
    <cellStyle name="Total 11 3 5" xfId="3366" xr:uid="{55ACC58A-BFB1-4216-9E59-07893B05303F}"/>
    <cellStyle name="Total 11 3 5 2" xfId="6003" xr:uid="{0E604257-08DA-4F1C-8C99-71BEAE2238ED}"/>
    <cellStyle name="Total 11 3 5 2 2" xfId="12314" xr:uid="{1EA7B3D3-5B8E-4C4A-B358-4B93E0ACC5C5}"/>
    <cellStyle name="Total 11 3 5 2 2 2" xfId="27422" xr:uid="{F37905DA-DC34-44F6-A3D3-227E4CE8F2B1}"/>
    <cellStyle name="Total 11 3 5 2 3" xfId="14643" xr:uid="{2AA09448-9E9F-49BE-9407-7FD8DBEC1AE3}"/>
    <cellStyle name="Total 11 3 5 2 3 2" xfId="29751" xr:uid="{638CB03F-F0D7-47FB-9221-56671A859D81}"/>
    <cellStyle name="Total 11 3 5 2 4" xfId="21111" xr:uid="{D8542349-666F-4ED3-B0EC-9654B09B0109}"/>
    <cellStyle name="Total 11 3 5 3" xfId="9748" xr:uid="{A236D780-3E48-46B2-810F-88F019664825}"/>
    <cellStyle name="Total 11 3 5 3 2" xfId="24856" xr:uid="{59653E93-1A39-4CFB-91B1-A6CDB9A53C3F}"/>
    <cellStyle name="Total 11 3 5 4" xfId="14334" xr:uid="{38E98BA6-3CA8-4FF4-A9CE-A05539FFA467}"/>
    <cellStyle name="Total 11 3 5 4 2" xfId="29442" xr:uid="{BAA39CC1-9DFE-4A9D-B302-048C15C9D8EF}"/>
    <cellStyle name="Total 11 3 5 5" xfId="18474" xr:uid="{02841CB0-B53A-4F1F-8619-9B8B4E228051}"/>
    <cellStyle name="Total 11 3 6" xfId="3672" xr:uid="{741DE035-475A-4F64-9345-56BA2F0C2362}"/>
    <cellStyle name="Total 11 3 6 2" xfId="6309" xr:uid="{842F94C1-68A5-428C-8779-6AD7B27BA916}"/>
    <cellStyle name="Total 11 3 6 2 2" xfId="12620" xr:uid="{7A0C7FCE-9C6C-4B46-9251-F3CD56D95042}"/>
    <cellStyle name="Total 11 3 6 2 2 2" xfId="27728" xr:uid="{01A57C06-4F80-4490-9862-E06DF4109585}"/>
    <cellStyle name="Total 11 3 6 2 3" xfId="8056" xr:uid="{C558E8DC-52B8-42DB-897A-747E942FB926}"/>
    <cellStyle name="Total 11 3 6 2 3 2" xfId="23164" xr:uid="{5D3C4055-ADB1-47C5-B615-141FB695EFF4}"/>
    <cellStyle name="Total 11 3 6 2 4" xfId="21417" xr:uid="{68D5DBB8-05D0-4D77-880F-CB4A1AB3E57E}"/>
    <cellStyle name="Total 11 3 6 3" xfId="10054" xr:uid="{5A49226F-19D7-4806-B31D-12A698FB23FB}"/>
    <cellStyle name="Total 11 3 6 3 2" xfId="25162" xr:uid="{58BA3F65-E219-4443-8EDA-096D54EC5BAD}"/>
    <cellStyle name="Total 11 3 6 4" xfId="13406" xr:uid="{D1E69DF0-8D03-436E-8097-BA19AB45EE38}"/>
    <cellStyle name="Total 11 3 6 4 2" xfId="28514" xr:uid="{66D6E4F0-7EF4-46BA-A8F4-ECA9FAF06927}"/>
    <cellStyle name="Total 11 3 6 5" xfId="18780" xr:uid="{59D92C5A-2CD4-41D4-9190-D29AC9342F91}"/>
    <cellStyle name="Total 11 3 7" xfId="4047" xr:uid="{4C2C1725-BD9D-4AF1-B215-B184F2F36FDA}"/>
    <cellStyle name="Total 11 3 7 2" xfId="6684" xr:uid="{C87D3C1F-F0A4-40B2-890A-ADA69E7A0171}"/>
    <cellStyle name="Total 11 3 7 2 2" xfId="12995" xr:uid="{676FD7E2-D240-4F9B-913F-29F05D0C08B6}"/>
    <cellStyle name="Total 11 3 7 2 2 2" xfId="28103" xr:uid="{4B3E52C2-22D2-4709-8466-9AE3650EAC9F}"/>
    <cellStyle name="Total 11 3 7 2 3" xfId="16671" xr:uid="{B406DBA8-776D-473F-8AAA-C49995FE355B}"/>
    <cellStyle name="Total 11 3 7 2 3 2" xfId="31779" xr:uid="{15A79B03-15F1-48A4-83C3-2EF08887BB6F}"/>
    <cellStyle name="Total 11 3 7 2 4" xfId="21792" xr:uid="{3F3CE328-CF0F-4884-BB8A-9097DD94E949}"/>
    <cellStyle name="Total 11 3 7 3" xfId="10429" xr:uid="{882B79C3-CF93-48CF-BD08-2EB101A49422}"/>
    <cellStyle name="Total 11 3 7 3 2" xfId="25537" xr:uid="{C3928F28-B79A-48A1-A6A8-9329E8273F6C}"/>
    <cellStyle name="Total 11 3 7 4" xfId="7832" xr:uid="{0D0D3A30-5C05-4BE5-8B82-71D40C95C2F8}"/>
    <cellStyle name="Total 11 3 7 4 2" xfId="22940" xr:uid="{5CB25C33-7347-4322-B499-E50C716FF64A}"/>
    <cellStyle name="Total 11 3 7 5" xfId="19155" xr:uid="{B6AA54F6-13CE-4685-A90D-2B781E8E76F1}"/>
    <cellStyle name="Total 11 3 8" xfId="4346" xr:uid="{BFE3727D-E5E2-4DA0-BB5E-58A09AE770CC}"/>
    <cellStyle name="Total 11 3 8 2" xfId="6983" xr:uid="{3ACBF27A-2CEE-4527-98FD-AEA0165D5FB7}"/>
    <cellStyle name="Total 11 3 8 2 2" xfId="13294" xr:uid="{9DDCE99B-7E1C-469E-ACEB-CC58F9FB6D7F}"/>
    <cellStyle name="Total 11 3 8 2 2 2" xfId="28402" xr:uid="{C0067A71-ADB9-4061-82E3-CEBF9F584BCD}"/>
    <cellStyle name="Total 11 3 8 2 3" xfId="16958" xr:uid="{E9C5AA59-F285-4905-BBF7-20B34223DF3E}"/>
    <cellStyle name="Total 11 3 8 2 3 2" xfId="32066" xr:uid="{E8F2DE2D-B140-4E66-9B26-2B03421B4F0E}"/>
    <cellStyle name="Total 11 3 8 2 4" xfId="22091" xr:uid="{8AC4197E-7CBE-4B00-8535-92567469D8B0}"/>
    <cellStyle name="Total 11 3 8 3" xfId="10728" xr:uid="{FE184743-5615-488D-BA2E-652587587D8C}"/>
    <cellStyle name="Total 11 3 8 3 2" xfId="25836" xr:uid="{B19A6EE1-4E78-444D-9806-16A155C78F58}"/>
    <cellStyle name="Total 11 3 8 4" xfId="14649" xr:uid="{95F68E2F-6841-4FA6-B1E9-38EF700AAC74}"/>
    <cellStyle name="Total 11 3 8 4 2" xfId="29757" xr:uid="{A6CFBF67-AB9C-4D19-9FB2-0FBF03EB3831}"/>
    <cellStyle name="Total 11 3 8 5" xfId="19454" xr:uid="{D99DDA86-3A51-493C-9214-3BBA7644AC54}"/>
    <cellStyle name="Total 11 3 9" xfId="4612" xr:uid="{FB394D18-5862-434B-AB66-E802849E0C6B}"/>
    <cellStyle name="Total 11 3 9 2" xfId="10994" xr:uid="{6469B382-D869-45FB-9666-7516BFEF2E86}"/>
    <cellStyle name="Total 11 3 9 2 2" xfId="26102" xr:uid="{DB443E7F-7F0F-4009-9E35-C76FE3F684A4}"/>
    <cellStyle name="Total 11 3 9 3" xfId="16258" xr:uid="{43EE31AC-14BE-4B53-A2AF-F700861011F8}"/>
    <cellStyle name="Total 11 3 9 3 2" xfId="31366" xr:uid="{0A9682C1-60EE-4257-B94F-2C948ADD98ED}"/>
    <cellStyle name="Total 11 3 9 4" xfId="19720" xr:uid="{C3A6885C-E205-439C-94AC-7B2BBB306384}"/>
    <cellStyle name="Total 11 4" xfId="2137" xr:uid="{4BCFEA35-A741-46F6-85AC-7B9D5F8AB543}"/>
    <cellStyle name="Total 11 4 10" xfId="14834" xr:uid="{487A34CA-35AE-4DEA-B411-CD8C64F852CC}"/>
    <cellStyle name="Total 11 4 10 2" xfId="29942" xr:uid="{A04DD3E9-B870-40FA-A246-0E79E746DFA0}"/>
    <cellStyle name="Total 11 4 11" xfId="14098" xr:uid="{1BD53442-98A5-4ED1-A9C7-15AC509ED1BB}"/>
    <cellStyle name="Total 11 4 11 2" xfId="29206" xr:uid="{DB71DAA7-93E0-4F0F-9398-D5FFDBDF93AF}"/>
    <cellStyle name="Total 11 4 12" xfId="17362" xr:uid="{3ED1618B-DD3C-4A34-9D2E-DBB3799EB34E}"/>
    <cellStyle name="Total 11 4 2" xfId="2627" xr:uid="{0F69EDFD-1B59-4263-86EA-64BFCE55932F}"/>
    <cellStyle name="Total 11 4 2 2" xfId="5264" xr:uid="{40B3FA07-AB3D-4F48-B474-6E87E478EE7D}"/>
    <cellStyle name="Total 11 4 2 2 2" xfId="11628" xr:uid="{D1E4E17B-992F-4665-A403-6F312ACABE27}"/>
    <cellStyle name="Total 11 4 2 2 2 2" xfId="26736" xr:uid="{DC00F2DA-F609-4C66-96FC-15B29661AA9B}"/>
    <cellStyle name="Total 11 4 2 2 3" xfId="13903" xr:uid="{1EE9B724-59E9-4EAB-AF1E-C7CBEEC7CD5C}"/>
    <cellStyle name="Total 11 4 2 2 3 2" xfId="29011" xr:uid="{14272952-37C4-431D-82D5-7AA5B5ABCFC8}"/>
    <cellStyle name="Total 11 4 2 2 4" xfId="20372" xr:uid="{10A8EE53-399F-4669-8C9E-10CFE7EE4746}"/>
    <cellStyle name="Total 11 4 2 3" xfId="9094" xr:uid="{6807B445-8216-4188-B386-AD6817B7D266}"/>
    <cellStyle name="Total 11 4 2 3 2" xfId="24202" xr:uid="{AC73627F-1C4A-409C-95C9-87AB059B27D8}"/>
    <cellStyle name="Total 11 4 2 4" xfId="15540" xr:uid="{99F6098B-CA74-479E-867B-4785D0A8F358}"/>
    <cellStyle name="Total 11 4 2 4 2" xfId="30648" xr:uid="{75E63AA9-A8DF-4AB3-BF71-28DF58AF0A19}"/>
    <cellStyle name="Total 11 4 2 5" xfId="7683" xr:uid="{40A6649F-F0D6-4282-81AD-674A8C7CEE9A}"/>
    <cellStyle name="Total 11 4 2 5 2" xfId="22791" xr:uid="{407E5956-12E2-45C1-ABB3-D814A6CE6315}"/>
    <cellStyle name="Total 11 4 2 6" xfId="17735" xr:uid="{3F769B0F-4447-4073-B31D-7BC2EAE74EE6}"/>
    <cellStyle name="Total 11 4 3" xfId="2892" xr:uid="{843F1353-A705-4071-A554-2B97C7E48CDB}"/>
    <cellStyle name="Total 11 4 3 2" xfId="5529" xr:uid="{4691ABB4-B551-4D3F-9563-BE9A43E2893D}"/>
    <cellStyle name="Total 11 4 3 2 2" xfId="11840" xr:uid="{E0D233A6-191E-4F2E-9E8A-9CA9AB36D0E1}"/>
    <cellStyle name="Total 11 4 3 2 2 2" xfId="26948" xr:uid="{89C70D74-3630-44D2-B057-C2C7665528D8}"/>
    <cellStyle name="Total 11 4 3 2 3" xfId="15402" xr:uid="{51132AB0-FBBF-43D0-AF0D-95873BDB4510}"/>
    <cellStyle name="Total 11 4 3 2 3 2" xfId="30510" xr:uid="{AF3C2D68-913D-4A90-802F-482FD6602F49}"/>
    <cellStyle name="Total 11 4 3 2 4" xfId="20637" xr:uid="{739E54F8-A79E-4AE1-B6F7-4D273CDBC140}"/>
    <cellStyle name="Total 11 4 3 3" xfId="13445" xr:uid="{C20BDCCB-088E-47FB-8B7A-BFD17E7F8FC8}"/>
    <cellStyle name="Total 11 4 3 3 2" xfId="28553" xr:uid="{9EB17E87-F3D3-4EE8-9923-65C5AD7C9052}"/>
    <cellStyle name="Total 11 4 3 4" xfId="18000" xr:uid="{A506A291-1759-40D0-96B3-82A83C56C148}"/>
    <cellStyle name="Total 11 4 4" xfId="3195" xr:uid="{3082C2AC-99F8-4EA7-B842-54983391C17E}"/>
    <cellStyle name="Total 11 4 4 2" xfId="5832" xr:uid="{509F50A1-C403-47B0-93EA-09651616AA95}"/>
    <cellStyle name="Total 11 4 4 2 2" xfId="12143" xr:uid="{0E700F73-CBA1-468F-AE56-F55126F1D378}"/>
    <cellStyle name="Total 11 4 4 2 2 2" xfId="27251" xr:uid="{A8CEB7DC-2CDF-4C91-B2C3-8A6D0D6158F2}"/>
    <cellStyle name="Total 11 4 4 2 3" xfId="16446" xr:uid="{07281D5B-BC9B-45C8-9F58-1EB096AAA135}"/>
    <cellStyle name="Total 11 4 4 2 3 2" xfId="31554" xr:uid="{FF919B28-0AFB-4CDC-B167-CBE6A2C3585A}"/>
    <cellStyle name="Total 11 4 4 2 4" xfId="20940" xr:uid="{53912466-2F55-4454-BBA0-04371C0161E7}"/>
    <cellStyle name="Total 11 4 4 3" xfId="9577" xr:uid="{A44260E1-5E83-44C7-B213-59FAB8F1D65D}"/>
    <cellStyle name="Total 11 4 4 3 2" xfId="24685" xr:uid="{A70847B5-D2B0-46B4-8B95-30C51B40B25C}"/>
    <cellStyle name="Total 11 4 4 4" xfId="14261" xr:uid="{5E6EF5C8-EBC6-4F7A-87A7-0D7771C462D7}"/>
    <cellStyle name="Total 11 4 4 4 2" xfId="29369" xr:uid="{3D07EC03-EDD4-4D80-BCCC-096F9959815C}"/>
    <cellStyle name="Total 11 4 4 5" xfId="18303" xr:uid="{A6AFEE45-AB43-4061-8EBE-212EA7B677D3}"/>
    <cellStyle name="Total 11 4 5" xfId="3521" xr:uid="{394BDB81-7BB2-4522-B87E-1D21D615F4C1}"/>
    <cellStyle name="Total 11 4 5 2" xfId="6158" xr:uid="{F0BD9F42-76DE-4605-8317-72A7F2E0D68E}"/>
    <cellStyle name="Total 11 4 5 2 2" xfId="12469" xr:uid="{8C30C62D-380E-43C7-B610-C9363DA1B164}"/>
    <cellStyle name="Total 11 4 5 2 2 2" xfId="27577" xr:uid="{0735ACF2-1865-422C-BAE1-99F681D7A490}"/>
    <cellStyle name="Total 11 4 5 2 3" xfId="8296" xr:uid="{DAE807DA-C6BD-44CD-B5C5-2A87F0947F57}"/>
    <cellStyle name="Total 11 4 5 2 3 2" xfId="23404" xr:uid="{88C450B5-E5CD-4A45-AB81-B2C1783A0613}"/>
    <cellStyle name="Total 11 4 5 2 4" xfId="21266" xr:uid="{23992E23-B9A1-43C7-BF01-89F9B1BF6CE7}"/>
    <cellStyle name="Total 11 4 5 3" xfId="9903" xr:uid="{F44AE239-F69A-4DDF-A21D-DC174E0B4A6C}"/>
    <cellStyle name="Total 11 4 5 3 2" xfId="25011" xr:uid="{B4933D8C-4E23-4B73-810B-0DFE86926121}"/>
    <cellStyle name="Total 11 4 5 4" xfId="13677" xr:uid="{49D763B4-8D0D-4794-A813-3A4041A356B0}"/>
    <cellStyle name="Total 11 4 5 4 2" xfId="28785" xr:uid="{57297EE6-DEE8-4A0E-8867-935BB4B60D5A}"/>
    <cellStyle name="Total 11 4 5 5" xfId="18629" xr:uid="{3CD4C940-5E38-4CF9-8637-DA27BA2A6EF2}"/>
    <cellStyle name="Total 11 4 6" xfId="3827" xr:uid="{31ADB542-28B2-493A-BFBF-017B303AFDCF}"/>
    <cellStyle name="Total 11 4 6 2" xfId="6464" xr:uid="{705064F7-A8DF-442C-AE9A-DF1D96BF431B}"/>
    <cellStyle name="Total 11 4 6 2 2" xfId="12775" xr:uid="{1A866400-88DB-414B-99F4-0CDFAB8E828D}"/>
    <cellStyle name="Total 11 4 6 2 2 2" xfId="27883" xr:uid="{21E05326-F0DE-420A-AC81-EE891B302C03}"/>
    <cellStyle name="Total 11 4 6 2 3" xfId="13582" xr:uid="{4F28D4B0-11D4-455C-B4FE-4DFE0FCEBD8A}"/>
    <cellStyle name="Total 11 4 6 2 3 2" xfId="28690" xr:uid="{98D28B94-EE05-4940-9FAD-0DDD5326FA66}"/>
    <cellStyle name="Total 11 4 6 2 4" xfId="21572" xr:uid="{E4E6D71F-74FE-4F5E-A3A9-C8C21D5C2CC4}"/>
    <cellStyle name="Total 11 4 6 3" xfId="10209" xr:uid="{BFBCC62B-5049-4381-AD0A-98FE2C5828C5}"/>
    <cellStyle name="Total 11 4 6 3 2" xfId="25317" xr:uid="{B0A8800B-EA2D-4BD3-9515-1B2D27274B7E}"/>
    <cellStyle name="Total 11 4 6 4" xfId="13362" xr:uid="{A467BAA8-709A-4AA0-B429-6D036EB42EE0}"/>
    <cellStyle name="Total 11 4 6 4 2" xfId="28470" xr:uid="{BA55262B-A281-4505-8D5B-A68D52619B67}"/>
    <cellStyle name="Total 11 4 6 5" xfId="18935" xr:uid="{CA237376-F09E-4351-A43A-161FFE17C97A}"/>
    <cellStyle name="Total 11 4 7" xfId="4209" xr:uid="{BDEF1BEF-BB4B-4A13-ACE7-95C3466EFC28}"/>
    <cellStyle name="Total 11 4 7 2" xfId="6846" xr:uid="{CE7C1361-15A8-4ADD-A50E-3BB0E3094D39}"/>
    <cellStyle name="Total 11 4 7 2 2" xfId="13157" xr:uid="{30550043-F359-47DD-A63F-5173D4558F0C}"/>
    <cellStyle name="Total 11 4 7 2 2 2" xfId="28265" xr:uid="{51EC5F4C-9219-41A9-883B-22C789569124}"/>
    <cellStyle name="Total 11 4 7 2 3" xfId="16826" xr:uid="{92F5F45F-738C-4786-AA9C-7117FBACABCA}"/>
    <cellStyle name="Total 11 4 7 2 3 2" xfId="31934" xr:uid="{698DC532-321F-42E7-AFE8-8BE6C8F0C2D1}"/>
    <cellStyle name="Total 11 4 7 2 4" xfId="21954" xr:uid="{0DE07E33-D18F-43C2-A0E5-1479E7F2A915}"/>
    <cellStyle name="Total 11 4 7 3" xfId="10591" xr:uid="{81FE82A2-B80D-481B-BA73-E23B333B388A}"/>
    <cellStyle name="Total 11 4 7 3 2" xfId="25699" xr:uid="{55717FF5-8C6E-4B7D-91F6-BBD4F8D0AFA6}"/>
    <cellStyle name="Total 11 4 7 4" xfId="9170" xr:uid="{EE3831F2-453A-4146-9573-8120E1D661B0}"/>
    <cellStyle name="Total 11 4 7 4 2" xfId="24278" xr:uid="{6BA22A9A-F015-4DEE-9B0A-50D6CAB18062}"/>
    <cellStyle name="Total 11 4 7 5" xfId="19317" xr:uid="{8C9459B5-F16B-472C-8F50-BCEA927CE80F}"/>
    <cellStyle name="Total 11 4 8" xfId="4774" xr:uid="{36C3F0C4-521C-4952-A83F-30C6499831F3}"/>
    <cellStyle name="Total 11 4 8 2" xfId="11156" xr:uid="{9C0F6342-8E14-43B5-98D4-B42D9052AC3D}"/>
    <cellStyle name="Total 11 4 8 2 2" xfId="26264" xr:uid="{04DF2ED0-057A-4BEF-AEB5-5E3F6CB32076}"/>
    <cellStyle name="Total 11 4 8 3" xfId="7693" xr:uid="{B55F7D97-E281-40C0-A172-CAFFBFFE2305}"/>
    <cellStyle name="Total 11 4 8 3 2" xfId="22801" xr:uid="{D9190ED0-A8FB-49B5-A746-E9B7F787900B}"/>
    <cellStyle name="Total 11 4 8 4" xfId="19882" xr:uid="{E06B343F-159F-4508-A8CF-AB907377E07B}"/>
    <cellStyle name="Total 11 4 9" xfId="8635" xr:uid="{C1609FDF-0660-4909-8D41-D05B5775817C}"/>
    <cellStyle name="Total 11 4 9 2" xfId="23743" xr:uid="{0160C052-67CA-45DF-ABB2-2FDE85AB8A38}"/>
    <cellStyle name="Total 11 5" xfId="2152" xr:uid="{EE4B9DCA-54DB-4AE5-85F1-5573F142AC20}"/>
    <cellStyle name="Total 11 5 10" xfId="8060" xr:uid="{F8A3D7E0-78B4-4751-90E8-9C0C8EFBFC37}"/>
    <cellStyle name="Total 11 5 10 2" xfId="23168" xr:uid="{7434253F-9116-4C2D-892C-CA45E28D607C}"/>
    <cellStyle name="Total 11 5 11" xfId="17377" xr:uid="{38D75A70-2D07-471B-8193-8B2DA62C2B06}"/>
    <cellStyle name="Total 11 5 2" xfId="2907" xr:uid="{6EC5B4DC-1B26-4F07-9A86-DB856B46B608}"/>
    <cellStyle name="Total 11 5 2 2" xfId="5544" xr:uid="{AE193376-FF2A-462D-AC13-7B23254641F3}"/>
    <cellStyle name="Total 11 5 2 2 2" xfId="11855" xr:uid="{49B217DC-02C8-42A5-B862-4D673976BA6D}"/>
    <cellStyle name="Total 11 5 2 2 2 2" xfId="26963" xr:uid="{6D199783-BF38-465E-8680-D8B38408730A}"/>
    <cellStyle name="Total 11 5 2 2 3" xfId="15804" xr:uid="{667A76B2-EC58-453B-A72C-3CFE88B6CD39}"/>
    <cellStyle name="Total 11 5 2 2 3 2" xfId="30912" xr:uid="{9BACB3EA-23B1-49F1-BE15-A62C194760FB}"/>
    <cellStyle name="Total 11 5 2 2 4" xfId="20652" xr:uid="{DE2D54B6-1596-43AB-9EF5-52E66EBABDE5}"/>
    <cellStyle name="Total 11 5 2 3" xfId="13605" xr:uid="{72FA3797-581E-436F-B42A-695F4644B09A}"/>
    <cellStyle name="Total 11 5 2 3 2" xfId="28713" xr:uid="{E9F83A45-6972-4563-A26C-7FD498A7F7DE}"/>
    <cellStyle name="Total 11 5 2 4" xfId="18015" xr:uid="{2A2B902F-608B-4550-BDF8-89389B1BC985}"/>
    <cellStyle name="Total 11 5 3" xfId="3210" xr:uid="{F239AE5F-EB74-49FC-994B-BB08007229E5}"/>
    <cellStyle name="Total 11 5 3 2" xfId="5847" xr:uid="{460A1B2C-374E-4837-9A9A-5CE4674DC0A9}"/>
    <cellStyle name="Total 11 5 3 2 2" xfId="12158" xr:uid="{7F695CAF-6BC8-41DB-A23E-C6A0223AAD4B}"/>
    <cellStyle name="Total 11 5 3 2 2 2" xfId="27266" xr:uid="{81AAF30E-6356-4BE1-92E8-EBBA20DA6AB4}"/>
    <cellStyle name="Total 11 5 3 2 3" xfId="14435" xr:uid="{E7B8C8E5-D7C6-4F34-B0E6-144D207B7BF1}"/>
    <cellStyle name="Total 11 5 3 2 3 2" xfId="29543" xr:uid="{F5809FEE-A8DB-43FD-8AD3-58505B9DEB2F}"/>
    <cellStyle name="Total 11 5 3 2 4" xfId="20955" xr:uid="{252A1B34-3A9D-42DC-8412-9BA5F5DC5CF6}"/>
    <cellStyle name="Total 11 5 3 3" xfId="9592" xr:uid="{ED72D51C-D37F-4740-8194-8856AFB66BA6}"/>
    <cellStyle name="Total 11 5 3 3 2" xfId="24700" xr:uid="{0972FF20-9FB9-4991-AC5E-BF7A1124D059}"/>
    <cellStyle name="Total 11 5 3 4" xfId="13927" xr:uid="{1FB92DE4-DFC4-4E5F-BC35-C77C41D015FE}"/>
    <cellStyle name="Total 11 5 3 4 2" xfId="29035" xr:uid="{292FCB41-BDF2-43A4-8FF9-5A472CB0911C}"/>
    <cellStyle name="Total 11 5 3 5" xfId="18318" xr:uid="{B54E933C-0232-4203-BB51-FB3971E44F8E}"/>
    <cellStyle name="Total 11 5 4" xfId="3536" xr:uid="{2AA33ADB-3738-45ED-8F7F-3A76FDE3F99A}"/>
    <cellStyle name="Total 11 5 4 2" xfId="6173" xr:uid="{3C555602-CDF3-4010-8ED6-C5815E5C8EB8}"/>
    <cellStyle name="Total 11 5 4 2 2" xfId="12484" xr:uid="{3B7B4F4C-6833-4957-B542-B0F815D860B4}"/>
    <cellStyle name="Total 11 5 4 2 2 2" xfId="27592" xr:uid="{E374DFF3-92DA-4342-A2A9-263ABF8895B0}"/>
    <cellStyle name="Total 11 5 4 2 3" xfId="11754" xr:uid="{F7A7F56A-839A-4D0F-BAE0-5FFA7CE4B20D}"/>
    <cellStyle name="Total 11 5 4 2 3 2" xfId="26862" xr:uid="{434040C6-ACDD-4604-8182-FB5833CF81F0}"/>
    <cellStyle name="Total 11 5 4 2 4" xfId="21281" xr:uid="{D968322B-765D-4248-94D5-CB7E2C3AAF43}"/>
    <cellStyle name="Total 11 5 4 3" xfId="9918" xr:uid="{5D136B0B-4B96-4707-9165-A7CF77C95234}"/>
    <cellStyle name="Total 11 5 4 3 2" xfId="25026" xr:uid="{29487438-31A3-40EC-9200-2838C8C81120}"/>
    <cellStyle name="Total 11 5 4 4" xfId="8004" xr:uid="{AB771F0D-CCD2-4EA5-B212-128A7DF3269F}"/>
    <cellStyle name="Total 11 5 4 4 2" xfId="23112" xr:uid="{BB34E878-FE52-4E22-8D1B-FAFA03A49E8F}"/>
    <cellStyle name="Total 11 5 4 5" xfId="18644" xr:uid="{E6EE5260-260F-4E1F-89EF-B566F97E088A}"/>
    <cellStyle name="Total 11 5 5" xfId="3842" xr:uid="{99EBEF7E-ADA9-4391-98C4-A59EF1EBA775}"/>
    <cellStyle name="Total 11 5 5 2" xfId="6479" xr:uid="{8306960B-9ED1-48FE-98D9-782EF545E3A2}"/>
    <cellStyle name="Total 11 5 5 2 2" xfId="12790" xr:uid="{11430E5D-CBD1-491D-AE45-A051452D7A9A}"/>
    <cellStyle name="Total 11 5 5 2 2 2" xfId="27898" xr:uid="{42FE077E-9F6C-4E04-A480-23ECDF8BBF85}"/>
    <cellStyle name="Total 11 5 5 2 3" xfId="7622" xr:uid="{C76054B6-E9F1-4751-9335-1AD064C157E1}"/>
    <cellStyle name="Total 11 5 5 2 3 2" xfId="22730" xr:uid="{80E4BB82-D1F3-403C-8104-7EAFFD3D8F11}"/>
    <cellStyle name="Total 11 5 5 2 4" xfId="21587" xr:uid="{A7EC88D9-7692-4FD5-AA0A-9E33506E2F84}"/>
    <cellStyle name="Total 11 5 5 3" xfId="10224" xr:uid="{BBECF92F-DE97-47B2-B840-6995D51EA3C7}"/>
    <cellStyle name="Total 11 5 5 3 2" xfId="25332" xr:uid="{34414754-BA1C-4DA7-B1D9-48884C86FE74}"/>
    <cellStyle name="Total 11 5 5 4" xfId="14824" xr:uid="{76909031-A7DE-4DA2-A0F8-F41694759FFD}"/>
    <cellStyle name="Total 11 5 5 4 2" xfId="29932" xr:uid="{C1CA908D-D5A4-425A-B046-8496E045E863}"/>
    <cellStyle name="Total 11 5 5 5" xfId="18950" xr:uid="{74CFB07B-1453-4C9B-91CE-295AF6DD0051}"/>
    <cellStyle name="Total 11 5 6" xfId="4224" xr:uid="{4F340519-7ED6-47BC-9B69-B5CC82C3205B}"/>
    <cellStyle name="Total 11 5 6 2" xfId="6861" xr:uid="{7CF8E752-B856-4614-BBBF-209D679D5B01}"/>
    <cellStyle name="Total 11 5 6 2 2" xfId="13172" xr:uid="{00868620-0743-457B-BBE3-71BCBE131B65}"/>
    <cellStyle name="Total 11 5 6 2 2 2" xfId="28280" xr:uid="{232AD5B5-D9EF-417D-99F5-2839D60C4079}"/>
    <cellStyle name="Total 11 5 6 2 3" xfId="16841" xr:uid="{AF9C9AC4-89A9-481A-909F-C0EF62841790}"/>
    <cellStyle name="Total 11 5 6 2 3 2" xfId="31949" xr:uid="{A951B57A-4713-472A-8F63-B4E24AC1E6BE}"/>
    <cellStyle name="Total 11 5 6 2 4" xfId="21969" xr:uid="{636E3010-4E3A-4BB6-9CD0-3AA5FC195D0E}"/>
    <cellStyle name="Total 11 5 6 3" xfId="10606" xr:uid="{7B65D1E4-B124-4A18-9103-BAA29BE77DE3}"/>
    <cellStyle name="Total 11 5 6 3 2" xfId="25714" xr:uid="{68EB619C-5CB7-4CF2-B7A6-9C03167EF407}"/>
    <cellStyle name="Total 11 5 6 4" xfId="13898" xr:uid="{62DCF411-6861-41BA-8D6B-9814FC65591A}"/>
    <cellStyle name="Total 11 5 6 4 2" xfId="29006" xr:uid="{4B3C3F9D-7B45-4AC0-87FF-824D751F39D7}"/>
    <cellStyle name="Total 11 5 6 5" xfId="19332" xr:uid="{6DB5A107-C980-4D99-A026-7450615E3FDA}"/>
    <cellStyle name="Total 11 5 7" xfId="4789" xr:uid="{2F178E3E-8E8F-415E-830C-2262280EFE3B}"/>
    <cellStyle name="Total 11 5 7 2" xfId="11171" xr:uid="{402793C1-B90F-4CF4-B992-8465FE23D8A5}"/>
    <cellStyle name="Total 11 5 7 2 2" xfId="26279" xr:uid="{3F706F8F-5F50-4955-91A9-B32B932AF3DF}"/>
    <cellStyle name="Total 11 5 7 3" xfId="13426" xr:uid="{91C87952-E2AF-4D9E-8CC2-F5F0737CDFED}"/>
    <cellStyle name="Total 11 5 7 3 2" xfId="28534" xr:uid="{5A4681F0-6B84-4940-B673-FE6B0B10F40B}"/>
    <cellStyle name="Total 11 5 7 4" xfId="19897" xr:uid="{8BED836F-FADE-4B19-9340-433BB87ACE24}"/>
    <cellStyle name="Total 11 5 8" xfId="8650" xr:uid="{26100D90-9546-4503-9EAA-40E64D58C024}"/>
    <cellStyle name="Total 11 5 8 2" xfId="23758" xr:uid="{CA53CEF7-A8CF-4D5E-942A-52D4E88CD02A}"/>
    <cellStyle name="Total 11 5 9" xfId="15576" xr:uid="{0E560A20-DC4C-42DC-84FA-A8351DFA7F47}"/>
    <cellStyle name="Total 11 5 9 2" xfId="30684" xr:uid="{CBCA270E-FB8B-4A93-986F-70587BE3507A}"/>
    <cellStyle name="Total 12" xfId="1776" xr:uid="{00000000-0005-0000-0000-0000F0060000}"/>
    <cellStyle name="Total 12 2" xfId="1947" xr:uid="{E78CE0DB-38A8-4617-A588-F6F97BD153A7}"/>
    <cellStyle name="Total 12 2 10" xfId="8448" xr:uid="{CFE88163-0585-4D40-9618-5C7F325EECC8}"/>
    <cellStyle name="Total 12 2 10 2" xfId="23556" xr:uid="{37349701-C023-44BE-9A56-1ACED915C315}"/>
    <cellStyle name="Total 12 2 11" xfId="13522" xr:uid="{6EE79DEE-7D97-445F-BAFE-0F9224AAF8AD}"/>
    <cellStyle name="Total 12 2 11 2" xfId="28630" xr:uid="{99D64E8F-E6FD-4AB5-ADD0-8AC4F900DFD9}"/>
    <cellStyle name="Total 12 2 12" xfId="15911" xr:uid="{38F4CBEC-2E19-4962-9D41-097B0A8C3BFF}"/>
    <cellStyle name="Total 12 2 12 2" xfId="31019" xr:uid="{F42A3CCB-5EF8-4F06-80D6-6227267E48CF}"/>
    <cellStyle name="Total 12 2 13" xfId="17172" xr:uid="{2C3D0804-55E2-43ED-BEF4-C527F121750D}"/>
    <cellStyle name="Total 12 2 2" xfId="2507" xr:uid="{388B65FB-B498-4307-BF0E-78CBBD1FC66C}"/>
    <cellStyle name="Total 12 2 2 2" xfId="5144" xr:uid="{C133E7EA-F77C-45DB-B2E8-16F13B28274F}"/>
    <cellStyle name="Total 12 2 2 2 2" xfId="11508" xr:uid="{E061FA09-FED4-4671-8D15-C231958CD391}"/>
    <cellStyle name="Total 12 2 2 2 2 2" xfId="26616" xr:uid="{D5B038D8-2C74-4FAD-9CBA-6AA636E94504}"/>
    <cellStyle name="Total 12 2 2 2 3" xfId="7207" xr:uid="{8E8B99F8-2258-4125-9F4E-3281E63F11C4}"/>
    <cellStyle name="Total 12 2 2 2 3 2" xfId="22315" xr:uid="{C7C25114-7C9A-4C12-8445-9764817FEC10}"/>
    <cellStyle name="Total 12 2 2 2 4" xfId="20252" xr:uid="{1E5112E7-F68F-4B00-93BB-A9C310819BC6}"/>
    <cellStyle name="Total 12 2 2 3" xfId="8974" xr:uid="{F7930B65-E133-4F66-8F88-3998A0C510C6}"/>
    <cellStyle name="Total 12 2 2 3 2" xfId="24082" xr:uid="{A85070CE-A3B0-42AB-95D6-8D805349AE50}"/>
    <cellStyle name="Total 12 2 3" xfId="2723" xr:uid="{B2186176-E38F-4C1C-9B5C-886CBB2F04D7}"/>
    <cellStyle name="Total 12 2 3 2" xfId="5360" xr:uid="{421CC22B-D40A-48C8-ABF6-97A44AE304DC}"/>
    <cellStyle name="Total 12 2 3 2 2" xfId="11709" xr:uid="{C40E491A-BC80-48F5-8C86-E373061047CE}"/>
    <cellStyle name="Total 12 2 3 2 2 2" xfId="26817" xr:uid="{183B0AFB-0E25-4B50-8BE9-80599D207019}"/>
    <cellStyle name="Total 12 2 3 2 3" xfId="14591" xr:uid="{71542092-4E21-44AC-917E-647A109E96ED}"/>
    <cellStyle name="Total 12 2 3 2 3 2" xfId="29699" xr:uid="{1BA5ACCC-F969-40BA-AB3D-89989F84F521}"/>
    <cellStyle name="Total 12 2 3 2 4" xfId="20468" xr:uid="{D4A1AA45-BE45-4515-B86E-5AD05FE0F667}"/>
    <cellStyle name="Total 12 2 3 3" xfId="16263" xr:uid="{FAC587C5-4ADF-49D6-B97A-94C9E46EA0D9}"/>
    <cellStyle name="Total 12 2 3 3 2" xfId="31371" xr:uid="{1978C3DC-809B-4618-9542-9095EFF5C464}"/>
    <cellStyle name="Total 12 2 3 4" xfId="17831" xr:uid="{9CDDBD89-D75C-49E4-86F8-581662250426}"/>
    <cellStyle name="Total 12 2 4" xfId="3026" xr:uid="{20AF59E2-745F-4228-AE37-EF539F8D8E56}"/>
    <cellStyle name="Total 12 2 4 2" xfId="5663" xr:uid="{083E0DC7-06A4-4836-A79E-5575135C3753}"/>
    <cellStyle name="Total 12 2 4 2 2" xfId="11974" xr:uid="{E4774F35-42F5-40AA-9D7B-A62347B5566E}"/>
    <cellStyle name="Total 12 2 4 2 2 2" xfId="27082" xr:uid="{3B394751-4DC4-43D8-A08E-969AA33D5B2B}"/>
    <cellStyle name="Total 12 2 4 2 3" xfId="14110" xr:uid="{DB234CAF-CC96-4B28-82F5-EF0E10870844}"/>
    <cellStyle name="Total 12 2 4 2 3 2" xfId="29218" xr:uid="{47847FAF-AEFF-41D4-86AF-9CF968EF0D3A}"/>
    <cellStyle name="Total 12 2 4 2 4" xfId="20771" xr:uid="{FACD0893-6624-42C2-BA12-C6A924DF5FDE}"/>
    <cellStyle name="Total 12 2 4 3" xfId="9408" xr:uid="{5EF8F1CF-6C64-46C6-91C0-BC7718F07FF0}"/>
    <cellStyle name="Total 12 2 4 3 2" xfId="24516" xr:uid="{DC93800F-165F-4D6D-AD9B-377D0900BC51}"/>
    <cellStyle name="Total 12 2 4 4" xfId="14795" xr:uid="{655166D6-B79A-4DA0-9CAF-DD2885824269}"/>
    <cellStyle name="Total 12 2 4 4 2" xfId="29903" xr:uid="{001DFCD6-24E7-462C-9C63-A9A5173A58C8}"/>
    <cellStyle name="Total 12 2 4 5" xfId="18134" xr:uid="{3FD3833A-5329-413E-9824-C5B1DEB1210F}"/>
    <cellStyle name="Total 12 2 5" xfId="3352" xr:uid="{99CC0494-7047-42CC-A5F3-C6407894B838}"/>
    <cellStyle name="Total 12 2 5 2" xfId="5989" xr:uid="{0D9D6CFD-DDC3-48CA-9FC1-AF929EFB9FB1}"/>
    <cellStyle name="Total 12 2 5 2 2" xfId="12300" xr:uid="{513834A1-68DF-43FF-BD2A-4CCF65C34E1C}"/>
    <cellStyle name="Total 12 2 5 2 2 2" xfId="27408" xr:uid="{E3159853-1112-4119-B123-28EE1E8FE7E0}"/>
    <cellStyle name="Total 12 2 5 2 3" xfId="16444" xr:uid="{7AD8DBC9-46EC-4366-A40D-BF862838BB4E}"/>
    <cellStyle name="Total 12 2 5 2 3 2" xfId="31552" xr:uid="{5C024041-4DE9-429C-B749-F2EAB1B4A6A0}"/>
    <cellStyle name="Total 12 2 5 2 4" xfId="21097" xr:uid="{5A482952-0D16-4611-92E8-FC82CF8D1D35}"/>
    <cellStyle name="Total 12 2 5 3" xfId="9734" xr:uid="{69288F1E-6907-4F77-A1B3-41DB3D56DA91}"/>
    <cellStyle name="Total 12 2 5 3 2" xfId="24842" xr:uid="{CBF04BA6-92CB-4499-8107-257DC1F876E8}"/>
    <cellStyle name="Total 12 2 5 4" xfId="15444" xr:uid="{B1C66181-5113-476A-B756-466444C33149}"/>
    <cellStyle name="Total 12 2 5 4 2" xfId="30552" xr:uid="{F90FB306-1B16-4928-91BC-07CCBC5E2638}"/>
    <cellStyle name="Total 12 2 5 5" xfId="18460" xr:uid="{FA35BDBC-0F8F-4D15-8A89-ADA799FD2F93}"/>
    <cellStyle name="Total 12 2 6" xfId="3658" xr:uid="{4C0D75D1-8D5E-46C5-83CA-377C39E26DD0}"/>
    <cellStyle name="Total 12 2 6 2" xfId="6295" xr:uid="{8D948861-190B-4CC4-BC6D-E09287AFA581}"/>
    <cellStyle name="Total 12 2 6 2 2" xfId="12606" xr:uid="{F6E0B99B-956E-4422-9795-9BD03EB431C6}"/>
    <cellStyle name="Total 12 2 6 2 2 2" xfId="27714" xr:uid="{BF00CA40-5E82-408E-900E-99BEDE54298A}"/>
    <cellStyle name="Total 12 2 6 2 3" xfId="7848" xr:uid="{C3AEEE2F-A98E-4687-9FA1-3D27BF05836C}"/>
    <cellStyle name="Total 12 2 6 2 3 2" xfId="22956" xr:uid="{EA1FE820-CA5A-4D0A-A880-74F7348DA92F}"/>
    <cellStyle name="Total 12 2 6 2 4" xfId="21403" xr:uid="{C28E8A62-3B17-4865-B0AA-0324268102E0}"/>
    <cellStyle name="Total 12 2 6 3" xfId="10040" xr:uid="{07CC132F-2700-4E85-842B-79702CC83C30}"/>
    <cellStyle name="Total 12 2 6 3 2" xfId="25148" xr:uid="{45C6D65B-2C84-4A2C-B40C-621A20516FAC}"/>
    <cellStyle name="Total 12 2 6 4" xfId="16170" xr:uid="{A17FA130-2C3C-4F8B-A50F-2ECB8B167022}"/>
    <cellStyle name="Total 12 2 6 4 2" xfId="31278" xr:uid="{8090522C-F755-4CA9-B5CC-87AAAAB81B8F}"/>
    <cellStyle name="Total 12 2 6 5" xfId="18766" xr:uid="{FB04DF15-8F37-42FC-A90D-C328DAFF5E7A}"/>
    <cellStyle name="Total 12 2 7" xfId="4019" xr:uid="{D97666E6-8896-49BC-8C57-52089FDD0539}"/>
    <cellStyle name="Total 12 2 7 2" xfId="6656" xr:uid="{3A95F10B-9E44-4943-9816-10759F9BCFF5}"/>
    <cellStyle name="Total 12 2 7 2 2" xfId="12967" xr:uid="{B9286189-6BF5-4B4E-A253-6C7C8E68EC0A}"/>
    <cellStyle name="Total 12 2 7 2 2 2" xfId="28075" xr:uid="{703A2767-BDFD-4F08-8D71-1AEC917AE973}"/>
    <cellStyle name="Total 12 2 7 2 3" xfId="16657" xr:uid="{276FCA42-4091-475C-BBB5-27691A359121}"/>
    <cellStyle name="Total 12 2 7 2 3 2" xfId="31765" xr:uid="{2F26CFB2-6FDE-4E69-98AF-9F0CB8AC1157}"/>
    <cellStyle name="Total 12 2 7 2 4" xfId="21764" xr:uid="{59A2FB11-2453-48B2-9CD3-FC4FACD66438}"/>
    <cellStyle name="Total 12 2 7 3" xfId="10401" xr:uid="{2BE58ACF-606D-43C9-9BCA-CC5DC51D12C2}"/>
    <cellStyle name="Total 12 2 7 3 2" xfId="25509" xr:uid="{555145FC-7611-472C-8FC7-C81C2D5F74F3}"/>
    <cellStyle name="Total 12 2 7 4" xfId="14780" xr:uid="{92057302-F713-4AC0-9496-03896437B6F2}"/>
    <cellStyle name="Total 12 2 7 4 2" xfId="29888" xr:uid="{DD1EC993-0C53-45D0-9802-B8FB3B66BAF8}"/>
    <cellStyle name="Total 12 2 7 5" xfId="19127" xr:uid="{B3A4EC84-7FB7-41A0-8FF9-D69683F09B7A}"/>
    <cellStyle name="Total 12 2 8" xfId="4332" xr:uid="{56034A43-902F-4E02-AF28-5BC8C7DF5358}"/>
    <cellStyle name="Total 12 2 8 2" xfId="6969" xr:uid="{F424AA73-09D6-4D54-BC93-BDD3392CEBF6}"/>
    <cellStyle name="Total 12 2 8 2 2" xfId="13280" xr:uid="{AAFE6086-D71D-4468-9B38-023911E54265}"/>
    <cellStyle name="Total 12 2 8 2 2 2" xfId="28388" xr:uid="{430CDCBC-CCA9-4280-96B8-EEFB144F1FB8}"/>
    <cellStyle name="Total 12 2 8 2 3" xfId="16944" xr:uid="{C579B990-9C27-43F5-928D-4F58E401BECF}"/>
    <cellStyle name="Total 12 2 8 2 3 2" xfId="32052" xr:uid="{1BDA0FC7-EE8E-4732-AB3A-8F5AB6FC6BF4}"/>
    <cellStyle name="Total 12 2 8 2 4" xfId="22077" xr:uid="{86F3C495-E2E3-4519-AF1C-5017FF064CE9}"/>
    <cellStyle name="Total 12 2 8 3" xfId="10714" xr:uid="{607BFA67-6D3D-4947-AB92-3FC6B8E3EFC3}"/>
    <cellStyle name="Total 12 2 8 3 2" xfId="25822" xr:uid="{E81D33A8-E540-4977-AC7C-00E3A59B7AC9}"/>
    <cellStyle name="Total 12 2 8 4" xfId="13762" xr:uid="{72928AFA-C513-4392-BDED-9702A7EA6AA0}"/>
    <cellStyle name="Total 12 2 8 4 2" xfId="28870" xr:uid="{F28DFA11-5DFD-4943-B30E-F8FA7E015D30}"/>
    <cellStyle name="Total 12 2 8 5" xfId="19440" xr:uid="{CF22F193-8FB4-4B6D-AFC8-34FED2F40A67}"/>
    <cellStyle name="Total 12 2 9" xfId="4584" xr:uid="{6013C594-2EE3-43E5-8CED-192966DF13E9}"/>
    <cellStyle name="Total 12 2 9 2" xfId="10966" xr:uid="{63A54C26-365F-45BC-B763-D88119A04AD1}"/>
    <cellStyle name="Total 12 2 9 2 2" xfId="26074" xr:uid="{963CE3A3-306A-4109-B76B-E4BB960A553F}"/>
    <cellStyle name="Total 12 2 9 3" xfId="16436" xr:uid="{707552A1-452E-446E-B92D-E14C97828F76}"/>
    <cellStyle name="Total 12 2 9 3 2" xfId="31544" xr:uid="{6F29D5D9-B01A-42AF-A493-34F0D53D81C5}"/>
    <cellStyle name="Total 12 2 9 4" xfId="19692" xr:uid="{EE05924A-C8E6-4F99-809D-418D98504B8D}"/>
    <cellStyle name="Total 12 3" xfId="1976" xr:uid="{696E65B3-BCCA-471E-A0C8-81A615B13DB8}"/>
    <cellStyle name="Total 12 3 10" xfId="8474" xr:uid="{FEC7FA8D-2680-4149-89F2-03AB213FA494}"/>
    <cellStyle name="Total 12 3 10 2" xfId="23582" xr:uid="{DBDFACB9-BB5F-4B0C-82FB-D6BB9512E4AF}"/>
    <cellStyle name="Total 12 3 11" xfId="14452" xr:uid="{D3253E09-7227-4728-B0ED-D7055B180328}"/>
    <cellStyle name="Total 12 3 11 2" xfId="29560" xr:uid="{F85F964C-B9B3-49B8-8E56-496F51D30327}"/>
    <cellStyle name="Total 12 3 12" xfId="14293" xr:uid="{61670C83-280E-40A2-AE4B-C5C55D611B23}"/>
    <cellStyle name="Total 12 3 12 2" xfId="29401" xr:uid="{47A991B4-E61C-4FC5-836E-E3B49FECD75E}"/>
    <cellStyle name="Total 12 3 13" xfId="17201" xr:uid="{75E74EB5-5AB4-49C3-914B-91FB7508D6A8}"/>
    <cellStyle name="Total 12 3 2" xfId="2536" xr:uid="{07DFCC91-E9B9-4303-8B04-2126A209AB53}"/>
    <cellStyle name="Total 12 3 2 2" xfId="5173" xr:uid="{861C7EAD-1E0E-4BFD-B7DB-53AC393F1904}"/>
    <cellStyle name="Total 12 3 2 2 2" xfId="11537" xr:uid="{269BCC14-E0DD-4FAA-BAB8-FAD9B5A7C600}"/>
    <cellStyle name="Total 12 3 2 2 2 2" xfId="26645" xr:uid="{0380DC6C-0D83-465C-BB1C-29863AE82B3A}"/>
    <cellStyle name="Total 12 3 2 2 3" xfId="7512" xr:uid="{FBBCD412-70A7-4ED6-A991-2784379D184D}"/>
    <cellStyle name="Total 12 3 2 2 3 2" xfId="22620" xr:uid="{4A173E07-BB18-4CE9-A455-1B5FD2E27BAA}"/>
    <cellStyle name="Total 12 3 2 2 4" xfId="20281" xr:uid="{8D97702A-84F4-4F96-97F7-2ABE47C2D129}"/>
    <cellStyle name="Total 12 3 2 3" xfId="9003" xr:uid="{94D44A0B-14FE-4809-874C-E3A8BA2AFFAF}"/>
    <cellStyle name="Total 12 3 2 3 2" xfId="24111" xr:uid="{3A2F6E08-8DFD-428D-95F5-C3B3616801D8}"/>
    <cellStyle name="Total 12 3 3" xfId="2738" xr:uid="{DF0D3CD2-35EA-4FF6-9F8A-7EB867417347}"/>
    <cellStyle name="Total 12 3 3 2" xfId="5375" xr:uid="{BF180FCC-D6D1-46E5-A878-43CB2C5ADC84}"/>
    <cellStyle name="Total 12 3 3 2 2" xfId="11724" xr:uid="{256738CF-EE43-427A-B898-7DEDECDAA6F9}"/>
    <cellStyle name="Total 12 3 3 2 2 2" xfId="26832" xr:uid="{67069AE5-9C74-4205-BFE2-89DC9539EB7C}"/>
    <cellStyle name="Total 12 3 3 2 3" xfId="7923" xr:uid="{2B9495A1-9658-4DD2-8CC7-0E60ACA7BC9A}"/>
    <cellStyle name="Total 12 3 3 2 3 2" xfId="23031" xr:uid="{BE862F51-D284-4FD3-9105-DDD917C04C45}"/>
    <cellStyle name="Total 12 3 3 2 4" xfId="20483" xr:uid="{5D41A32C-97A4-4252-AA61-DD6F8B43AD6A}"/>
    <cellStyle name="Total 12 3 3 3" xfId="13858" xr:uid="{7EA4DFF4-26D9-484D-9F2F-6A90929C892C}"/>
    <cellStyle name="Total 12 3 3 3 2" xfId="28966" xr:uid="{84D9546F-7AF8-43D1-ACC5-DD1500C40305}"/>
    <cellStyle name="Total 12 3 3 4" xfId="17846" xr:uid="{D7C8A806-056A-4DBB-86F9-4DA0B6F7EB24}"/>
    <cellStyle name="Total 12 3 4" xfId="3041" xr:uid="{38A31842-F34A-4B9A-9011-322FB04FFC3A}"/>
    <cellStyle name="Total 12 3 4 2" xfId="5678" xr:uid="{1DDD3671-B3EA-4408-AC9F-85830B2763E9}"/>
    <cellStyle name="Total 12 3 4 2 2" xfId="11989" xr:uid="{E6D0912F-B0AB-4F4D-8CC5-9880CC5ACB1C}"/>
    <cellStyle name="Total 12 3 4 2 2 2" xfId="27097" xr:uid="{015CC18A-7022-4AAD-ADF6-5C445B5C3793}"/>
    <cellStyle name="Total 12 3 4 2 3" xfId="14223" xr:uid="{96B9511E-2418-44FE-B5CC-8601DA5BE26D}"/>
    <cellStyle name="Total 12 3 4 2 3 2" xfId="29331" xr:uid="{7A72D277-1154-4D7D-831E-1719C643DA49}"/>
    <cellStyle name="Total 12 3 4 2 4" xfId="20786" xr:uid="{A04FD18C-30AA-48D2-A22C-8D96363CD2A4}"/>
    <cellStyle name="Total 12 3 4 3" xfId="9423" xr:uid="{E79A9ACC-B2D7-4CBA-B810-22E0DFBD6DA6}"/>
    <cellStyle name="Total 12 3 4 3 2" xfId="24531" xr:uid="{F4EA63D0-4819-4059-909C-5AE93C9AA85F}"/>
    <cellStyle name="Total 12 3 4 4" xfId="13539" xr:uid="{5972910F-E524-4E82-BCD8-F2708009C650}"/>
    <cellStyle name="Total 12 3 4 4 2" xfId="28647" xr:uid="{EC5F0AEF-3963-421A-92E5-F8F69920D836}"/>
    <cellStyle name="Total 12 3 4 5" xfId="18149" xr:uid="{E1EE1673-AB13-4C0E-BF83-D0CC7AD58898}"/>
    <cellStyle name="Total 12 3 5" xfId="3367" xr:uid="{178CCAEC-55F7-48A9-B142-6920EABC0A25}"/>
    <cellStyle name="Total 12 3 5 2" xfId="6004" xr:uid="{C5200ED9-CB40-42F9-AEE7-BA6EEF99CDBE}"/>
    <cellStyle name="Total 12 3 5 2 2" xfId="12315" xr:uid="{550A4D44-472A-4766-937C-04C70D31AE24}"/>
    <cellStyle name="Total 12 3 5 2 2 2" xfId="27423" xr:uid="{D9D9FF37-0865-4B8D-8C8C-25446962E399}"/>
    <cellStyle name="Total 12 3 5 2 3" xfId="16153" xr:uid="{75EB6F54-97B1-4D45-B338-CB81BB53B5BB}"/>
    <cellStyle name="Total 12 3 5 2 3 2" xfId="31261" xr:uid="{B6B0F759-4525-40E7-B155-F3901790EAE1}"/>
    <cellStyle name="Total 12 3 5 2 4" xfId="21112" xr:uid="{0BE2E29B-27DD-4C01-B82D-9377075A8A3C}"/>
    <cellStyle name="Total 12 3 5 3" xfId="9749" xr:uid="{27690450-1C6A-457F-AFD9-AA3836BE5F2E}"/>
    <cellStyle name="Total 12 3 5 3 2" xfId="24857" xr:uid="{8237B32E-527D-411C-8857-8A8E689FD52D}"/>
    <cellStyle name="Total 12 3 5 4" xfId="13659" xr:uid="{4293A7AA-B7F8-49F6-A8D9-05D59B0ACADE}"/>
    <cellStyle name="Total 12 3 5 4 2" xfId="28767" xr:uid="{A9C749EE-8B02-4499-8197-766EFE71C45B}"/>
    <cellStyle name="Total 12 3 5 5" xfId="18475" xr:uid="{C1ECDF03-5291-4C31-BE70-A93DD804F2EF}"/>
    <cellStyle name="Total 12 3 6" xfId="3673" xr:uid="{99FA6F50-04A6-47E0-A209-AA4ED638DF12}"/>
    <cellStyle name="Total 12 3 6 2" xfId="6310" xr:uid="{FEEA47B2-B41B-4147-8852-4BFB99E59722}"/>
    <cellStyle name="Total 12 3 6 2 2" xfId="12621" xr:uid="{00C7CF60-BAD3-45D5-9A2C-BE6EFD891C7C}"/>
    <cellStyle name="Total 12 3 6 2 2 2" xfId="27729" xr:uid="{9465B67E-FEFD-4B71-9D66-06B513729A72}"/>
    <cellStyle name="Total 12 3 6 2 3" xfId="7812" xr:uid="{1C6C8622-C3B2-4222-A518-78E4360B8FA0}"/>
    <cellStyle name="Total 12 3 6 2 3 2" xfId="22920" xr:uid="{9F79D68C-32B6-43A6-BD4C-93975657CE80}"/>
    <cellStyle name="Total 12 3 6 2 4" xfId="21418" xr:uid="{E8CE5CA6-92C7-46A1-8B69-3AA5F355005D}"/>
    <cellStyle name="Total 12 3 6 3" xfId="10055" xr:uid="{455D53AB-C6D1-4ACE-A2A0-553574CD6DF9}"/>
    <cellStyle name="Total 12 3 6 3 2" xfId="25163" xr:uid="{EAD0D222-D41F-444F-A9F8-0BA79826DB0B}"/>
    <cellStyle name="Total 12 3 6 4" xfId="15327" xr:uid="{AA052B8E-AB7F-4B47-8FB8-C2679D93FFEE}"/>
    <cellStyle name="Total 12 3 6 4 2" xfId="30435" xr:uid="{4961AD1E-1D07-4B95-AD4A-148A5D5314B6}"/>
    <cellStyle name="Total 12 3 6 5" xfId="18781" xr:uid="{65C909B7-06EF-4623-AF7B-189D7DCADCDC}"/>
    <cellStyle name="Total 12 3 7" xfId="4048" xr:uid="{B068E6AB-A993-47A7-AA3A-E7C670890B52}"/>
    <cellStyle name="Total 12 3 7 2" xfId="6685" xr:uid="{414194A8-3591-4526-9F39-3FC39BA599EF}"/>
    <cellStyle name="Total 12 3 7 2 2" xfId="12996" xr:uid="{718AA57D-DB05-48F0-989D-103B75237673}"/>
    <cellStyle name="Total 12 3 7 2 2 2" xfId="28104" xr:uid="{FB2E3CEE-B763-4AA6-8846-CD6093103265}"/>
    <cellStyle name="Total 12 3 7 2 3" xfId="16672" xr:uid="{1B0FA70D-2B94-4217-A6FF-ADF0D1E42B23}"/>
    <cellStyle name="Total 12 3 7 2 3 2" xfId="31780" xr:uid="{64B0FF84-62C5-4C45-AA1A-8823E4AEA081}"/>
    <cellStyle name="Total 12 3 7 2 4" xfId="21793" xr:uid="{ED070B94-B96F-4EA8-A853-9DB55DDE97D4}"/>
    <cellStyle name="Total 12 3 7 3" xfId="10430" xr:uid="{B51E9CA9-5179-4B1D-A0E3-2F82143F21D4}"/>
    <cellStyle name="Total 12 3 7 3 2" xfId="25538" xr:uid="{5751004E-BCC2-4AFD-B1A0-A3D5940DB4DF}"/>
    <cellStyle name="Total 12 3 7 4" xfId="13784" xr:uid="{E8B965DB-4062-4846-87C9-7071F4E0423B}"/>
    <cellStyle name="Total 12 3 7 4 2" xfId="28892" xr:uid="{6E599FA9-FA5F-4468-A10C-03D7FB017B4E}"/>
    <cellStyle name="Total 12 3 7 5" xfId="19156" xr:uid="{30EACE20-1AF0-4589-AFD2-4EBBF8CE73D1}"/>
    <cellStyle name="Total 12 3 8" xfId="4347" xr:uid="{3BA18272-78E9-4CE1-875A-18839DD66A7D}"/>
    <cellStyle name="Total 12 3 8 2" xfId="6984" xr:uid="{49A7EEEA-0C97-41C0-908B-D6B1F5DC4933}"/>
    <cellStyle name="Total 12 3 8 2 2" xfId="13295" xr:uid="{95B4D157-25EB-4266-96DE-D28DADDD5FEB}"/>
    <cellStyle name="Total 12 3 8 2 2 2" xfId="28403" xr:uid="{3E251DED-47D8-49F9-A74B-592148F22177}"/>
    <cellStyle name="Total 12 3 8 2 3" xfId="16959" xr:uid="{8DD7DDFB-6C89-461E-BAFE-1C3C9210E6F2}"/>
    <cellStyle name="Total 12 3 8 2 3 2" xfId="32067" xr:uid="{41333EA0-AF31-4D93-BBCD-9439AF2638FB}"/>
    <cellStyle name="Total 12 3 8 2 4" xfId="22092" xr:uid="{14AD2840-FF80-4EC1-9589-4C91BB3D9730}"/>
    <cellStyle name="Total 12 3 8 3" xfId="10729" xr:uid="{6CD6EF19-0D09-4042-B122-53ADEB23B9EC}"/>
    <cellStyle name="Total 12 3 8 3 2" xfId="25837" xr:uid="{51355586-8116-4007-ADF3-5D597F579DD7}"/>
    <cellStyle name="Total 12 3 8 4" xfId="15836" xr:uid="{DE71076D-ACAC-483D-B54C-47DF087296D7}"/>
    <cellStyle name="Total 12 3 8 4 2" xfId="30944" xr:uid="{8B4710F1-ECD0-460D-8FF5-F3FDEAA765D6}"/>
    <cellStyle name="Total 12 3 8 5" xfId="19455" xr:uid="{CDAA503D-1645-45EC-B224-8DDFF7F4C304}"/>
    <cellStyle name="Total 12 3 9" xfId="4613" xr:uid="{1F2FF17D-B828-4512-9609-6D311AE767B7}"/>
    <cellStyle name="Total 12 3 9 2" xfId="10995" xr:uid="{4E02CE23-8DFD-4D71-9DAB-BE2BFCA2625F}"/>
    <cellStyle name="Total 12 3 9 2 2" xfId="26103" xr:uid="{BD9EA848-568C-4DD3-A9C8-D4750E3FA989}"/>
    <cellStyle name="Total 12 3 9 3" xfId="16208" xr:uid="{B404CEB5-EB0B-4DA1-A4B1-BF10A5CA48E6}"/>
    <cellStyle name="Total 12 3 9 3 2" xfId="31316" xr:uid="{73975839-DA05-471D-A24D-8C27F36E8095}"/>
    <cellStyle name="Total 12 3 9 4" xfId="19721" xr:uid="{114F38D8-FE44-47EB-8CC2-2981161CFD3F}"/>
    <cellStyle name="Total 12 4" xfId="2138" xr:uid="{28D9365C-9DA3-4F71-BF2F-4ABC3BE2B994}"/>
    <cellStyle name="Total 12 4 10" xfId="7974" xr:uid="{4C224B55-AD92-4F67-AC83-BE545075587B}"/>
    <cellStyle name="Total 12 4 10 2" xfId="23082" xr:uid="{6F298CFC-E10F-4BB9-A885-36D96A85BC98}"/>
    <cellStyle name="Total 12 4 11" xfId="15030" xr:uid="{8BEB1204-FA70-40AB-AF5D-9CF489BA0807}"/>
    <cellStyle name="Total 12 4 11 2" xfId="30138" xr:uid="{77DADFE9-A70C-4D80-9F42-19A1EB93A8FB}"/>
    <cellStyle name="Total 12 4 12" xfId="17363" xr:uid="{FF33CF79-47D0-4728-B836-827A49B66C16}"/>
    <cellStyle name="Total 12 4 2" xfId="2628" xr:uid="{C40347F5-26E0-4F92-B44A-2888033B6F58}"/>
    <cellStyle name="Total 12 4 2 2" xfId="5265" xr:uid="{AAB2556B-B990-4CE3-8AD9-B8C4F10C50B2}"/>
    <cellStyle name="Total 12 4 2 2 2" xfId="11629" xr:uid="{760F895A-4BD5-42DB-AC2D-390E98F659DD}"/>
    <cellStyle name="Total 12 4 2 2 2 2" xfId="26737" xr:uid="{6CFA321F-91EA-446E-A145-3CADEBAE865A}"/>
    <cellStyle name="Total 12 4 2 2 3" xfId="15579" xr:uid="{61CAC1B0-F98E-4A7E-98BC-8AED6A4EED37}"/>
    <cellStyle name="Total 12 4 2 2 3 2" xfId="30687" xr:uid="{171CEFF5-036E-4116-8393-8543E651AFA4}"/>
    <cellStyle name="Total 12 4 2 2 4" xfId="20373" xr:uid="{A5CBBB35-F46C-4288-95C5-E9C613BCEEDB}"/>
    <cellStyle name="Total 12 4 2 3" xfId="9095" xr:uid="{72EC9B51-5399-4B2F-ABFE-A38E8B2B58AD}"/>
    <cellStyle name="Total 12 4 2 3 2" xfId="24203" xr:uid="{B9BDF00B-DDF5-4376-A15A-A03A63745AEF}"/>
    <cellStyle name="Total 12 4 2 4" xfId="14783" xr:uid="{BBC7F247-C95A-4997-9CBF-02BBDEA4816B}"/>
    <cellStyle name="Total 12 4 2 4 2" xfId="29891" xr:uid="{4749AAE7-7EB4-4057-A082-1A668B4CA6D8}"/>
    <cellStyle name="Total 12 4 2 5" xfId="9274" xr:uid="{113E8D09-5CDC-4952-BD53-53F0C345D5D8}"/>
    <cellStyle name="Total 12 4 2 5 2" xfId="24382" xr:uid="{9918E3B4-CB3E-489D-969E-C29553E8C477}"/>
    <cellStyle name="Total 12 4 2 6" xfId="17736" xr:uid="{C17DB393-2E87-491B-9A10-A16FEA12D16D}"/>
    <cellStyle name="Total 12 4 3" xfId="2893" xr:uid="{3124CD66-0360-4429-9C62-05024C67D1CE}"/>
    <cellStyle name="Total 12 4 3 2" xfId="5530" xr:uid="{5EC9D2F4-4AAF-47EE-A09C-994DC5F11A1C}"/>
    <cellStyle name="Total 12 4 3 2 2" xfId="11841" xr:uid="{582EE88C-5DF5-4AC2-AE21-2595F3BDAB12}"/>
    <cellStyle name="Total 12 4 3 2 2 2" xfId="26949" xr:uid="{12224BC1-D4F0-4ACA-8D95-8E2A98A51B2D}"/>
    <cellStyle name="Total 12 4 3 2 3" xfId="13386" xr:uid="{68E2EBE2-3824-466C-A9C7-5D6A6F296C9A}"/>
    <cellStyle name="Total 12 4 3 2 3 2" xfId="28494" xr:uid="{936B58E7-E25A-4822-94AD-4289B87AD5C1}"/>
    <cellStyle name="Total 12 4 3 2 4" xfId="20638" xr:uid="{E60893BD-AC2E-474A-AD8F-4627E9A001CC}"/>
    <cellStyle name="Total 12 4 3 3" xfId="7609" xr:uid="{59001B2A-A612-47F6-90D3-26EA3C2FA4DB}"/>
    <cellStyle name="Total 12 4 3 3 2" xfId="22717" xr:uid="{CEB9CC43-F774-491A-9220-2514B5F6921F}"/>
    <cellStyle name="Total 12 4 3 4" xfId="18001" xr:uid="{43CA0FC8-6C5E-46DF-9782-DBC5008B929B}"/>
    <cellStyle name="Total 12 4 4" xfId="3196" xr:uid="{4B80DBD7-8042-4BB3-8D15-9A7AED2E7F17}"/>
    <cellStyle name="Total 12 4 4 2" xfId="5833" xr:uid="{2377A89E-D79C-4A55-8C41-75BC1914B440}"/>
    <cellStyle name="Total 12 4 4 2 2" xfId="12144" xr:uid="{AA197882-51DF-46F2-84FD-1DA06A2C1099}"/>
    <cellStyle name="Total 12 4 4 2 2 2" xfId="27252" xr:uid="{D41D7890-8D06-4DA1-B275-B952EF677A35}"/>
    <cellStyle name="Total 12 4 4 2 3" xfId="9300" xr:uid="{A644D17B-14F8-4F3E-8FBC-DABB4FEB0020}"/>
    <cellStyle name="Total 12 4 4 2 3 2" xfId="24408" xr:uid="{E256FCC2-C2D8-49B5-8AC5-7B074AFBEFA3}"/>
    <cellStyle name="Total 12 4 4 2 4" xfId="20941" xr:uid="{7C023EF6-1039-4CF1-A291-723816EAE79E}"/>
    <cellStyle name="Total 12 4 4 3" xfId="9578" xr:uid="{8B94FECD-34E6-4966-BAB2-2AEAD74B5268}"/>
    <cellStyle name="Total 12 4 4 3 2" xfId="24686" xr:uid="{AD087339-1E30-4D68-80D2-7280988FAF81}"/>
    <cellStyle name="Total 12 4 4 4" xfId="16366" xr:uid="{43ACDE22-8DF1-435F-B55A-DEE829D954BE}"/>
    <cellStyle name="Total 12 4 4 4 2" xfId="31474" xr:uid="{E1982037-B2BB-42A6-BC75-D0BB1BE0B2E6}"/>
    <cellStyle name="Total 12 4 4 5" xfId="18304" xr:uid="{C5CA9686-9B17-4CC6-AD9F-BB420105FFF8}"/>
    <cellStyle name="Total 12 4 5" xfId="3522" xr:uid="{9A787785-8E79-4498-B1E1-09E85BE1D6F3}"/>
    <cellStyle name="Total 12 4 5 2" xfId="6159" xr:uid="{11C85827-DE02-4A56-9447-DB9A77706F0E}"/>
    <cellStyle name="Total 12 4 5 2 2" xfId="12470" xr:uid="{109D111E-43AC-4988-8C3D-0F75908FE2D3}"/>
    <cellStyle name="Total 12 4 5 2 2 2" xfId="27578" xr:uid="{C35E96D8-3F65-4657-B4F2-C962C5C5394A}"/>
    <cellStyle name="Total 12 4 5 2 3" xfId="7077" xr:uid="{E814CD7B-A996-4045-9116-42F3950F56D3}"/>
    <cellStyle name="Total 12 4 5 2 3 2" xfId="22185" xr:uid="{E7707BF2-688D-4B55-AD5B-CB3FDFE6F777}"/>
    <cellStyle name="Total 12 4 5 2 4" xfId="21267" xr:uid="{5A8B0B8D-EC61-4C54-A8CC-4A99C8765603}"/>
    <cellStyle name="Total 12 4 5 3" xfId="9904" xr:uid="{87133489-9583-4AF6-8EED-7DC3E82D8496}"/>
    <cellStyle name="Total 12 4 5 3 2" xfId="25012" xr:uid="{4F046ACE-328E-4F3D-912C-88AA523CB497}"/>
    <cellStyle name="Total 12 4 5 4" xfId="15290" xr:uid="{A3D1CAC2-0B06-4F30-BE49-724C900C9590}"/>
    <cellStyle name="Total 12 4 5 4 2" xfId="30398" xr:uid="{7595F5F7-53AB-4AAD-BD53-D1242A492618}"/>
    <cellStyle name="Total 12 4 5 5" xfId="18630" xr:uid="{37D7F496-63CA-4062-A9CD-597F28704847}"/>
    <cellStyle name="Total 12 4 6" xfId="3828" xr:uid="{95DDB2ED-D4EA-4AA3-8597-F46DBB9089FD}"/>
    <cellStyle name="Total 12 4 6 2" xfId="6465" xr:uid="{55897757-FCF2-4E06-B626-279326F83E6E}"/>
    <cellStyle name="Total 12 4 6 2 2" xfId="12776" xr:uid="{F2E1D796-85A2-43C2-BB9F-2C89B3737F31}"/>
    <cellStyle name="Total 12 4 6 2 2 2" xfId="27884" xr:uid="{87CF3B26-7B69-40EB-AEBB-E4EFC09E84EF}"/>
    <cellStyle name="Total 12 4 6 2 3" xfId="7453" xr:uid="{7667AE27-F5E9-4F3F-828E-2CCC9BA46AA8}"/>
    <cellStyle name="Total 12 4 6 2 3 2" xfId="22561" xr:uid="{D8C69DA3-5235-4C6C-B759-9B9B36741BE9}"/>
    <cellStyle name="Total 12 4 6 2 4" xfId="21573" xr:uid="{CAE1D597-FE8F-4727-B59D-6A55A06816AE}"/>
    <cellStyle name="Total 12 4 6 3" xfId="10210" xr:uid="{243AA29C-C1AE-4175-8674-82F9E22657E7}"/>
    <cellStyle name="Total 12 4 6 3 2" xfId="25318" xr:uid="{40712439-2EB5-4D1D-93CE-57FF77B799B7}"/>
    <cellStyle name="Total 12 4 6 4" xfId="13848" xr:uid="{B88DAA2C-ECFE-47A4-B43A-C646046610C2}"/>
    <cellStyle name="Total 12 4 6 4 2" xfId="28956" xr:uid="{1DB83C44-B16F-4404-9424-333302536063}"/>
    <cellStyle name="Total 12 4 6 5" xfId="18936" xr:uid="{C7A7F93E-DA7E-4A31-98A1-ECDAD9AD5D66}"/>
    <cellStyle name="Total 12 4 7" xfId="4210" xr:uid="{AB86C8B6-C95F-40D0-9789-0204C67AE941}"/>
    <cellStyle name="Total 12 4 7 2" xfId="6847" xr:uid="{6564EC13-4833-4EA0-8756-16C2021D3317}"/>
    <cellStyle name="Total 12 4 7 2 2" xfId="13158" xr:uid="{5B1BDC9B-553C-4045-8784-24B6EFB00287}"/>
    <cellStyle name="Total 12 4 7 2 2 2" xfId="28266" xr:uid="{A2744A76-B03A-45FD-BD35-B6CC12F96996}"/>
    <cellStyle name="Total 12 4 7 2 3" xfId="16827" xr:uid="{13BE4992-7903-40B5-A6ED-55C559EF27C9}"/>
    <cellStyle name="Total 12 4 7 2 3 2" xfId="31935" xr:uid="{F6AA34B1-1E3D-4EE8-8C9E-FF934F0F7672}"/>
    <cellStyle name="Total 12 4 7 2 4" xfId="21955" xr:uid="{684D1E5B-6B4F-4EFA-B9F9-782B7F100243}"/>
    <cellStyle name="Total 12 4 7 3" xfId="10592" xr:uid="{2B5BFD9B-8D7A-421F-933B-7D604F6FD88B}"/>
    <cellStyle name="Total 12 4 7 3 2" xfId="25700" xr:uid="{60612F4F-3BBB-4011-A1C9-BF460515FE09}"/>
    <cellStyle name="Total 12 4 7 4" xfId="8692" xr:uid="{21D02929-7341-4D15-91F8-9EF844622ECF}"/>
    <cellStyle name="Total 12 4 7 4 2" xfId="23800" xr:uid="{284E7A50-2BA7-4A59-88F2-D1665024FF69}"/>
    <cellStyle name="Total 12 4 7 5" xfId="19318" xr:uid="{629544C9-1655-4EA5-89E3-A29FD91C1E16}"/>
    <cellStyle name="Total 12 4 8" xfId="4775" xr:uid="{118A810B-4797-48C9-A32E-4092D2C1E81B}"/>
    <cellStyle name="Total 12 4 8 2" xfId="11157" xr:uid="{3D3B64CC-2201-44FC-B2D8-980B433B3C4E}"/>
    <cellStyle name="Total 12 4 8 2 2" xfId="26265" xr:uid="{F5E26398-848E-4947-A761-D8D38701B456}"/>
    <cellStyle name="Total 12 4 8 3" xfId="15162" xr:uid="{D262CADE-6A1A-41C2-8EA8-B5F5B4203492}"/>
    <cellStyle name="Total 12 4 8 3 2" xfId="30270" xr:uid="{E15282FC-BF24-452C-8B9A-22F8A56E1AA1}"/>
    <cellStyle name="Total 12 4 8 4" xfId="19883" xr:uid="{4A56E4D0-F395-4412-B7DA-54C76145C3D7}"/>
    <cellStyle name="Total 12 4 9" xfId="8636" xr:uid="{4C2682F7-8A7C-4CFA-882B-EB127689BB78}"/>
    <cellStyle name="Total 12 4 9 2" xfId="23744" xr:uid="{9E704E99-766E-400C-8F21-95B707362E18}"/>
    <cellStyle name="Total 12 5" xfId="2153" xr:uid="{7BCB7721-7C35-4A7B-80BC-0E0C2ADC78E2}"/>
    <cellStyle name="Total 12 5 10" xfId="8698" xr:uid="{AA39C39F-ADDB-42FD-8440-FC073AF0D085}"/>
    <cellStyle name="Total 12 5 10 2" xfId="23806" xr:uid="{8E7FE24D-F2C9-43B6-9498-5CED9EF1C0DC}"/>
    <cellStyle name="Total 12 5 11" xfId="17378" xr:uid="{75F2D1F8-1C23-4CB8-B2E2-A87EF9C3081F}"/>
    <cellStyle name="Total 12 5 2" xfId="2908" xr:uid="{38127E68-86D1-431C-A9FA-4BB01FE79E82}"/>
    <cellStyle name="Total 12 5 2 2" xfId="5545" xr:uid="{BAAA7703-DAAB-448F-96FF-98652B9A426E}"/>
    <cellStyle name="Total 12 5 2 2 2" xfId="11856" xr:uid="{074D5215-D569-4ED2-AB49-D24D99BD262A}"/>
    <cellStyle name="Total 12 5 2 2 2 2" xfId="26964" xr:uid="{B7AD618A-1E88-46AD-9FD2-DB042E301F99}"/>
    <cellStyle name="Total 12 5 2 2 3" xfId="16461" xr:uid="{870D00E8-48DE-412D-958C-F77973ECBF78}"/>
    <cellStyle name="Total 12 5 2 2 3 2" xfId="31569" xr:uid="{2A7E5A11-7BD4-4077-84DB-4EA8DCD743EF}"/>
    <cellStyle name="Total 12 5 2 2 4" xfId="20653" xr:uid="{2E58264F-30F8-4F83-B764-CA5F42D9F556}"/>
    <cellStyle name="Total 12 5 2 3" xfId="15790" xr:uid="{2A119FB3-FD60-419C-8004-B7086393E531}"/>
    <cellStyle name="Total 12 5 2 3 2" xfId="30898" xr:uid="{5EFE8803-83C3-49B5-85CF-F286117E42C7}"/>
    <cellStyle name="Total 12 5 2 4" xfId="18016" xr:uid="{94063916-72AD-407E-A3D0-07F3914276F4}"/>
    <cellStyle name="Total 12 5 3" xfId="3211" xr:uid="{8EBC8768-0C2B-4266-941E-4C4EC5FA0EFE}"/>
    <cellStyle name="Total 12 5 3 2" xfId="5848" xr:uid="{70938C20-5FE9-46FD-98C7-08197B27F6E6}"/>
    <cellStyle name="Total 12 5 3 2 2" xfId="12159" xr:uid="{8ECE0354-D129-4115-9FD7-12BDB8EAB5C0}"/>
    <cellStyle name="Total 12 5 3 2 2 2" xfId="27267" xr:uid="{0A59BAEB-0F40-4551-9B07-3C0CF69C7A28}"/>
    <cellStyle name="Total 12 5 3 2 3" xfId="8012" xr:uid="{35203C93-F098-4100-AF7A-1DED8E759F01}"/>
    <cellStyle name="Total 12 5 3 2 3 2" xfId="23120" xr:uid="{F238197B-442F-4DC7-BFBE-10343E278C6B}"/>
    <cellStyle name="Total 12 5 3 2 4" xfId="20956" xr:uid="{D123E413-415B-4DDC-A217-CC150E396A4D}"/>
    <cellStyle name="Total 12 5 3 3" xfId="9593" xr:uid="{764A2606-C14D-4CC8-9775-626B49C7DA74}"/>
    <cellStyle name="Total 12 5 3 3 2" xfId="24701" xr:uid="{7BF00840-CBDD-457A-A3DC-1F2BB090DD7C}"/>
    <cellStyle name="Total 12 5 3 4" xfId="15286" xr:uid="{4935E081-5349-4DBE-AE8E-4E1B2709CD1C}"/>
    <cellStyle name="Total 12 5 3 4 2" xfId="30394" xr:uid="{68C398B6-2188-4091-B0CF-878B3EA52BC7}"/>
    <cellStyle name="Total 12 5 3 5" xfId="18319" xr:uid="{C1CC4353-C647-4916-B2C4-E40263512A11}"/>
    <cellStyle name="Total 12 5 4" xfId="3537" xr:uid="{6E199F7F-D90A-4E01-87F7-11150E4CD6F6}"/>
    <cellStyle name="Total 12 5 4 2" xfId="6174" xr:uid="{A377C8B4-C7E5-430D-88A5-011C31C5284F}"/>
    <cellStyle name="Total 12 5 4 2 2" xfId="12485" xr:uid="{77F13E21-368C-477C-A685-8D62D341587F}"/>
    <cellStyle name="Total 12 5 4 2 2 2" xfId="27593" xr:uid="{444CCC3A-3F02-4565-B52A-BD8E92BA8A85}"/>
    <cellStyle name="Total 12 5 4 2 3" xfId="14231" xr:uid="{66DD0ABE-BC37-4BBF-9CB9-73C6B2356368}"/>
    <cellStyle name="Total 12 5 4 2 3 2" xfId="29339" xr:uid="{86777981-6D93-4438-AC72-6003185D440E}"/>
    <cellStyle name="Total 12 5 4 2 4" xfId="21282" xr:uid="{D758779C-3F13-4375-967E-5902447EFA54}"/>
    <cellStyle name="Total 12 5 4 3" xfId="9919" xr:uid="{FF789006-D95D-46E2-BBAD-FC1FE0339B36}"/>
    <cellStyle name="Total 12 5 4 3 2" xfId="25027" xr:uid="{5E1237C8-4CA0-43CA-B490-C29708672CFA}"/>
    <cellStyle name="Total 12 5 4 4" xfId="7390" xr:uid="{A6A78E90-361D-4EF7-97C6-B4F9677845C2}"/>
    <cellStyle name="Total 12 5 4 4 2" xfId="22498" xr:uid="{7BAB1DB0-A20F-4D1A-A0F0-AED640125093}"/>
    <cellStyle name="Total 12 5 4 5" xfId="18645" xr:uid="{FC0768BA-5BDB-4285-9DFF-5E2918D2917D}"/>
    <cellStyle name="Total 12 5 5" xfId="3843" xr:uid="{7379D2A3-9529-4E37-8990-ADC5BE1D654E}"/>
    <cellStyle name="Total 12 5 5 2" xfId="6480" xr:uid="{C374A9C2-5C42-4D5C-A58D-26630CFF8F59}"/>
    <cellStyle name="Total 12 5 5 2 2" xfId="12791" xr:uid="{42C3677E-A9C4-4392-86C9-F193D516B613}"/>
    <cellStyle name="Total 12 5 5 2 2 2" xfId="27899" xr:uid="{6F80393E-8DE4-4D17-AB0A-BDCE01D00707}"/>
    <cellStyle name="Total 12 5 5 2 3" xfId="14477" xr:uid="{6707B24F-5F83-4772-984A-7B240FC3A7A1}"/>
    <cellStyle name="Total 12 5 5 2 3 2" xfId="29585" xr:uid="{17CB225E-9A71-42BB-83D2-F2E9A7E2FB48}"/>
    <cellStyle name="Total 12 5 5 2 4" xfId="21588" xr:uid="{9B43C930-0EF2-45A9-9846-A27D3030BFB8}"/>
    <cellStyle name="Total 12 5 5 3" xfId="10225" xr:uid="{ABC81964-1149-4686-9856-EE6FB34CA89F}"/>
    <cellStyle name="Total 12 5 5 3 2" xfId="25333" xr:uid="{2F6CB0B3-3CF6-492A-A100-9AE60DF50DF4}"/>
    <cellStyle name="Total 12 5 5 4" xfId="8101" xr:uid="{5F6492D2-DF25-43BE-B6EB-BE97BFAB5D21}"/>
    <cellStyle name="Total 12 5 5 4 2" xfId="23209" xr:uid="{0FF49BDA-569F-47ED-AA39-6D75FB83F58A}"/>
    <cellStyle name="Total 12 5 5 5" xfId="18951" xr:uid="{82F39375-5289-4224-8463-C5982797B1D2}"/>
    <cellStyle name="Total 12 5 6" xfId="4225" xr:uid="{781D6DCA-7240-4AB0-B5C1-6D835B79A4A5}"/>
    <cellStyle name="Total 12 5 6 2" xfId="6862" xr:uid="{E757D382-E3A3-4637-909F-45207049F44E}"/>
    <cellStyle name="Total 12 5 6 2 2" xfId="13173" xr:uid="{B728325A-86D1-418E-A69A-DED040027859}"/>
    <cellStyle name="Total 12 5 6 2 2 2" xfId="28281" xr:uid="{BAE8F377-B3B8-48B2-9FD2-ED5C3939168F}"/>
    <cellStyle name="Total 12 5 6 2 3" xfId="16842" xr:uid="{CC186779-025A-434B-B439-4A1A4AA5729B}"/>
    <cellStyle name="Total 12 5 6 2 3 2" xfId="31950" xr:uid="{9A2CF7F4-1F7F-4891-ADE6-51E33F41387F}"/>
    <cellStyle name="Total 12 5 6 2 4" xfId="21970" xr:uid="{20963985-6E45-4074-9FED-48FEA23B53E4}"/>
    <cellStyle name="Total 12 5 6 3" xfId="10607" xr:uid="{2B51D9AE-66B1-44A3-B835-994D8493F8DA}"/>
    <cellStyle name="Total 12 5 6 3 2" xfId="25715" xr:uid="{F3F86C8B-E08C-4138-B824-65CAA37D588D}"/>
    <cellStyle name="Total 12 5 6 4" xfId="8103" xr:uid="{D36FF36A-5BD0-4C69-AD12-EA03F5684CA7}"/>
    <cellStyle name="Total 12 5 6 4 2" xfId="23211" xr:uid="{6F5C2299-F602-41C5-ADD2-9FDA378CFB21}"/>
    <cellStyle name="Total 12 5 6 5" xfId="19333" xr:uid="{2A4C7896-FF07-470A-9554-D615E0864FDC}"/>
    <cellStyle name="Total 12 5 7" xfId="4790" xr:uid="{37D22928-3815-4401-B690-2E2CCF2CAB4F}"/>
    <cellStyle name="Total 12 5 7 2" xfId="11172" xr:uid="{942EA156-1F0B-46C9-B84D-C1F6117AEB8F}"/>
    <cellStyle name="Total 12 5 7 2 2" xfId="26280" xr:uid="{45F8AEFB-ACA8-40A6-BC6B-5F2FEF820667}"/>
    <cellStyle name="Total 12 5 7 3" xfId="7055" xr:uid="{E8B34F05-A08B-4C86-A39E-A23702B25D92}"/>
    <cellStyle name="Total 12 5 7 3 2" xfId="22163" xr:uid="{22EA5776-0B5B-4B10-A62B-D66380982A2B}"/>
    <cellStyle name="Total 12 5 7 4" xfId="19898" xr:uid="{A2EFADDC-6F84-4A0C-A378-AA2A6C169B58}"/>
    <cellStyle name="Total 12 5 8" xfId="8651" xr:uid="{63C9CF81-37B1-4C89-A234-3090EA25EA53}"/>
    <cellStyle name="Total 12 5 8 2" xfId="23759" xr:uid="{CB57CFCD-53BE-4A52-ADAE-9833E81F3F31}"/>
    <cellStyle name="Total 12 5 9" xfId="14064" xr:uid="{48770D32-98C1-42F2-8AED-A7206FD0BCE5}"/>
    <cellStyle name="Total 12 5 9 2" xfId="29172" xr:uid="{1A22260C-1674-42BB-A379-0301CAD45CE7}"/>
    <cellStyle name="Total 13" xfId="1777" xr:uid="{00000000-0005-0000-0000-0000F1060000}"/>
    <cellStyle name="Total 13 2" xfId="1948" xr:uid="{B700D807-9756-41CB-AFDE-5E7E2C0357EF}"/>
    <cellStyle name="Total 13 2 10" xfId="8449" xr:uid="{212E4F89-338D-442C-AAC9-9FC235DBB2DB}"/>
    <cellStyle name="Total 13 2 10 2" xfId="23557" xr:uid="{5657906C-8CED-48A8-8669-85D9ECA441BF}"/>
    <cellStyle name="Total 13 2 11" xfId="16333" xr:uid="{87A366A3-2662-4450-AE8B-6129F23DE621}"/>
    <cellStyle name="Total 13 2 11 2" xfId="31441" xr:uid="{A97A54A0-0752-4CC7-852F-91FA59E08428}"/>
    <cellStyle name="Total 13 2 12" xfId="14303" xr:uid="{B2950D46-5502-4101-AEFE-370C7BC0B2C7}"/>
    <cellStyle name="Total 13 2 12 2" xfId="29411" xr:uid="{69AE4EB7-94C3-495A-B95A-5EA999FA0EDA}"/>
    <cellStyle name="Total 13 2 13" xfId="17173" xr:uid="{1CCF376D-420F-4F63-9F66-7503517504DF}"/>
    <cellStyle name="Total 13 2 2" xfId="2508" xr:uid="{0E6D3E86-041E-4CE2-A577-07C990C59DDF}"/>
    <cellStyle name="Total 13 2 2 2" xfId="5145" xr:uid="{25D4F73D-0192-41F6-8D2C-A6FFAE0C40C8}"/>
    <cellStyle name="Total 13 2 2 2 2" xfId="11509" xr:uid="{8195D31E-ADE2-42BB-8D1A-3FA9504E7C14}"/>
    <cellStyle name="Total 13 2 2 2 2 2" xfId="26617" xr:uid="{A0914CF0-9F2C-4F0B-8E6E-4CD400F3C1B3}"/>
    <cellStyle name="Total 13 2 2 2 3" xfId="8189" xr:uid="{1514A9B2-B582-4C02-8C22-820F10B4EFD7}"/>
    <cellStyle name="Total 13 2 2 2 3 2" xfId="23297" xr:uid="{2B13BC4A-55B4-454C-95BC-002FF83FE3F7}"/>
    <cellStyle name="Total 13 2 2 2 4" xfId="20253" xr:uid="{2F9B4711-4F72-43DD-B701-4A3C68E7F0AF}"/>
    <cellStyle name="Total 13 2 2 3" xfId="8975" xr:uid="{07403510-F83B-4D5E-9A8E-843177BD97DD}"/>
    <cellStyle name="Total 13 2 2 3 2" xfId="24083" xr:uid="{86F41358-150A-422D-8F53-00924636C3FE}"/>
    <cellStyle name="Total 13 2 3" xfId="2724" xr:uid="{40FA15E8-7911-49EE-B1A8-AA87EDC33A5A}"/>
    <cellStyle name="Total 13 2 3 2" xfId="5361" xr:uid="{6D986799-25F4-467C-9263-B567EF1E3AEB}"/>
    <cellStyle name="Total 13 2 3 2 2" xfId="11710" xr:uid="{EF85A29D-315B-4845-A314-BC9DDC6452E0}"/>
    <cellStyle name="Total 13 2 3 2 2 2" xfId="26818" xr:uid="{6B9CA700-C5CA-4F07-BE29-1E37F800D115}"/>
    <cellStyle name="Total 13 2 3 2 3" xfId="9209" xr:uid="{0900D887-A6E5-4169-830C-6525BB155151}"/>
    <cellStyle name="Total 13 2 3 2 3 2" xfId="24317" xr:uid="{F8CD1F4C-147C-4D31-9E43-BF38852E5840}"/>
    <cellStyle name="Total 13 2 3 2 4" xfId="20469" xr:uid="{4AAE53B4-9EE1-4C45-9E87-0356F324796E}"/>
    <cellStyle name="Total 13 2 3 3" xfId="14281" xr:uid="{B99C2DC9-D6AA-4875-A5EA-88A18DAA1E52}"/>
    <cellStyle name="Total 13 2 3 3 2" xfId="29389" xr:uid="{A719E396-A87C-40DD-8B2E-0A6DB7EE3441}"/>
    <cellStyle name="Total 13 2 3 4" xfId="17832" xr:uid="{BA7AC751-3A60-41DD-9582-A500278ACC1B}"/>
    <cellStyle name="Total 13 2 4" xfId="3027" xr:uid="{243183A8-7A9E-4BFB-AA06-7ED08C9D1CE5}"/>
    <cellStyle name="Total 13 2 4 2" xfId="5664" xr:uid="{FB4DC829-1E65-4BD3-B99F-EF456F66D547}"/>
    <cellStyle name="Total 13 2 4 2 2" xfId="11975" xr:uid="{B78ECE39-B1A1-4C2B-9475-16AAC9FF4D5D}"/>
    <cellStyle name="Total 13 2 4 2 2 2" xfId="27083" xr:uid="{D048F3C3-9C50-4995-8976-0789D49EDBBA}"/>
    <cellStyle name="Total 13 2 4 2 3" xfId="14925" xr:uid="{3BEBECD5-541A-4522-B55E-41E6CEE8A88D}"/>
    <cellStyle name="Total 13 2 4 2 3 2" xfId="30033" xr:uid="{AA4B5FD7-13FB-4456-A1E9-20B8CC20DA66}"/>
    <cellStyle name="Total 13 2 4 2 4" xfId="20772" xr:uid="{7E0BBB46-1FAA-49A7-B216-4F5E7A926B87}"/>
    <cellStyle name="Total 13 2 4 3" xfId="9409" xr:uid="{D76320B9-340B-4170-85D4-4AC9686B7AAB}"/>
    <cellStyle name="Total 13 2 4 3 2" xfId="24517" xr:uid="{A7FCA83B-C3E0-46FC-AC6E-242098371189}"/>
    <cellStyle name="Total 13 2 4 4" xfId="15545" xr:uid="{846E44B2-5D58-485E-B3EB-BBB2F646999F}"/>
    <cellStyle name="Total 13 2 4 4 2" xfId="30653" xr:uid="{B739F41E-9622-4190-8A8F-E3D294828A8E}"/>
    <cellStyle name="Total 13 2 4 5" xfId="18135" xr:uid="{54028E77-1E95-4611-98E5-516121089AF6}"/>
    <cellStyle name="Total 13 2 5" xfId="3353" xr:uid="{409A482E-3CE5-46B3-AAC0-14F7EA6CA168}"/>
    <cellStyle name="Total 13 2 5 2" xfId="5990" xr:uid="{C2BDEAC6-7A6F-4702-B98A-2189E21AAC4D}"/>
    <cellStyle name="Total 13 2 5 2 2" xfId="12301" xr:uid="{90DD599D-883C-4448-9C37-6F8B7345CE9B}"/>
    <cellStyle name="Total 13 2 5 2 2 2" xfId="27409" xr:uid="{57A7E3A8-835D-4E63-B0F8-7312260F730E}"/>
    <cellStyle name="Total 13 2 5 2 3" xfId="8229" xr:uid="{BFA2FA18-D1C5-41A9-903F-F23C27CA29F8}"/>
    <cellStyle name="Total 13 2 5 2 3 2" xfId="23337" xr:uid="{F28F04A4-B8ED-44CB-A7E7-588FA59E0C44}"/>
    <cellStyle name="Total 13 2 5 2 4" xfId="21098" xr:uid="{695EC79A-6FA2-4A3C-B4F3-AF872AC873E7}"/>
    <cellStyle name="Total 13 2 5 3" xfId="9735" xr:uid="{690957DD-4BAE-46EC-B685-BC35D764138C}"/>
    <cellStyle name="Total 13 2 5 3 2" xfId="24843" xr:uid="{B67B4E0E-30C7-4282-9096-8344661AA021}"/>
    <cellStyle name="Total 13 2 5 4" xfId="15145" xr:uid="{506C8981-146B-47B7-A864-2225ABAD3538}"/>
    <cellStyle name="Total 13 2 5 4 2" xfId="30253" xr:uid="{00D4EEC7-6A5D-46E2-A913-085C9EB31397}"/>
    <cellStyle name="Total 13 2 5 5" xfId="18461" xr:uid="{560175B6-A69B-48AB-B315-3BD7492F0BF0}"/>
    <cellStyle name="Total 13 2 6" xfId="3659" xr:uid="{17ED9654-002D-4E43-A6C8-504DEDCA3468}"/>
    <cellStyle name="Total 13 2 6 2" xfId="6296" xr:uid="{AF2B656D-F7AD-4AEB-86B9-0A65C9DD7FE5}"/>
    <cellStyle name="Total 13 2 6 2 2" xfId="12607" xr:uid="{58928D33-CFAC-427F-B28C-64D7E1E8F65D}"/>
    <cellStyle name="Total 13 2 6 2 2 2" xfId="27715" xr:uid="{613DA34A-7E24-4072-AB51-A2CF21B65CCF}"/>
    <cellStyle name="Total 13 2 6 2 3" xfId="14169" xr:uid="{E4D79FD8-E7FC-4048-B742-F1FE666D4868}"/>
    <cellStyle name="Total 13 2 6 2 3 2" xfId="29277" xr:uid="{90EEC4B1-FDF7-49C3-9E68-B02E0986771F}"/>
    <cellStyle name="Total 13 2 6 2 4" xfId="21404" xr:uid="{E3524BA8-CA35-4B30-A912-ADE12D1727CD}"/>
    <cellStyle name="Total 13 2 6 3" xfId="10041" xr:uid="{C44477C2-9B65-4E32-9407-516847D92CC0}"/>
    <cellStyle name="Total 13 2 6 3 2" xfId="25149" xr:uid="{38FEE610-CA52-49DA-9B4B-B6B4D4C604B1}"/>
    <cellStyle name="Total 13 2 6 4" xfId="15196" xr:uid="{3F7011EA-EDFD-4320-846B-F676AC458C83}"/>
    <cellStyle name="Total 13 2 6 4 2" xfId="30304" xr:uid="{66A3AE09-A31A-4912-B942-86321EAD2E5C}"/>
    <cellStyle name="Total 13 2 6 5" xfId="18767" xr:uid="{19B4FF04-56A1-4A3E-B118-BD029641B270}"/>
    <cellStyle name="Total 13 2 7" xfId="4020" xr:uid="{3F3CD43C-015B-40AE-AB17-A076B4522CD1}"/>
    <cellStyle name="Total 13 2 7 2" xfId="6657" xr:uid="{548D7A76-0DE7-46B7-BBBF-2B7CDF6205BC}"/>
    <cellStyle name="Total 13 2 7 2 2" xfId="12968" xr:uid="{6815B1BF-9216-4F2A-8E03-B435D6DB4D33}"/>
    <cellStyle name="Total 13 2 7 2 2 2" xfId="28076" xr:uid="{ECDF6B18-AF26-4468-B122-8CF677FD668F}"/>
    <cellStyle name="Total 13 2 7 2 3" xfId="16658" xr:uid="{F2F17F4B-7BC9-4F1A-B3E1-B9EEFBEACE89}"/>
    <cellStyle name="Total 13 2 7 2 3 2" xfId="31766" xr:uid="{FC537A80-5BF3-448B-AD60-4E2913FC3AB3}"/>
    <cellStyle name="Total 13 2 7 2 4" xfId="21765" xr:uid="{09371260-DD25-4476-B612-9F9565800F83}"/>
    <cellStyle name="Total 13 2 7 3" xfId="10402" xr:uid="{BCF7DC11-8B21-4A82-B22F-26468C1B3DA1}"/>
    <cellStyle name="Total 13 2 7 3 2" xfId="25510" xr:uid="{D51FC4F2-F9AB-4A00-90F0-A429AAC35B96}"/>
    <cellStyle name="Total 13 2 7 4" xfId="15410" xr:uid="{5003D43A-2030-417A-AAED-A2C770C9B8E0}"/>
    <cellStyle name="Total 13 2 7 4 2" xfId="30518" xr:uid="{06D7DEB1-BF1B-4948-9230-C917F47F1C2D}"/>
    <cellStyle name="Total 13 2 7 5" xfId="19128" xr:uid="{2EC25230-BE33-48D0-AFDF-81D2A61AF837}"/>
    <cellStyle name="Total 13 2 8" xfId="4333" xr:uid="{511B8A0C-99A1-4AD6-A8AD-36CB9656FBAA}"/>
    <cellStyle name="Total 13 2 8 2" xfId="6970" xr:uid="{7EC97BC7-B054-4139-A260-37049962CB18}"/>
    <cellStyle name="Total 13 2 8 2 2" xfId="13281" xr:uid="{2BF92D9E-4A64-4837-8B54-F4A111C05C4A}"/>
    <cellStyle name="Total 13 2 8 2 2 2" xfId="28389" xr:uid="{E3B6EF30-995C-4D83-9DD9-2B56C710C91B}"/>
    <cellStyle name="Total 13 2 8 2 3" xfId="16945" xr:uid="{FA207F97-7885-4644-9F4B-FE1052A802CB}"/>
    <cellStyle name="Total 13 2 8 2 3 2" xfId="32053" xr:uid="{70EC3AE5-739E-4118-AB31-0FEA3AE5150C}"/>
    <cellStyle name="Total 13 2 8 2 4" xfId="22078" xr:uid="{B3DFAF2C-7878-4973-9718-960DC87C25CD}"/>
    <cellStyle name="Total 13 2 8 3" xfId="10715" xr:uid="{4E8C22CA-40BF-40AF-AA84-5A8294908D5B}"/>
    <cellStyle name="Total 13 2 8 3 2" xfId="25823" xr:uid="{DE532529-A9AE-4EAD-90E8-BE0E8C3B1C93}"/>
    <cellStyle name="Total 13 2 8 4" xfId="8201" xr:uid="{1028E255-B2DE-48BF-BA56-0FC938C03545}"/>
    <cellStyle name="Total 13 2 8 4 2" xfId="23309" xr:uid="{D2915A67-BC50-40C6-BFDB-274EAF0BAD9F}"/>
    <cellStyle name="Total 13 2 8 5" xfId="19441" xr:uid="{5A22FAB2-3C75-41B9-A59D-52C6806D5A63}"/>
    <cellStyle name="Total 13 2 9" xfId="4585" xr:uid="{8E5B1B8A-9FB0-4B34-8CE1-F18E49D4EBE3}"/>
    <cellStyle name="Total 13 2 9 2" xfId="10967" xr:uid="{C24BBFDC-33BB-4BDE-8415-567B8C7833BC}"/>
    <cellStyle name="Total 13 2 9 2 2" xfId="26075" xr:uid="{36C7BB65-5170-4C10-97E9-379D81AAAE29}"/>
    <cellStyle name="Total 13 2 9 3" xfId="7736" xr:uid="{16920547-BFBE-4AE4-A5A2-224FC57E8312}"/>
    <cellStyle name="Total 13 2 9 3 2" xfId="22844" xr:uid="{272E756B-4693-47B9-A180-0F0D76F9531A}"/>
    <cellStyle name="Total 13 2 9 4" xfId="19693" xr:uid="{2EDD011B-03B6-47A2-828D-97B78A77C08D}"/>
    <cellStyle name="Total 13 3" xfId="1977" xr:uid="{26B106E9-26C4-4DC8-AA74-E7E028DD0C8F}"/>
    <cellStyle name="Total 13 3 10" xfId="8475" xr:uid="{3B206156-90E3-4C28-B884-D6ACAD398C73}"/>
    <cellStyle name="Total 13 3 10 2" xfId="23583" xr:uid="{1AB79FB0-1894-45C8-89A5-416ACF1C1D91}"/>
    <cellStyle name="Total 13 3 11" xfId="11212" xr:uid="{F373C6A4-322C-411E-9289-B5D35BDE64B5}"/>
    <cellStyle name="Total 13 3 11 2" xfId="26320" xr:uid="{DF265D8C-F3E1-40A8-A71B-73A3EE86D8C8}"/>
    <cellStyle name="Total 13 3 12" xfId="8147" xr:uid="{0C5EBE9C-56C3-4730-996C-DAA256F1636B}"/>
    <cellStyle name="Total 13 3 12 2" xfId="23255" xr:uid="{AF0B49EB-12F4-437E-A25F-465231B013A9}"/>
    <cellStyle name="Total 13 3 13" xfId="17202" xr:uid="{8A5DFA22-89C0-41BA-A489-B8F6E3B0118E}"/>
    <cellStyle name="Total 13 3 2" xfId="2537" xr:uid="{F37CBEF1-EF33-41FC-95AD-5CB908D631F7}"/>
    <cellStyle name="Total 13 3 2 2" xfId="5174" xr:uid="{9C6D0E40-163F-4AA1-A081-E0382A3B6966}"/>
    <cellStyle name="Total 13 3 2 2 2" xfId="11538" xr:uid="{FFD8DC86-48A8-45C7-BE9D-0AB5A7AA45D6}"/>
    <cellStyle name="Total 13 3 2 2 2 2" xfId="26646" xr:uid="{830D8481-2BBB-475B-9075-767BB0320C09}"/>
    <cellStyle name="Total 13 3 2 2 3" xfId="8089" xr:uid="{B5D607D4-5664-4029-B8EA-F272822B78AB}"/>
    <cellStyle name="Total 13 3 2 2 3 2" xfId="23197" xr:uid="{48677343-632B-4B7C-9686-D456F8442EE3}"/>
    <cellStyle name="Total 13 3 2 2 4" xfId="20282" xr:uid="{A35CB0BC-2504-453E-A9CD-0C1F791628D8}"/>
    <cellStyle name="Total 13 3 2 3" xfId="9004" xr:uid="{B19E51EB-0082-4E43-B283-C7DA7C7A4386}"/>
    <cellStyle name="Total 13 3 2 3 2" xfId="24112" xr:uid="{616F4478-8E1C-49FC-9012-A68A333D1CFE}"/>
    <cellStyle name="Total 13 3 3" xfId="2739" xr:uid="{3A107B94-92DE-479E-BFA7-5E0CB9004ECC}"/>
    <cellStyle name="Total 13 3 3 2" xfId="5376" xr:uid="{BB1FE804-EB23-4BBB-A171-A4BBA601C112}"/>
    <cellStyle name="Total 13 3 3 2 2" xfId="11725" xr:uid="{3AD6FDC6-A848-4B66-9C88-1DB272AD0915}"/>
    <cellStyle name="Total 13 3 3 2 2 2" xfId="26833" xr:uid="{755916C8-503D-4412-B831-44E87994ADBF}"/>
    <cellStyle name="Total 13 3 3 2 3" xfId="14451" xr:uid="{0057E2AC-E4A0-44D3-ABA6-1483B0C5EA7A}"/>
    <cellStyle name="Total 13 3 3 2 3 2" xfId="29559" xr:uid="{CF30D66A-B67D-4242-B617-E14B3E152DF6}"/>
    <cellStyle name="Total 13 3 3 2 4" xfId="20484" xr:uid="{71984713-8F84-4AA9-A05A-2C7986536E35}"/>
    <cellStyle name="Total 13 3 3 3" xfId="15247" xr:uid="{873B538E-B784-40CD-AF85-ECAE1E4570D2}"/>
    <cellStyle name="Total 13 3 3 3 2" xfId="30355" xr:uid="{16A2716F-69DF-4F04-9048-699298ED972A}"/>
    <cellStyle name="Total 13 3 3 4" xfId="17847" xr:uid="{A1929B04-B425-44CC-8B2C-9FD1E5D2C646}"/>
    <cellStyle name="Total 13 3 4" xfId="3042" xr:uid="{D0341C75-3075-4321-B5C3-66FE541F84CC}"/>
    <cellStyle name="Total 13 3 4 2" xfId="5679" xr:uid="{5D180B7E-CA8B-4A5F-B582-6B7C795B7413}"/>
    <cellStyle name="Total 13 3 4 2 2" xfId="11990" xr:uid="{95919623-5477-4BB8-A6EA-280A89CCFF87}"/>
    <cellStyle name="Total 13 3 4 2 2 2" xfId="27098" xr:uid="{C0B592C3-0FE6-405B-BD99-620E6141FBBB}"/>
    <cellStyle name="Total 13 3 4 2 3" xfId="15122" xr:uid="{5CC00884-9582-415B-A962-3A9DFCA06E7B}"/>
    <cellStyle name="Total 13 3 4 2 3 2" xfId="30230" xr:uid="{18146A2E-8319-41AC-A3EE-4573876C0B59}"/>
    <cellStyle name="Total 13 3 4 2 4" xfId="20787" xr:uid="{C57C8E7F-201B-4E9C-BD4A-0E35B102A4AB}"/>
    <cellStyle name="Total 13 3 4 3" xfId="9424" xr:uid="{15E7D1E5-3441-42DA-A7FC-67138C049DFA}"/>
    <cellStyle name="Total 13 3 4 3 2" xfId="24532" xr:uid="{D311E00B-24E3-40E0-B9CB-9948D05D6E62}"/>
    <cellStyle name="Total 13 3 4 4" xfId="14702" xr:uid="{0BF7D367-3E2A-4588-877B-5B66645243D7}"/>
    <cellStyle name="Total 13 3 4 4 2" xfId="29810" xr:uid="{4908FD94-7F24-4F17-AF15-7B47A80B9D71}"/>
    <cellStyle name="Total 13 3 4 5" xfId="18150" xr:uid="{E8B643EA-D6FF-4C85-A549-0FA474DC4962}"/>
    <cellStyle name="Total 13 3 5" xfId="3368" xr:uid="{CA2B583B-6E5C-47A3-B596-107272FBC7F1}"/>
    <cellStyle name="Total 13 3 5 2" xfId="6005" xr:uid="{3476D1A3-B29F-4712-8C0C-5F9A453604B2}"/>
    <cellStyle name="Total 13 3 5 2 2" xfId="12316" xr:uid="{8CD744DD-CFBA-4E69-BC60-0A6C54EE27AF}"/>
    <cellStyle name="Total 13 3 5 2 2 2" xfId="27424" xr:uid="{AC25399D-F1E3-460E-BF4C-B1C4E77A7AEE}"/>
    <cellStyle name="Total 13 3 5 2 3" xfId="7296" xr:uid="{2076DC1B-7C06-4EE1-BB30-3E1325CBB9E3}"/>
    <cellStyle name="Total 13 3 5 2 3 2" xfId="22404" xr:uid="{ADCE0840-3E69-4CF6-A4E0-6FCA5B94E9B0}"/>
    <cellStyle name="Total 13 3 5 2 4" xfId="21113" xr:uid="{B7121559-954F-4D42-92E1-2ABAFF80317F}"/>
    <cellStyle name="Total 13 3 5 3" xfId="9750" xr:uid="{7DFA9861-1679-4519-A30D-3BB97F11FD0A}"/>
    <cellStyle name="Total 13 3 5 3 2" xfId="24858" xr:uid="{E19A6E15-8DAA-4C2C-8F08-547DF04C6C69}"/>
    <cellStyle name="Total 13 3 5 4" xfId="7784" xr:uid="{32F991C3-B820-4059-8E9D-2F03FEF792AC}"/>
    <cellStyle name="Total 13 3 5 4 2" xfId="22892" xr:uid="{0AF1B872-EB5E-42F2-BFB6-DD5F03AE3E57}"/>
    <cellStyle name="Total 13 3 5 5" xfId="18476" xr:uid="{4527C4EC-791B-4FC4-8469-339CCD302A18}"/>
    <cellStyle name="Total 13 3 6" xfId="3674" xr:uid="{AB143624-4C59-499C-AE83-2182FF7A1AA9}"/>
    <cellStyle name="Total 13 3 6 2" xfId="6311" xr:uid="{DD01170E-756A-4B7C-A42C-F3448DD159F2}"/>
    <cellStyle name="Total 13 3 6 2 2" xfId="12622" xr:uid="{D4E74A16-E15D-438E-A166-8FE1C3A9B114}"/>
    <cellStyle name="Total 13 3 6 2 2 2" xfId="27730" xr:uid="{5762957C-7E57-41B7-9785-C842CD7A3D3A}"/>
    <cellStyle name="Total 13 3 6 2 3" xfId="14484" xr:uid="{B1BA55D1-346D-4785-824E-6DEF44AB1944}"/>
    <cellStyle name="Total 13 3 6 2 3 2" xfId="29592" xr:uid="{70DAB1FA-6517-4BC1-89AA-C0B08835FD2C}"/>
    <cellStyle name="Total 13 3 6 2 4" xfId="21419" xr:uid="{F1C08797-5F61-4B5F-9D30-7FF75AC98FE4}"/>
    <cellStyle name="Total 13 3 6 3" xfId="10056" xr:uid="{3EC47533-749C-46DD-B449-79ACF672F152}"/>
    <cellStyle name="Total 13 3 6 3 2" xfId="25164" xr:uid="{E8B18F9F-F3FC-4AAF-BA05-EC0759AF31C7}"/>
    <cellStyle name="Total 13 3 6 4" xfId="13766" xr:uid="{073B075A-7037-487B-B24A-DCF078608E9F}"/>
    <cellStyle name="Total 13 3 6 4 2" xfId="28874" xr:uid="{0275724B-3479-4983-96C2-0E370466A30C}"/>
    <cellStyle name="Total 13 3 6 5" xfId="18782" xr:uid="{FFC57C44-D05F-48FE-9E44-C12024C22B85}"/>
    <cellStyle name="Total 13 3 7" xfId="4049" xr:uid="{F4DB76BB-FF89-41FC-9AA4-09AF6B661A95}"/>
    <cellStyle name="Total 13 3 7 2" xfId="6686" xr:uid="{A6A82D4D-6AD0-4E96-ADE7-836DBC8803A5}"/>
    <cellStyle name="Total 13 3 7 2 2" xfId="12997" xr:uid="{ECADC101-28F9-4492-8B5D-037DA4A97B97}"/>
    <cellStyle name="Total 13 3 7 2 2 2" xfId="28105" xr:uid="{3C5A0F13-159C-4152-B206-5CC1B3119987}"/>
    <cellStyle name="Total 13 3 7 2 3" xfId="16673" xr:uid="{FBD93EE7-BA86-4C3A-99B4-33C8C53AF736}"/>
    <cellStyle name="Total 13 3 7 2 3 2" xfId="31781" xr:uid="{DC53B6D5-63EC-4F5C-B0B4-4655EE04AE12}"/>
    <cellStyle name="Total 13 3 7 2 4" xfId="21794" xr:uid="{FA8F5068-CFDE-4F2B-81A2-7E4F7E652B34}"/>
    <cellStyle name="Total 13 3 7 3" xfId="10431" xr:uid="{F3EA7E8F-B92F-4BF4-AB1B-B82CE0746184}"/>
    <cellStyle name="Total 13 3 7 3 2" xfId="25539" xr:uid="{B480630A-6FF1-4C92-B65A-FF99C6C7D0FB}"/>
    <cellStyle name="Total 13 3 7 4" xfId="9214" xr:uid="{B15C2CCB-06B9-461F-BE97-ECA763B2245F}"/>
    <cellStyle name="Total 13 3 7 4 2" xfId="24322" xr:uid="{401DF058-1341-44A7-8A30-C3FB4D4F96C8}"/>
    <cellStyle name="Total 13 3 7 5" xfId="19157" xr:uid="{E924BAB1-2E3C-47F6-B977-A15B17E9C522}"/>
    <cellStyle name="Total 13 3 8" xfId="4348" xr:uid="{C9DC6C6E-D0F6-4240-9AA4-BEEDD5ABCA5C}"/>
    <cellStyle name="Total 13 3 8 2" xfId="6985" xr:uid="{DF118355-925A-4543-9AC8-2620B393F858}"/>
    <cellStyle name="Total 13 3 8 2 2" xfId="13296" xr:uid="{E4BCA0F9-935A-4C30-A5B3-CC253AEC19B9}"/>
    <cellStyle name="Total 13 3 8 2 2 2" xfId="28404" xr:uid="{3EB03F91-0926-46E0-9F03-EBA419179F51}"/>
    <cellStyle name="Total 13 3 8 2 3" xfId="16960" xr:uid="{9FBACD68-6363-40C2-848C-6E9118C37726}"/>
    <cellStyle name="Total 13 3 8 2 3 2" xfId="32068" xr:uid="{8828EFBA-39AE-4047-A3D2-23E2D512B3E6}"/>
    <cellStyle name="Total 13 3 8 2 4" xfId="22093" xr:uid="{2BD96960-B65F-4479-9E4D-9FEDBF251298}"/>
    <cellStyle name="Total 13 3 8 3" xfId="10730" xr:uid="{BC2270C2-DDE3-4087-B3F3-9EE47B7B42D6}"/>
    <cellStyle name="Total 13 3 8 3 2" xfId="25838" xr:uid="{AD08E3A0-2984-43EB-B287-019C3F520D04}"/>
    <cellStyle name="Total 13 3 8 4" xfId="14729" xr:uid="{09AFFB6F-A30F-4062-89B6-2F91F919B198}"/>
    <cellStyle name="Total 13 3 8 4 2" xfId="29837" xr:uid="{59F07EE3-B369-4D88-8831-ABD88CBD9143}"/>
    <cellStyle name="Total 13 3 8 5" xfId="19456" xr:uid="{BEAE301A-FBAD-4887-B36D-0E2CDC3D9763}"/>
    <cellStyle name="Total 13 3 9" xfId="4614" xr:uid="{2F40BCF8-7806-486A-83BB-E8C6E5720643}"/>
    <cellStyle name="Total 13 3 9 2" xfId="10996" xr:uid="{9E4162E7-7AE0-4894-A9B0-D97034F83A35}"/>
    <cellStyle name="Total 13 3 9 2 2" xfId="26104" xr:uid="{3589938B-C6F8-4755-A126-9964C88DC8D4}"/>
    <cellStyle name="Total 13 3 9 3" xfId="7614" xr:uid="{FBA965B2-5D04-4D19-BD1A-E1ABD673D957}"/>
    <cellStyle name="Total 13 3 9 3 2" xfId="22722" xr:uid="{E97D1CF0-80E3-4636-A7A6-DA615170A134}"/>
    <cellStyle name="Total 13 3 9 4" xfId="19722" xr:uid="{63DCF944-7021-4DE9-955B-0AAF7571B617}"/>
    <cellStyle name="Total 13 4" xfId="2139" xr:uid="{43C62FE5-ADF5-4932-9F77-A589BE13A8B6}"/>
    <cellStyle name="Total 13 4 10" xfId="16496" xr:uid="{AA257C64-0493-4C59-ACAF-13BBDC4058D3}"/>
    <cellStyle name="Total 13 4 10 2" xfId="31604" xr:uid="{B5FE75B0-BFE7-46DD-B28F-6607BB767756}"/>
    <cellStyle name="Total 13 4 11" xfId="16154" xr:uid="{9BC15FA5-1408-476B-B6D4-2147397B043A}"/>
    <cellStyle name="Total 13 4 11 2" xfId="31262" xr:uid="{B61CA116-6ADD-4925-A4CD-2C527AF5D4DC}"/>
    <cellStyle name="Total 13 4 12" xfId="17364" xr:uid="{0396C3EA-143A-48A9-98AC-DCB8F63211C3}"/>
    <cellStyle name="Total 13 4 2" xfId="2629" xr:uid="{0499DFDE-A556-41F7-8FB6-9A87FD7AA0CD}"/>
    <cellStyle name="Total 13 4 2 2" xfId="5266" xr:uid="{0C3FEA40-45C3-40B2-86F1-C7577F03F39B}"/>
    <cellStyle name="Total 13 4 2 2 2" xfId="11630" xr:uid="{B88428D7-E65A-4979-88A6-EA34033D5036}"/>
    <cellStyle name="Total 13 4 2 2 2 2" xfId="26738" xr:uid="{A94FBF7F-37E5-4F7C-B552-E942D41FC812}"/>
    <cellStyle name="Total 13 4 2 2 3" xfId="15081" xr:uid="{C1653C63-41AD-4E5D-8936-0E56B91ABD46}"/>
    <cellStyle name="Total 13 4 2 2 3 2" xfId="30189" xr:uid="{AB756B1F-1C99-4155-8C0A-F8BCE5FBF24A}"/>
    <cellStyle name="Total 13 4 2 2 4" xfId="20374" xr:uid="{86708347-0630-437A-BF1E-4D73E17D6215}"/>
    <cellStyle name="Total 13 4 2 3" xfId="9096" xr:uid="{24523FEF-ABFE-47AE-B6AD-FF9C5E9BDE89}"/>
    <cellStyle name="Total 13 4 2 3 2" xfId="24204" xr:uid="{68EABCE2-4434-4FBA-94AF-8C772CA4BD6D}"/>
    <cellStyle name="Total 13 4 2 4" xfId="14317" xr:uid="{39543D0D-F283-4C87-969E-0C6523468BFB}"/>
    <cellStyle name="Total 13 4 2 4 2" xfId="29425" xr:uid="{71C9BD6D-F76E-49C6-BBD5-B63B73A7D013}"/>
    <cellStyle name="Total 13 4 2 5" xfId="13871" xr:uid="{E25FDC54-0943-48D9-9CE1-E53A513CB618}"/>
    <cellStyle name="Total 13 4 2 5 2" xfId="28979" xr:uid="{65B9B0F7-D4A2-47F3-8897-1D17751D01CD}"/>
    <cellStyle name="Total 13 4 2 6" xfId="17737" xr:uid="{40901A0A-45EB-42B1-99C0-E3EE0EEC102B}"/>
    <cellStyle name="Total 13 4 3" xfId="2894" xr:uid="{0A75C4D7-AB44-4076-8FC8-A6C5B4C77965}"/>
    <cellStyle name="Total 13 4 3 2" xfId="5531" xr:uid="{3AFCFDDA-C22B-44F6-AFAD-80045AED1269}"/>
    <cellStyle name="Total 13 4 3 2 2" xfId="11842" xr:uid="{1F3AB76A-6C1E-4ACA-8831-6B187BF6F696}"/>
    <cellStyle name="Total 13 4 3 2 2 2" xfId="26950" xr:uid="{74011E61-9C95-4AC9-9E0A-1D65D8D343F8}"/>
    <cellStyle name="Total 13 4 3 2 3" xfId="7942" xr:uid="{39D42D62-351E-48B6-961A-20AB81101102}"/>
    <cellStyle name="Total 13 4 3 2 3 2" xfId="23050" xr:uid="{DE808FEF-3CF6-4D11-8DF1-D70A3242F84E}"/>
    <cellStyle name="Total 13 4 3 2 4" xfId="20639" xr:uid="{7963B22C-5F38-4011-90D6-C46FD30B0D18}"/>
    <cellStyle name="Total 13 4 3 3" xfId="15188" xr:uid="{AB10D7A9-6B4C-4729-8F14-A76AFBC2A746}"/>
    <cellStyle name="Total 13 4 3 3 2" xfId="30296" xr:uid="{4B53FCE5-2DBC-433A-9C44-F1A3D82B1DC8}"/>
    <cellStyle name="Total 13 4 3 4" xfId="18002" xr:uid="{052A5479-BBF1-4D95-80A3-46C3479C39EC}"/>
    <cellStyle name="Total 13 4 4" xfId="3197" xr:uid="{436AA919-2A3A-4F6C-8374-61A4563C4FB1}"/>
    <cellStyle name="Total 13 4 4 2" xfId="5834" xr:uid="{A8D2F37F-B35C-49CD-B877-156828B778D0}"/>
    <cellStyle name="Total 13 4 4 2 2" xfId="12145" xr:uid="{F3ECD67D-A554-4C6D-A7BE-5AB83E3917BD}"/>
    <cellStyle name="Total 13 4 4 2 2 2" xfId="27253" xr:uid="{05028EAB-7558-4774-9E97-E0F871A5F29D}"/>
    <cellStyle name="Total 13 4 4 2 3" xfId="15252" xr:uid="{142A9053-061F-4F66-A455-87A861625AB2}"/>
    <cellStyle name="Total 13 4 4 2 3 2" xfId="30360" xr:uid="{70763641-6488-4BE3-A3EA-A6CCED9C0AB0}"/>
    <cellStyle name="Total 13 4 4 2 4" xfId="20942" xr:uid="{38CBED2F-9982-48C8-A058-76BADB43340B}"/>
    <cellStyle name="Total 13 4 4 3" xfId="9579" xr:uid="{09431EBA-D047-41ED-B1B7-40102D2DA1F2}"/>
    <cellStyle name="Total 13 4 4 3 2" xfId="24687" xr:uid="{0DBB4A2E-8E38-4CF8-993A-B96C3E042927}"/>
    <cellStyle name="Total 13 4 4 4" xfId="14930" xr:uid="{F0AA713B-96DF-4326-B455-C3D799973796}"/>
    <cellStyle name="Total 13 4 4 4 2" xfId="30038" xr:uid="{0422E549-7B78-4E97-B45D-E09A4A27F820}"/>
    <cellStyle name="Total 13 4 4 5" xfId="18305" xr:uid="{56B3D984-762D-4017-AD44-C84BD40D0AC3}"/>
    <cellStyle name="Total 13 4 5" xfId="3523" xr:uid="{709A7CF0-DA36-40D2-B0C8-4E65690350D7}"/>
    <cellStyle name="Total 13 4 5 2" xfId="6160" xr:uid="{898D03AA-FBA5-47AE-9FD9-54E11C9AF38D}"/>
    <cellStyle name="Total 13 4 5 2 2" xfId="12471" xr:uid="{ED3A0642-0ECE-416F-AAEA-D225998791D9}"/>
    <cellStyle name="Total 13 4 5 2 2 2" xfId="27579" xr:uid="{110CE987-C4BC-46F5-A385-18E7883B77B9}"/>
    <cellStyle name="Total 13 4 5 2 3" xfId="13437" xr:uid="{246AE597-B98F-434E-B5B9-892F9CE0EA5E}"/>
    <cellStyle name="Total 13 4 5 2 3 2" xfId="28545" xr:uid="{E3EF646E-D4D0-4717-A404-022AA1A51D7F}"/>
    <cellStyle name="Total 13 4 5 2 4" xfId="21268" xr:uid="{3E02C8D4-0159-4763-A2D4-8E84946FFB7C}"/>
    <cellStyle name="Total 13 4 5 3" xfId="9905" xr:uid="{BC9FB47F-EBD8-425E-8611-799E499EF154}"/>
    <cellStyle name="Total 13 4 5 3 2" xfId="25013" xr:uid="{0A362B22-2919-49F8-BD7B-16C325E7E1FF}"/>
    <cellStyle name="Total 13 4 5 4" xfId="13498" xr:uid="{A99C100F-7D96-49BB-AD6D-BD3B8878A293}"/>
    <cellStyle name="Total 13 4 5 4 2" xfId="28606" xr:uid="{1E9209EB-2DDF-42B2-8E08-54BF0F5C1318}"/>
    <cellStyle name="Total 13 4 5 5" xfId="18631" xr:uid="{172D4DE6-C76D-432E-81D3-10067D2B9196}"/>
    <cellStyle name="Total 13 4 6" xfId="3829" xr:uid="{8CBA9B76-8DB1-4960-9A0E-E0AFD547EF3C}"/>
    <cellStyle name="Total 13 4 6 2" xfId="6466" xr:uid="{E8635818-64E1-4238-B763-1F517F163881}"/>
    <cellStyle name="Total 13 4 6 2 2" xfId="12777" xr:uid="{BA0EEEE5-4F8D-4114-96FE-54381A7FBFE6}"/>
    <cellStyle name="Total 13 4 6 2 2 2" xfId="27885" xr:uid="{E18DB438-0493-4F76-9324-762AFBCBDF8F}"/>
    <cellStyle name="Total 13 4 6 2 3" xfId="16033" xr:uid="{5820B9CB-334B-4FD5-8D1A-DA4BB9F34A8C}"/>
    <cellStyle name="Total 13 4 6 2 3 2" xfId="31141" xr:uid="{77BB530D-31B5-4477-9552-896F09725CCF}"/>
    <cellStyle name="Total 13 4 6 2 4" xfId="21574" xr:uid="{F0A14A6A-B3C3-4FE1-8239-74EBA3B0197D}"/>
    <cellStyle name="Total 13 4 6 3" xfId="10211" xr:uid="{D7E72BB3-DB9D-4A98-B0C8-4EB079CC8B62}"/>
    <cellStyle name="Total 13 4 6 3 2" xfId="25319" xr:uid="{7084CE7B-FA07-4E77-AF9B-65F97B5AA52A}"/>
    <cellStyle name="Total 13 4 6 4" xfId="7234" xr:uid="{08CFD66C-F49F-42E6-87ED-614B03B752F4}"/>
    <cellStyle name="Total 13 4 6 4 2" xfId="22342" xr:uid="{5DBED6CA-77A6-4C97-9768-B5D23C8DC88A}"/>
    <cellStyle name="Total 13 4 6 5" xfId="18937" xr:uid="{A31DB74E-8BAA-4E6D-A48F-3E2F4D250FF6}"/>
    <cellStyle name="Total 13 4 7" xfId="4211" xr:uid="{0201E5FA-E36C-4DFB-9AB7-FFA73A847B8F}"/>
    <cellStyle name="Total 13 4 7 2" xfId="6848" xr:uid="{EC9D335E-F36F-4BAF-9A28-9C96A565502E}"/>
    <cellStyle name="Total 13 4 7 2 2" xfId="13159" xr:uid="{9DDDECEF-1A6B-47F3-BE82-6635574BAA87}"/>
    <cellStyle name="Total 13 4 7 2 2 2" xfId="28267" xr:uid="{B2B53329-30CB-4995-AA62-4EEF8A93ACE0}"/>
    <cellStyle name="Total 13 4 7 2 3" xfId="16828" xr:uid="{82ED6077-E0BC-4EA4-A62C-897FD109BF66}"/>
    <cellStyle name="Total 13 4 7 2 3 2" xfId="31936" xr:uid="{065E13B4-C792-41CF-BCC0-B0F8D2C1AE86}"/>
    <cellStyle name="Total 13 4 7 2 4" xfId="21956" xr:uid="{8278F64C-E10B-48FE-8B66-566A71407DC8}"/>
    <cellStyle name="Total 13 4 7 3" xfId="10593" xr:uid="{B983F4B0-910D-495C-9E5A-C4C664F5E15C}"/>
    <cellStyle name="Total 13 4 7 3 2" xfId="25701" xr:uid="{FFF5FD61-6403-43D4-A46B-C5F20C6D47B3}"/>
    <cellStyle name="Total 13 4 7 4" xfId="15040" xr:uid="{D8793FD3-7870-4815-87B1-DBB6A14A3527}"/>
    <cellStyle name="Total 13 4 7 4 2" xfId="30148" xr:uid="{22A85270-C44B-4807-89B5-2BD17588CFF5}"/>
    <cellStyle name="Total 13 4 7 5" xfId="19319" xr:uid="{0F5C2107-D96F-464C-8B09-55CACDF9EE2E}"/>
    <cellStyle name="Total 13 4 8" xfId="4776" xr:uid="{394A499B-3714-4A8D-8531-7FFA962BAB43}"/>
    <cellStyle name="Total 13 4 8 2" xfId="11158" xr:uid="{B3698C84-2C0F-488A-B4E9-EAD83218576B}"/>
    <cellStyle name="Total 13 4 8 2 2" xfId="26266" xr:uid="{38F1625C-83FB-4272-8703-F49CB2C05774}"/>
    <cellStyle name="Total 13 4 8 3" xfId="7586" xr:uid="{350DE6B0-ED42-47AE-AA0D-9847B5A71372}"/>
    <cellStyle name="Total 13 4 8 3 2" xfId="22694" xr:uid="{C518B96E-EE6C-49CA-AA06-F84B818517E0}"/>
    <cellStyle name="Total 13 4 8 4" xfId="19884" xr:uid="{6B882D8B-2B66-4BD2-98E8-BB66A157562E}"/>
    <cellStyle name="Total 13 4 9" xfId="8637" xr:uid="{DF613070-7CE6-417F-8B4C-4C205BA66BAE}"/>
    <cellStyle name="Total 13 4 9 2" xfId="23745" xr:uid="{A74AF4CD-04F2-4E98-BC58-B1F9A135B09C}"/>
    <cellStyle name="Total 13 5" xfId="2154" xr:uid="{41FC7F00-1C4A-4116-ABBC-9626FAC02624}"/>
    <cellStyle name="Total 13 5 10" xfId="15952" xr:uid="{F3D8B025-659F-4ABA-98EB-698C1954F8D3}"/>
    <cellStyle name="Total 13 5 10 2" xfId="31060" xr:uid="{CBB899AC-84AF-41B5-8EC9-18CFAFC5A114}"/>
    <cellStyle name="Total 13 5 11" xfId="17379" xr:uid="{F0D6FDCE-A8AD-403A-ACDC-7B07AB7F073A}"/>
    <cellStyle name="Total 13 5 2" xfId="2909" xr:uid="{7E01B687-D8D5-44D4-AF7D-5909952ECC9F}"/>
    <cellStyle name="Total 13 5 2 2" xfId="5546" xr:uid="{FD259D2B-6134-4F44-9252-CDE64497D195}"/>
    <cellStyle name="Total 13 5 2 2 2" xfId="11857" xr:uid="{DA87C541-EB0B-47C0-8B74-6B620BF60953}"/>
    <cellStyle name="Total 13 5 2 2 2 2" xfId="26965" xr:uid="{57071EAF-E55B-4062-8B7D-49581298DE1B}"/>
    <cellStyle name="Total 13 5 2 2 3" xfId="9229" xr:uid="{046B8F5C-0279-46D4-99B3-06CA5C403410}"/>
    <cellStyle name="Total 13 5 2 2 3 2" xfId="24337" xr:uid="{33FB810B-2B8E-4F08-A81A-2468F8F33474}"/>
    <cellStyle name="Total 13 5 2 2 4" xfId="20654" xr:uid="{B2A25E76-0472-4F3B-86A0-0CEE4EB97E4B}"/>
    <cellStyle name="Total 13 5 2 3" xfId="15133" xr:uid="{50B63ED5-3F8F-4B1C-B94A-C6F0FC7105C6}"/>
    <cellStyle name="Total 13 5 2 3 2" xfId="30241" xr:uid="{C918101B-B366-48E7-9131-46FB8065ED43}"/>
    <cellStyle name="Total 13 5 2 4" xfId="18017" xr:uid="{13338EEF-A57F-40DC-8A26-7DE6D6FE2E39}"/>
    <cellStyle name="Total 13 5 3" xfId="3212" xr:uid="{54F2D03F-6B12-4638-8B01-A53B8ACC3BA4}"/>
    <cellStyle name="Total 13 5 3 2" xfId="5849" xr:uid="{D6DBBB95-BB1E-429B-8AC3-D030D820FAF2}"/>
    <cellStyle name="Total 13 5 3 2 2" xfId="12160" xr:uid="{332EDF02-7A79-4F6E-9296-F4C2AC873BF5}"/>
    <cellStyle name="Total 13 5 3 2 2 2" xfId="27268" xr:uid="{D377C24F-A4CD-4F84-AD48-82815E52F2FF}"/>
    <cellStyle name="Total 13 5 3 2 3" xfId="13999" xr:uid="{243D0E4A-A562-43F3-AE18-3A3FBDF7EE8A}"/>
    <cellStyle name="Total 13 5 3 2 3 2" xfId="29107" xr:uid="{B789F56B-88D1-4E37-81BC-06F41831F725}"/>
    <cellStyle name="Total 13 5 3 2 4" xfId="20957" xr:uid="{C2CFB2E9-55B4-4D89-9D8A-43B69C0EE4DF}"/>
    <cellStyle name="Total 13 5 3 3" xfId="9594" xr:uid="{9ADA119B-E2CC-45C0-A817-B874FC83557F}"/>
    <cellStyle name="Total 13 5 3 3 2" xfId="24702" xr:uid="{DE0FACF3-BBFA-464B-B729-7B56AD90CD48}"/>
    <cellStyle name="Total 13 5 3 4" xfId="16128" xr:uid="{13155DD7-A445-4B6F-98AC-922B5BE044EB}"/>
    <cellStyle name="Total 13 5 3 4 2" xfId="31236" xr:uid="{FFC61C74-D22E-451B-BDEE-A80DCF6E5234}"/>
    <cellStyle name="Total 13 5 3 5" xfId="18320" xr:uid="{8A197EEB-D0A3-46B6-B2AB-703258E6D9E9}"/>
    <cellStyle name="Total 13 5 4" xfId="3538" xr:uid="{8335CFDB-6BA1-4CD1-B6FB-68AD26A4A518}"/>
    <cellStyle name="Total 13 5 4 2" xfId="6175" xr:uid="{E5C03418-C058-47F8-BBCC-D73E75FA705C}"/>
    <cellStyle name="Total 13 5 4 2 2" xfId="12486" xr:uid="{4F4719F9-8052-4F19-B28D-21F063D1F935}"/>
    <cellStyle name="Total 13 5 4 2 2 2" xfId="27594" xr:uid="{ACEF3A8E-0DF6-4E03-8607-6278D9D3E20B}"/>
    <cellStyle name="Total 13 5 4 2 3" xfId="15336" xr:uid="{7B32DA0C-FB97-4DD5-8E09-CC6E608333E1}"/>
    <cellStyle name="Total 13 5 4 2 3 2" xfId="30444" xr:uid="{5B1B3F7A-548C-4914-A959-FA679623DAB1}"/>
    <cellStyle name="Total 13 5 4 2 4" xfId="21283" xr:uid="{F5FB8819-E511-4A02-B084-220B4E88402A}"/>
    <cellStyle name="Total 13 5 4 3" xfId="9920" xr:uid="{E26DB96D-86B3-4D66-8853-676CD48F4A92}"/>
    <cellStyle name="Total 13 5 4 3 2" xfId="25028" xr:uid="{A4292E0B-E163-4DC3-BEC1-D0AA5BA58298}"/>
    <cellStyle name="Total 13 5 4 4" xfId="13993" xr:uid="{9C644D84-5891-4E28-BC0F-87186F8BB1D0}"/>
    <cellStyle name="Total 13 5 4 4 2" xfId="29101" xr:uid="{BA897971-5711-40E1-8BFC-BA908EFD2CA7}"/>
    <cellStyle name="Total 13 5 4 5" xfId="18646" xr:uid="{1CC2B658-BF53-4681-91A9-847FE48CF160}"/>
    <cellStyle name="Total 13 5 5" xfId="3844" xr:uid="{6DF10A0C-E297-460A-9943-17E54DC8279B}"/>
    <cellStyle name="Total 13 5 5 2" xfId="6481" xr:uid="{43848A47-4A4B-41F9-94D6-F699B33AA379}"/>
    <cellStyle name="Total 13 5 5 2 2" xfId="12792" xr:uid="{2909E3FE-1E82-488E-ACB5-9C6CEC3EF2AB}"/>
    <cellStyle name="Total 13 5 5 2 2 2" xfId="27900" xr:uid="{D834A59B-69B0-447B-A5FE-F794051632C4}"/>
    <cellStyle name="Total 13 5 5 2 3" xfId="15858" xr:uid="{A93CAC03-E7FF-46EE-8D49-DEFE143FA883}"/>
    <cellStyle name="Total 13 5 5 2 3 2" xfId="30966" xr:uid="{BB35A1D1-9EEA-4642-BB5B-710D12D6EFED}"/>
    <cellStyle name="Total 13 5 5 2 4" xfId="21589" xr:uid="{90F6BC93-E787-4635-B164-0D61F6939701}"/>
    <cellStyle name="Total 13 5 5 3" xfId="10226" xr:uid="{DB11D0DA-C887-401F-B94E-5FD38F228BAB}"/>
    <cellStyle name="Total 13 5 5 3 2" xfId="25334" xr:uid="{A916E103-FA79-4A3E-B032-9068999A1861}"/>
    <cellStyle name="Total 13 5 5 4" xfId="9189" xr:uid="{505B6806-E1A4-4B9B-90E1-818B2CE34D0C}"/>
    <cellStyle name="Total 13 5 5 4 2" xfId="24297" xr:uid="{25DF8B08-6105-4591-800F-CA828B2A8F36}"/>
    <cellStyle name="Total 13 5 5 5" xfId="18952" xr:uid="{365A35D9-C58F-4EAA-9864-07A9E4293092}"/>
    <cellStyle name="Total 13 5 6" xfId="4226" xr:uid="{4F663BF4-844C-454B-8001-B58D215E42E6}"/>
    <cellStyle name="Total 13 5 6 2" xfId="6863" xr:uid="{42D9A95B-5A30-4AB8-A6D1-937E9304D086}"/>
    <cellStyle name="Total 13 5 6 2 2" xfId="13174" xr:uid="{E21D6A74-1CFF-46BA-B645-7643CAB9C9C7}"/>
    <cellStyle name="Total 13 5 6 2 2 2" xfId="28282" xr:uid="{2FC56E7C-BC7F-401E-90FD-071C58F13E10}"/>
    <cellStyle name="Total 13 5 6 2 3" xfId="16843" xr:uid="{77DC7F1D-C9CD-4980-B8C1-763763CA6425}"/>
    <cellStyle name="Total 13 5 6 2 3 2" xfId="31951" xr:uid="{39BDD49F-3071-4127-8713-5F6DE7FF50F8}"/>
    <cellStyle name="Total 13 5 6 2 4" xfId="21971" xr:uid="{3771365E-132C-4D7B-A49F-ADA1C5DF8940}"/>
    <cellStyle name="Total 13 5 6 3" xfId="10608" xr:uid="{5FE92A92-14F8-4D69-ABA0-AFE4FE4F328D}"/>
    <cellStyle name="Total 13 5 6 3 2" xfId="25716" xr:uid="{AB3B51DA-8BA9-4532-872F-332B8BFBA5AB}"/>
    <cellStyle name="Total 13 5 6 4" xfId="7838" xr:uid="{B9A5E6AC-BFCB-4BE6-861D-C0783DE2B6A1}"/>
    <cellStyle name="Total 13 5 6 4 2" xfId="22946" xr:uid="{882499A0-78E5-4295-A229-E1974BBB65AB}"/>
    <cellStyle name="Total 13 5 6 5" xfId="19334" xr:uid="{8F90264E-5FF7-4C0B-8CA3-EBA41C79A88A}"/>
    <cellStyle name="Total 13 5 7" xfId="4791" xr:uid="{A2B2CAD0-96DB-4A87-8F3B-25739315DE4F}"/>
    <cellStyle name="Total 13 5 7 2" xfId="11173" xr:uid="{615C7E39-B8F7-4773-A289-0EB0278A5E16}"/>
    <cellStyle name="Total 13 5 7 2 2" xfId="26281" xr:uid="{19C90292-2747-4EB1-8737-69BE512A252A}"/>
    <cellStyle name="Total 13 5 7 3" xfId="7616" xr:uid="{92E2C52E-90DA-4CE5-B4C5-922CB2F5691C}"/>
    <cellStyle name="Total 13 5 7 3 2" xfId="22724" xr:uid="{D3B6B361-0872-4205-8089-78CD56DC8A29}"/>
    <cellStyle name="Total 13 5 7 4" xfId="19899" xr:uid="{3A3DFA2F-78E1-4DE5-8C8C-4A1DC496B011}"/>
    <cellStyle name="Total 13 5 8" xfId="8652" xr:uid="{C250FF93-8A2C-4061-A9D6-3F06229E4AAF}"/>
    <cellStyle name="Total 13 5 8 2" xfId="23760" xr:uid="{FD30AB7D-9BCB-452C-A22C-35B8D9E6FF0D}"/>
    <cellStyle name="Total 13 5 9" xfId="7215" xr:uid="{9AA15DE6-714A-4C6F-B6B5-4B0413552F3D}"/>
    <cellStyle name="Total 13 5 9 2" xfId="22323" xr:uid="{59396F1E-4F79-4871-81BB-C2F2309789CF}"/>
    <cellStyle name="Total 14" xfId="1778" xr:uid="{00000000-0005-0000-0000-0000F2060000}"/>
    <cellStyle name="Total 14 2" xfId="1949" xr:uid="{F19A910C-A487-4CC2-B73F-35480F32A5EE}"/>
    <cellStyle name="Total 14 2 10" xfId="8450" xr:uid="{23570F16-CEB2-4C1F-B73B-CCF4E1A94EAD}"/>
    <cellStyle name="Total 14 2 10 2" xfId="23558" xr:uid="{6E6AEC84-C96A-4AC5-A3FF-DA1ABF7EA8A3}"/>
    <cellStyle name="Total 14 2 11" xfId="15936" xr:uid="{95F719A4-C57A-49EE-B012-1DBC73E40C8C}"/>
    <cellStyle name="Total 14 2 11 2" xfId="31044" xr:uid="{379D61F0-73B1-4272-9BD6-9EAA5AB50B4D}"/>
    <cellStyle name="Total 14 2 12" xfId="15798" xr:uid="{340248FC-D32B-4439-9D95-B53A7027FF10}"/>
    <cellStyle name="Total 14 2 12 2" xfId="30906" xr:uid="{4B15EC74-212A-4710-A8A4-05622C26ACD3}"/>
    <cellStyle name="Total 14 2 13" xfId="17174" xr:uid="{186EFDB5-C7B7-4C28-8DF5-6D33E7473996}"/>
    <cellStyle name="Total 14 2 2" xfId="2509" xr:uid="{366ACEA9-C761-4C89-B5A8-573916FBD867}"/>
    <cellStyle name="Total 14 2 2 2" xfId="5146" xr:uid="{7AE79A99-716C-4C7D-A456-634E511296AA}"/>
    <cellStyle name="Total 14 2 2 2 2" xfId="11510" xr:uid="{09B14472-EB94-438D-8533-C7B366140301}"/>
    <cellStyle name="Total 14 2 2 2 2 2" xfId="26618" xr:uid="{C900AC16-5A4C-43C3-9746-EC39433A049A}"/>
    <cellStyle name="Total 14 2 2 2 3" xfId="7535" xr:uid="{21441F6B-413A-490A-9E6C-CCCD3B3BDDC2}"/>
    <cellStyle name="Total 14 2 2 2 3 2" xfId="22643" xr:uid="{107BE10F-26AB-4940-9EDB-9D2AAF9A1C9A}"/>
    <cellStyle name="Total 14 2 2 2 4" xfId="20254" xr:uid="{6A4D7A4F-2168-4C9D-A336-B09E207BDF4E}"/>
    <cellStyle name="Total 14 2 2 3" xfId="8976" xr:uid="{B7C6C202-12C8-4D30-9311-F6C35298E968}"/>
    <cellStyle name="Total 14 2 2 3 2" xfId="24084" xr:uid="{90442E83-50F6-4428-8A12-1742120AFB37}"/>
    <cellStyle name="Total 14 2 3" xfId="2725" xr:uid="{797C1F71-9C4D-4E54-8674-06A0767C499B}"/>
    <cellStyle name="Total 14 2 3 2" xfId="5362" xr:uid="{C5044272-1AE6-40F2-BC07-44523626B60D}"/>
    <cellStyle name="Total 14 2 3 2 2" xfId="11711" xr:uid="{7FAFBDE4-AF38-4103-8C13-A037F99AD874}"/>
    <cellStyle name="Total 14 2 3 2 2 2" xfId="26819" xr:uid="{CAB8AAB6-DDBE-479C-BDDD-679DAEAF7D00}"/>
    <cellStyle name="Total 14 2 3 2 3" xfId="9292" xr:uid="{A9070144-D9E9-4B3A-8057-432F3BC56ADF}"/>
    <cellStyle name="Total 14 2 3 2 3 2" xfId="24400" xr:uid="{265B2570-9727-4DEB-821D-60E1C28F4F25}"/>
    <cellStyle name="Total 14 2 3 2 4" xfId="20470" xr:uid="{8DDBF2A0-B4FE-466D-87AE-8440922BB4C5}"/>
    <cellStyle name="Total 14 2 3 3" xfId="16395" xr:uid="{B6FA1FD1-7094-484A-B99E-BE84E09811B7}"/>
    <cellStyle name="Total 14 2 3 3 2" xfId="31503" xr:uid="{85D8FCC8-2657-47E3-AB48-45A0FA1EB627}"/>
    <cellStyle name="Total 14 2 3 4" xfId="17833" xr:uid="{ABA8C0C2-0C22-43F4-A033-CFAFBD7419EC}"/>
    <cellStyle name="Total 14 2 4" xfId="3028" xr:uid="{72F7AC58-E6BE-4CA5-B262-058A5C421CB2}"/>
    <cellStyle name="Total 14 2 4 2" xfId="5665" xr:uid="{F42BB4D2-8298-4C03-9F3B-F8D9B29863F2}"/>
    <cellStyle name="Total 14 2 4 2 2" xfId="11976" xr:uid="{C207E387-DF7C-46CB-B8AB-81708EF99528}"/>
    <cellStyle name="Total 14 2 4 2 2 2" xfId="27084" xr:uid="{4ED0362F-386E-49CD-9A1F-2FA778C28097}"/>
    <cellStyle name="Total 14 2 4 2 3" xfId="7292" xr:uid="{3546AD64-062E-42E5-94B7-49A1BD4FBF1F}"/>
    <cellStyle name="Total 14 2 4 2 3 2" xfId="22400" xr:uid="{AF37B096-307B-402F-8B80-88A6260AA8B0}"/>
    <cellStyle name="Total 14 2 4 2 4" xfId="20773" xr:uid="{E69C041D-DE3E-4A5A-883A-BEA5C58864B8}"/>
    <cellStyle name="Total 14 2 4 3" xfId="9410" xr:uid="{D9FBF8EE-F326-40FF-BBBF-B82396790BA9}"/>
    <cellStyle name="Total 14 2 4 3 2" xfId="24518" xr:uid="{EA7387BF-A54F-41F9-8936-6F8D352E9866}"/>
    <cellStyle name="Total 14 2 4 4" xfId="16245" xr:uid="{D9FF220E-EC9C-49A6-98E6-B43524A7493D}"/>
    <cellStyle name="Total 14 2 4 4 2" xfId="31353" xr:uid="{2F3AD993-7916-4B6E-9217-CB31BC65C005}"/>
    <cellStyle name="Total 14 2 4 5" xfId="18136" xr:uid="{313789FC-B50E-427C-8BEC-A532DD36BEE6}"/>
    <cellStyle name="Total 14 2 5" xfId="3354" xr:uid="{A2E54920-9557-49E0-9B24-0B8148469375}"/>
    <cellStyle name="Total 14 2 5 2" xfId="5991" xr:uid="{31A20775-7B8E-491A-99B2-7904564B2C6C}"/>
    <cellStyle name="Total 14 2 5 2 2" xfId="12302" xr:uid="{CA6DFAAB-FE0C-4B50-9DCA-843CE8344038}"/>
    <cellStyle name="Total 14 2 5 2 2 2" xfId="27410" xr:uid="{00702CB2-9E0F-4514-A526-C408849501AE}"/>
    <cellStyle name="Total 14 2 5 2 3" xfId="7782" xr:uid="{9FCE80C2-E68C-4EBC-ADFE-245BC0E88954}"/>
    <cellStyle name="Total 14 2 5 2 3 2" xfId="22890" xr:uid="{FFDBA83D-7B4A-4A8F-A803-C1DA68B69913}"/>
    <cellStyle name="Total 14 2 5 2 4" xfId="21099" xr:uid="{F7E182D1-6830-4B50-BC7D-881D2B435E40}"/>
    <cellStyle name="Total 14 2 5 3" xfId="9736" xr:uid="{23093276-45B7-4843-8B4A-EBC0A9FB9C17}"/>
    <cellStyle name="Total 14 2 5 3 2" xfId="24844" xr:uid="{88F5DC30-2468-4D75-A333-FF7632ACF95A}"/>
    <cellStyle name="Total 14 2 5 4" xfId="16000" xr:uid="{DCF7290A-4818-4E42-BA73-3B43291FCD15}"/>
    <cellStyle name="Total 14 2 5 4 2" xfId="31108" xr:uid="{9EA3B1F6-CDDF-4C1C-BAD3-96CEA2B042EC}"/>
    <cellStyle name="Total 14 2 5 5" xfId="18462" xr:uid="{7CE2B2D6-5F0E-40EC-B123-27D75B45F1EA}"/>
    <cellStyle name="Total 14 2 6" xfId="3660" xr:uid="{42401F47-3B08-495F-9311-71A35763907C}"/>
    <cellStyle name="Total 14 2 6 2" xfId="6297" xr:uid="{6A165DBE-328D-4C52-A56E-064F6F388028}"/>
    <cellStyle name="Total 14 2 6 2 2" xfId="12608" xr:uid="{C4AFF48B-EC96-47BD-845B-C6B01D544C36}"/>
    <cellStyle name="Total 14 2 6 2 2 2" xfId="27716" xr:uid="{346698EC-82DF-4668-A109-28E0A37ADA12}"/>
    <cellStyle name="Total 14 2 6 2 3" xfId="7879" xr:uid="{EDE13BB7-D8F0-42BA-B053-50DFCF1A7427}"/>
    <cellStyle name="Total 14 2 6 2 3 2" xfId="22987" xr:uid="{851F1F78-2813-4628-A37A-D68B08764AE1}"/>
    <cellStyle name="Total 14 2 6 2 4" xfId="21405" xr:uid="{3EE73B1E-CAD2-4D79-AB9C-E634570DD77F}"/>
    <cellStyle name="Total 14 2 6 3" xfId="10042" xr:uid="{67B8CA55-8D7A-4164-BE39-62D03CBC2E66}"/>
    <cellStyle name="Total 14 2 6 3 2" xfId="25150" xr:uid="{D9927ACE-EE73-47B5-84C7-39926CD77860}"/>
    <cellStyle name="Total 14 2 6 4" xfId="15003" xr:uid="{792A4750-16B2-4897-8859-2912A7A0F07E}"/>
    <cellStyle name="Total 14 2 6 4 2" xfId="30111" xr:uid="{45D93D3A-1E54-4EBE-AC55-CE178F4D3315}"/>
    <cellStyle name="Total 14 2 6 5" xfId="18768" xr:uid="{959E51AB-E931-4243-ACB3-B057491E1865}"/>
    <cellStyle name="Total 14 2 7" xfId="4021" xr:uid="{7EA67663-D7AE-4AE9-84AB-EC38AC3BD4F1}"/>
    <cellStyle name="Total 14 2 7 2" xfId="6658" xr:uid="{4B438B69-2B2B-4556-8A7E-225BD271D251}"/>
    <cellStyle name="Total 14 2 7 2 2" xfId="12969" xr:uid="{9041BBA7-95ED-4032-BBE8-9A95A3E0CDC4}"/>
    <cellStyle name="Total 14 2 7 2 2 2" xfId="28077" xr:uid="{976B9CCF-70C1-49FC-8638-DAE17B0B01D9}"/>
    <cellStyle name="Total 14 2 7 2 3" xfId="16659" xr:uid="{96223ABB-3530-48E8-A110-037F836F4FB7}"/>
    <cellStyle name="Total 14 2 7 2 3 2" xfId="31767" xr:uid="{0D7308CD-120C-4A3A-A289-54E8F7759D3C}"/>
    <cellStyle name="Total 14 2 7 2 4" xfId="21766" xr:uid="{AD84AC7B-C277-4BD6-AA26-6E81D7532AF7}"/>
    <cellStyle name="Total 14 2 7 3" xfId="10403" xr:uid="{E4544075-4DC7-48F8-B1B8-98A0095CA09C}"/>
    <cellStyle name="Total 14 2 7 3 2" xfId="25511" xr:uid="{BD460ED0-AA85-4F01-8CEC-85900F2D1773}"/>
    <cellStyle name="Total 14 2 7 4" xfId="11802" xr:uid="{669A2822-9E61-4A74-A0F8-7CE56545B902}"/>
    <cellStyle name="Total 14 2 7 4 2" xfId="26910" xr:uid="{5617447C-9712-404E-8DC7-3FF694666D4E}"/>
    <cellStyle name="Total 14 2 7 5" xfId="19129" xr:uid="{11C40043-4F18-4125-8FFD-2670469D0A0C}"/>
    <cellStyle name="Total 14 2 8" xfId="4334" xr:uid="{1D64AAF4-700C-4DAF-842E-C86325C3F09C}"/>
    <cellStyle name="Total 14 2 8 2" xfId="6971" xr:uid="{7BFB4D42-DAC8-4909-96C0-43B58E21CFCC}"/>
    <cellStyle name="Total 14 2 8 2 2" xfId="13282" xr:uid="{F024B646-1F35-42FE-8151-EBD03DF08E4B}"/>
    <cellStyle name="Total 14 2 8 2 2 2" xfId="28390" xr:uid="{3C107B21-7AA9-492A-BA7E-E43BAA94D1EB}"/>
    <cellStyle name="Total 14 2 8 2 3" xfId="16946" xr:uid="{6D3048D3-4801-44E1-A815-88C10EEFF424}"/>
    <cellStyle name="Total 14 2 8 2 3 2" xfId="32054" xr:uid="{72C08305-E314-4C03-98CA-500A87CA24F5}"/>
    <cellStyle name="Total 14 2 8 2 4" xfId="22079" xr:uid="{22468A3E-E7BD-4A2C-BA3E-D919E0E6B35E}"/>
    <cellStyle name="Total 14 2 8 3" xfId="10716" xr:uid="{88CA9490-19C1-4354-89C1-98473E7F28F2}"/>
    <cellStyle name="Total 14 2 8 3 2" xfId="25824" xr:uid="{57A80273-21E9-41EC-A4B7-A684AA109CC6}"/>
    <cellStyle name="Total 14 2 8 4" xfId="8241" xr:uid="{0A82F90D-2FAD-44A4-A5CE-AFBA49549267}"/>
    <cellStyle name="Total 14 2 8 4 2" xfId="23349" xr:uid="{1B830FA2-7F9F-47F5-ACEC-AD472012C450}"/>
    <cellStyle name="Total 14 2 8 5" xfId="19442" xr:uid="{3104F287-84A2-459F-B459-66E979F8CBF5}"/>
    <cellStyle name="Total 14 2 9" xfId="4586" xr:uid="{942B964D-546B-49C2-A25F-22C42567044E}"/>
    <cellStyle name="Total 14 2 9 2" xfId="10968" xr:uid="{B41C35DF-0D00-4E58-BEDE-49434B04132A}"/>
    <cellStyle name="Total 14 2 9 2 2" xfId="26076" xr:uid="{2E57529E-4D0A-440E-81CE-987AEF19E168}"/>
    <cellStyle name="Total 14 2 9 3" xfId="15631" xr:uid="{39E74BE7-FD41-45DA-9056-57FC2B4AEF67}"/>
    <cellStyle name="Total 14 2 9 3 2" xfId="30739" xr:uid="{D62FE586-B13B-4032-BCAF-C82BDF97E5D2}"/>
    <cellStyle name="Total 14 2 9 4" xfId="19694" xr:uid="{70B43BCC-D7A1-48B8-A7E6-6023E9F979E8}"/>
    <cellStyle name="Total 14 3" xfId="1978" xr:uid="{EBF3DA12-3F7C-441B-BC3D-FFA3B4083F58}"/>
    <cellStyle name="Total 14 3 10" xfId="8476" xr:uid="{504D2E06-0677-4AEF-971E-B4BC95934ABE}"/>
    <cellStyle name="Total 14 3 10 2" xfId="23584" xr:uid="{C4372189-3758-4D83-A502-E0327700A607}"/>
    <cellStyle name="Total 14 3 11" xfId="15603" xr:uid="{FCA148BE-0FB2-413F-B4FA-107DA334391A}"/>
    <cellStyle name="Total 14 3 11 2" xfId="30711" xr:uid="{3168B806-D018-422E-9DE2-5D5470BF0A1B}"/>
    <cellStyle name="Total 14 3 12" xfId="15261" xr:uid="{1D217338-12E1-44B2-AB66-15E7287DDA3B}"/>
    <cellStyle name="Total 14 3 12 2" xfId="30369" xr:uid="{9BFF1B2D-1A46-499D-ADA5-35D1EBDF3554}"/>
    <cellStyle name="Total 14 3 13" xfId="17203" xr:uid="{10C39731-0AFC-44BD-82A8-E78EA21707B1}"/>
    <cellStyle name="Total 14 3 2" xfId="2538" xr:uid="{3FEBC683-1224-4526-881F-7FC89631EA71}"/>
    <cellStyle name="Total 14 3 2 2" xfId="5175" xr:uid="{D762FF86-81F8-4C50-B58A-531F2ACAC7C5}"/>
    <cellStyle name="Total 14 3 2 2 2" xfId="11539" xr:uid="{1F3E2476-9189-49D2-9C48-21BD8C917C1D}"/>
    <cellStyle name="Total 14 3 2 2 2 2" xfId="26647" xr:uid="{39E71643-17F7-42F8-97B1-5BF8113F4CB4}"/>
    <cellStyle name="Total 14 3 2 2 3" xfId="14960" xr:uid="{76663AE5-DACD-4423-8A4F-279928F7A9FD}"/>
    <cellStyle name="Total 14 3 2 2 3 2" xfId="30068" xr:uid="{C1D2F1DB-60CA-4E92-99E6-75C01EFA6888}"/>
    <cellStyle name="Total 14 3 2 2 4" xfId="20283" xr:uid="{6ACB7B1C-B1DD-4E6E-8A2C-317A81290CD8}"/>
    <cellStyle name="Total 14 3 2 3" xfId="9005" xr:uid="{69288549-6913-4C28-A83A-CED987332BCE}"/>
    <cellStyle name="Total 14 3 2 3 2" xfId="24113" xr:uid="{614BE8CF-840E-4832-89E9-C2B72298B27E}"/>
    <cellStyle name="Total 14 3 3" xfId="2740" xr:uid="{95FEC4C0-1A2E-4BD3-BF04-A9E845CB2939}"/>
    <cellStyle name="Total 14 3 3 2" xfId="5377" xr:uid="{D6DEE13F-5565-481E-8829-522F99A6B538}"/>
    <cellStyle name="Total 14 3 3 2 2" xfId="11726" xr:uid="{8DC5BF8E-766D-4303-9971-5EF3D8F4EC6D}"/>
    <cellStyle name="Total 14 3 3 2 2 2" xfId="26834" xr:uid="{6107035B-44EE-4D19-8AC2-3D7B2A1101CF}"/>
    <cellStyle name="Total 14 3 3 2 3" xfId="7868" xr:uid="{87C64689-992B-4A05-BDA5-12DA4BE3689D}"/>
    <cellStyle name="Total 14 3 3 2 3 2" xfId="22976" xr:uid="{8F68F764-631B-446B-A176-907E2879D4E1}"/>
    <cellStyle name="Total 14 3 3 2 4" xfId="20485" xr:uid="{46D34624-2610-4E01-A348-8CE64E735D68}"/>
    <cellStyle name="Total 14 3 3 3" xfId="13865" xr:uid="{492A887A-B89D-4909-96C4-0A14DFA85737}"/>
    <cellStyle name="Total 14 3 3 3 2" xfId="28973" xr:uid="{22FFBE8A-3A6B-4017-A629-99DB00BAC650}"/>
    <cellStyle name="Total 14 3 3 4" xfId="17848" xr:uid="{FCC55498-7E60-4E69-93A6-07F5B864A67B}"/>
    <cellStyle name="Total 14 3 4" xfId="3043" xr:uid="{FF143FBB-5761-4AEA-B39B-2B7BF673B007}"/>
    <cellStyle name="Total 14 3 4 2" xfId="5680" xr:uid="{74153484-2E26-42B4-B42F-1F16A60A0366}"/>
    <cellStyle name="Total 14 3 4 2 2" xfId="11991" xr:uid="{188F4DCB-D2F7-4D4C-B5AA-C6DBBC468DDA}"/>
    <cellStyle name="Total 14 3 4 2 2 2" xfId="27099" xr:uid="{E49269B4-F8A9-4FA3-878D-3B2EB5A57C28}"/>
    <cellStyle name="Total 14 3 4 2 3" xfId="14329" xr:uid="{F9D82389-8A66-4298-9A28-D45A0C9D0B99}"/>
    <cellStyle name="Total 14 3 4 2 3 2" xfId="29437" xr:uid="{54F9139F-69EC-4B56-AB1D-CC066CBC3D6A}"/>
    <cellStyle name="Total 14 3 4 2 4" xfId="20788" xr:uid="{77D25AC1-40B9-4A6B-A077-B444B2E25AC9}"/>
    <cellStyle name="Total 14 3 4 3" xfId="9425" xr:uid="{E440B1ED-B242-4ABA-82F8-32FBE91A89C9}"/>
    <cellStyle name="Total 14 3 4 3 2" xfId="24533" xr:uid="{275F28F5-63B6-4E60-9E12-373E0AD2E29E}"/>
    <cellStyle name="Total 14 3 4 4" xfId="7877" xr:uid="{C52C1528-AFC2-4F3C-8A00-3AFD2CAAD490}"/>
    <cellStyle name="Total 14 3 4 4 2" xfId="22985" xr:uid="{9C90C56E-4416-46E1-A919-89C245FFD302}"/>
    <cellStyle name="Total 14 3 4 5" xfId="18151" xr:uid="{2F1BAFE3-7E62-49BC-80A8-536DB927800C}"/>
    <cellStyle name="Total 14 3 5" xfId="3369" xr:uid="{0309B913-9A2F-4FED-9EA9-B63057C493B5}"/>
    <cellStyle name="Total 14 3 5 2" xfId="6006" xr:uid="{58C4B7A1-7787-417B-BA02-DBA722FDEB7A}"/>
    <cellStyle name="Total 14 3 5 2 2" xfId="12317" xr:uid="{2943D39E-9A73-4EF5-8019-8E77E07312CE}"/>
    <cellStyle name="Total 14 3 5 2 2 2" xfId="27425" xr:uid="{BA97EF45-A4AD-46F7-B191-43D4B4F52F06}"/>
    <cellStyle name="Total 14 3 5 2 3" xfId="8138" xr:uid="{B706EAA2-B6C4-4E2B-94DE-574A9F6CCBEF}"/>
    <cellStyle name="Total 14 3 5 2 3 2" xfId="23246" xr:uid="{B46FDDBC-B85A-40D6-AE59-F7F05F8AB762}"/>
    <cellStyle name="Total 14 3 5 2 4" xfId="21114" xr:uid="{625734B6-3843-49E8-A82C-3DD161C9A179}"/>
    <cellStyle name="Total 14 3 5 3" xfId="9751" xr:uid="{1EB051B5-24A7-4542-898A-BAC3BE81AF0C}"/>
    <cellStyle name="Total 14 3 5 3 2" xfId="24859" xr:uid="{F274D34F-68A6-4A41-8D86-C9F7F8B0C071}"/>
    <cellStyle name="Total 14 3 5 4" xfId="14270" xr:uid="{281BE468-6463-4B82-82B9-146F68610655}"/>
    <cellStyle name="Total 14 3 5 4 2" xfId="29378" xr:uid="{DD1E186B-3869-42AC-B2F9-49A55610113D}"/>
    <cellStyle name="Total 14 3 5 5" xfId="18477" xr:uid="{D428E71E-82CD-4AD6-9106-026F07C8C664}"/>
    <cellStyle name="Total 14 3 6" xfId="3675" xr:uid="{D5A277C3-2759-4E0D-A794-5F4DAD795C19}"/>
    <cellStyle name="Total 14 3 6 2" xfId="6312" xr:uid="{3290F0BE-A118-4BAC-9803-1DA389206479}"/>
    <cellStyle name="Total 14 3 6 2 2" xfId="12623" xr:uid="{9E2C730C-AE9A-4F7E-9CA3-13C47433933B}"/>
    <cellStyle name="Total 14 3 6 2 2 2" xfId="27731" xr:uid="{A42D1588-3E2A-4613-928C-300935DADAB7}"/>
    <cellStyle name="Total 14 3 6 2 3" xfId="13494" xr:uid="{DACCA285-E7D0-4FE6-9E96-E47AD3F3F4E5}"/>
    <cellStyle name="Total 14 3 6 2 3 2" xfId="28602" xr:uid="{FC9F110F-CA21-4F2C-8193-9A6D972D234E}"/>
    <cellStyle name="Total 14 3 6 2 4" xfId="21420" xr:uid="{30BE968A-6CCD-4BD6-83E4-AE4027BB93D9}"/>
    <cellStyle name="Total 14 3 6 3" xfId="10057" xr:uid="{FC4A25DF-C8A6-4F11-BD2F-F63D8E7430BF}"/>
    <cellStyle name="Total 14 3 6 3 2" xfId="25165" xr:uid="{AC233997-0611-47E8-8E9E-7188EBCB46AA}"/>
    <cellStyle name="Total 14 3 6 4" xfId="15890" xr:uid="{38C4D7EC-D110-4A2C-91E0-6FC56F31B24E}"/>
    <cellStyle name="Total 14 3 6 4 2" xfId="30998" xr:uid="{631119D4-740A-4138-94B9-80EF60601193}"/>
    <cellStyle name="Total 14 3 6 5" xfId="18783" xr:uid="{00A5B1E7-3799-4CDC-8D30-5BD01A8E64F6}"/>
    <cellStyle name="Total 14 3 7" xfId="4050" xr:uid="{9D218B8D-39C9-48D6-BF54-0406BBB7C4E1}"/>
    <cellStyle name="Total 14 3 7 2" xfId="6687" xr:uid="{27452B2F-6D52-4D95-8CC7-50D637E24330}"/>
    <cellStyle name="Total 14 3 7 2 2" xfId="12998" xr:uid="{6269CFF6-0B59-40E7-8F4A-4137935BE32D}"/>
    <cellStyle name="Total 14 3 7 2 2 2" xfId="28106" xr:uid="{5DA83407-6E12-4CE2-9CCD-2201E90B71AF}"/>
    <cellStyle name="Total 14 3 7 2 3" xfId="16674" xr:uid="{5664D5CB-4AA7-423D-86D1-0C1542524DF0}"/>
    <cellStyle name="Total 14 3 7 2 3 2" xfId="31782" xr:uid="{63FFAF73-9198-496A-AD4F-19D40288C7FB}"/>
    <cellStyle name="Total 14 3 7 2 4" xfId="21795" xr:uid="{2FBE7924-A072-4979-A425-2FEE6D59C566}"/>
    <cellStyle name="Total 14 3 7 3" xfId="10432" xr:uid="{17F1D927-1C30-4034-902C-C40ABCC881DA}"/>
    <cellStyle name="Total 14 3 7 3 2" xfId="25540" xr:uid="{28C00683-8994-43E0-AE6D-D74874587F3A}"/>
    <cellStyle name="Total 14 3 7 4" xfId="13722" xr:uid="{F5F57806-9680-4982-A809-882EFDD5738D}"/>
    <cellStyle name="Total 14 3 7 4 2" xfId="28830" xr:uid="{7D949D2F-43CC-49A2-96C0-C92DFC271CA9}"/>
    <cellStyle name="Total 14 3 7 5" xfId="19158" xr:uid="{7875EF98-C9F2-4DCC-913F-58BD23709C9D}"/>
    <cellStyle name="Total 14 3 8" xfId="4349" xr:uid="{0FCDE3E3-8CDF-48AF-B237-4572ADA5FB7C}"/>
    <cellStyle name="Total 14 3 8 2" xfId="6986" xr:uid="{238301B7-197C-49D0-82C5-8EC571FC1EFE}"/>
    <cellStyle name="Total 14 3 8 2 2" xfId="13297" xr:uid="{B20708D3-9047-44FF-9730-F37C8A72D737}"/>
    <cellStyle name="Total 14 3 8 2 2 2" xfId="28405" xr:uid="{ABD250CB-7768-4F11-B0F8-77BAC2C79697}"/>
    <cellStyle name="Total 14 3 8 2 3" xfId="16961" xr:uid="{B96910FB-0D37-4BE9-A102-0200212C5338}"/>
    <cellStyle name="Total 14 3 8 2 3 2" xfId="32069" xr:uid="{6704D087-835D-44F3-B3CC-339445F6DA59}"/>
    <cellStyle name="Total 14 3 8 2 4" xfId="22094" xr:uid="{D7A93FC3-A4FA-412B-B9F6-88555A5954C4}"/>
    <cellStyle name="Total 14 3 8 3" xfId="10731" xr:uid="{EDE90BB2-749F-473B-834E-848DAD9A43E9}"/>
    <cellStyle name="Total 14 3 8 3 2" xfId="25839" xr:uid="{2BAEE52F-71DE-43CA-B845-631D4250E26F}"/>
    <cellStyle name="Total 14 3 8 4" xfId="13841" xr:uid="{643D3BED-32B5-41D3-A30F-5D0B2496C723}"/>
    <cellStyle name="Total 14 3 8 4 2" xfId="28949" xr:uid="{035557BB-536A-48AF-85F2-86F402E69558}"/>
    <cellStyle name="Total 14 3 8 5" xfId="19457" xr:uid="{F73DE74F-7C98-4FA9-A7E2-8132E9AA3F48}"/>
    <cellStyle name="Total 14 3 9" xfId="4615" xr:uid="{38155D85-995C-4E8D-AE14-268F769CA77E}"/>
    <cellStyle name="Total 14 3 9 2" xfId="10997" xr:uid="{626BC0FD-C4E0-4458-AFEF-A41CA551D3CF}"/>
    <cellStyle name="Total 14 3 9 2 2" xfId="26105" xr:uid="{19C51359-4E41-461A-BDA3-B3645B86BBA5}"/>
    <cellStyle name="Total 14 3 9 3" xfId="16228" xr:uid="{611EE7F1-E25A-45E2-9A84-4A623D0E85D9}"/>
    <cellStyle name="Total 14 3 9 3 2" xfId="31336" xr:uid="{7F08E310-42BC-41EA-8D7B-EE14C059960B}"/>
    <cellStyle name="Total 14 3 9 4" xfId="19723" xr:uid="{754D0532-553A-4ED8-9080-C23868017D07}"/>
    <cellStyle name="Total 14 4" xfId="2140" xr:uid="{48519EA9-2600-45A2-94BA-C5282877A933}"/>
    <cellStyle name="Total 14 4 10" xfId="7113" xr:uid="{CFA7ECD5-8EF1-4923-B7C1-B0BAFC99E95C}"/>
    <cellStyle name="Total 14 4 10 2" xfId="22221" xr:uid="{B0FE4EA2-E2E8-4779-9EE6-9D3A71F0DF35}"/>
    <cellStyle name="Total 14 4 11" xfId="14549" xr:uid="{322B6FA3-14C7-4528-A2F1-EFC933147EC8}"/>
    <cellStyle name="Total 14 4 11 2" xfId="29657" xr:uid="{E1BC5CA6-4D15-4663-A59B-67AEC5568374}"/>
    <cellStyle name="Total 14 4 12" xfId="17365" xr:uid="{307C2EB4-ECCB-41C1-B0C8-FF97FF0C5410}"/>
    <cellStyle name="Total 14 4 2" xfId="2630" xr:uid="{FE348F18-1741-4DF1-BF94-8CF9CB32FC87}"/>
    <cellStyle name="Total 14 4 2 2" xfId="5267" xr:uid="{A28D9053-7C50-4CC3-B206-8CDBBDDF93AA}"/>
    <cellStyle name="Total 14 4 2 2 2" xfId="11631" xr:uid="{377FFFAA-68E7-48A9-B2B6-BF5B2BC8EB4A}"/>
    <cellStyle name="Total 14 4 2 2 2 2" xfId="26739" xr:uid="{0166A47E-EA70-49B7-A58B-DD5865C21D89}"/>
    <cellStyle name="Total 14 4 2 2 3" xfId="16442" xr:uid="{EAA4F8BB-49A2-489F-9BC1-BA5DC3D6E034}"/>
    <cellStyle name="Total 14 4 2 2 3 2" xfId="31550" xr:uid="{5BE88F93-3FFF-4CC8-A79D-E3D1B176511A}"/>
    <cellStyle name="Total 14 4 2 2 4" xfId="20375" xr:uid="{B6DD7072-321D-4429-BC5C-7975C5B057F1}"/>
    <cellStyle name="Total 14 4 2 3" xfId="9097" xr:uid="{8E3F53E4-2825-4D4A-845C-A488F4CF0D40}"/>
    <cellStyle name="Total 14 4 2 3 2" xfId="24205" xr:uid="{117D16D7-74DB-4756-A338-83DE56E8B1FD}"/>
    <cellStyle name="Total 14 4 2 4" xfId="7177" xr:uid="{6353B0C0-D4E2-45B0-B588-6369BC9FC699}"/>
    <cellStyle name="Total 14 4 2 4 2" xfId="22285" xr:uid="{523EEA1A-8A68-4D61-BEBF-FA65D8A78D45}"/>
    <cellStyle name="Total 14 4 2 5" xfId="16299" xr:uid="{791CE4B5-7CA3-4734-A742-BF631DC42A35}"/>
    <cellStyle name="Total 14 4 2 5 2" xfId="31407" xr:uid="{7B6E81D2-F30E-44D9-8F9F-FE7BABB42174}"/>
    <cellStyle name="Total 14 4 2 6" xfId="17738" xr:uid="{280F05FC-81F9-4B39-810C-647E510DF396}"/>
    <cellStyle name="Total 14 4 3" xfId="2895" xr:uid="{A71F21E6-9099-469A-9063-B0E5F94769FD}"/>
    <cellStyle name="Total 14 4 3 2" xfId="5532" xr:uid="{92090DA8-7CB2-45A4-9435-469FB0C30B13}"/>
    <cellStyle name="Total 14 4 3 2 2" xfId="11843" xr:uid="{F9D79B89-FBA2-4148-9334-196F45031B54}"/>
    <cellStyle name="Total 14 4 3 2 2 2" xfId="26951" xr:uid="{85DB13E9-5A50-49C4-B8C0-25F98B4BA416}"/>
    <cellStyle name="Total 14 4 3 2 3" xfId="16042" xr:uid="{072CDD3A-7B85-4444-BF92-82628559D72B}"/>
    <cellStyle name="Total 14 4 3 2 3 2" xfId="31150" xr:uid="{CF2796DC-EFF3-46E0-9863-3462F0D67EF3}"/>
    <cellStyle name="Total 14 4 3 2 4" xfId="20640" xr:uid="{25D5CE76-1B85-48C8-919D-F763906E0145}"/>
    <cellStyle name="Total 14 4 3 3" xfId="15183" xr:uid="{EC3ECED3-B12F-4CFA-B60C-C269D2D20A98}"/>
    <cellStyle name="Total 14 4 3 3 2" xfId="30291" xr:uid="{7CFEA186-AA79-48C8-B595-8BA6159FCA1F}"/>
    <cellStyle name="Total 14 4 3 4" xfId="18003" xr:uid="{EDA321EC-062C-492C-896A-61774D89FE5A}"/>
    <cellStyle name="Total 14 4 4" xfId="3198" xr:uid="{F7700CFA-8E85-41B7-A715-F7F0BC1D6A50}"/>
    <cellStyle name="Total 14 4 4 2" xfId="5835" xr:uid="{E6C0E916-C66B-4719-9BF5-74FB30AB5364}"/>
    <cellStyle name="Total 14 4 4 2 2" xfId="12146" xr:uid="{2DBD6AA8-DA2A-4B1E-AFBC-FEEF26E59AD7}"/>
    <cellStyle name="Total 14 4 4 2 2 2" xfId="27254" xr:uid="{031F0F27-0968-45E8-B2A5-F7705D2CC780}"/>
    <cellStyle name="Total 14 4 4 2 3" xfId="15528" xr:uid="{3083955C-2735-426D-BE57-346541F3F93B}"/>
    <cellStyle name="Total 14 4 4 2 3 2" xfId="30636" xr:uid="{82712DCC-F3BD-4909-B39E-2D4A9487B38C}"/>
    <cellStyle name="Total 14 4 4 2 4" xfId="20943" xr:uid="{6A435FD3-1839-48F2-9C8B-B887BD02ADE4}"/>
    <cellStyle name="Total 14 4 4 3" xfId="9580" xr:uid="{1761C752-F8E0-4F49-9FA5-14B986C1074C}"/>
    <cellStyle name="Total 14 4 4 3 2" xfId="24688" xr:uid="{86562247-B9BE-40AE-9128-BED211EF8A2F}"/>
    <cellStyle name="Total 14 4 4 4" xfId="15998" xr:uid="{C1F55DC3-3419-4D7A-A1D6-0406650D290A}"/>
    <cellStyle name="Total 14 4 4 4 2" xfId="31106" xr:uid="{508F8D62-34AD-445D-AFCB-59D8A04D45D1}"/>
    <cellStyle name="Total 14 4 4 5" xfId="18306" xr:uid="{DE54B9F6-3629-4F5C-A452-C2CBA963D96D}"/>
    <cellStyle name="Total 14 4 5" xfId="3524" xr:uid="{FAB4800C-356C-4418-A14C-33E9A94C1B74}"/>
    <cellStyle name="Total 14 4 5 2" xfId="6161" xr:uid="{2AD950F4-CF2E-48C6-8F65-C95216B3D551}"/>
    <cellStyle name="Total 14 4 5 2 2" xfId="12472" xr:uid="{1D517F56-AACA-4836-A132-3B3F9D0EDA73}"/>
    <cellStyle name="Total 14 4 5 2 2 2" xfId="27580" xr:uid="{31EAAFAA-88D0-4BF1-BCDB-5A507A77011E}"/>
    <cellStyle name="Total 14 4 5 2 3" xfId="7212" xr:uid="{40A7F7DA-51B2-4998-9FBB-87EC83B053B0}"/>
    <cellStyle name="Total 14 4 5 2 3 2" xfId="22320" xr:uid="{BF0C6DCF-366C-4BCC-A543-C5EDFEEC64EA}"/>
    <cellStyle name="Total 14 4 5 2 4" xfId="21269" xr:uid="{7D49CBE8-AABC-4FA9-8500-BB83DF3CAC3D}"/>
    <cellStyle name="Total 14 4 5 3" xfId="9906" xr:uid="{3CD2FAD0-11BA-4F42-8FBF-8DFE06F952CF}"/>
    <cellStyle name="Total 14 4 5 3 2" xfId="25014" xr:uid="{DD3FC9F1-8227-4797-AA9B-91684A1FFC5F}"/>
    <cellStyle name="Total 14 4 5 4" xfId="13877" xr:uid="{D411CEC2-C6E0-400C-AC42-02451F1DFA78}"/>
    <cellStyle name="Total 14 4 5 4 2" xfId="28985" xr:uid="{6E2BFF67-E017-4594-BBBC-70D28F2A828A}"/>
    <cellStyle name="Total 14 4 5 5" xfId="18632" xr:uid="{7554D21F-1676-4B50-89D7-A7A51BABBE3A}"/>
    <cellStyle name="Total 14 4 6" xfId="3830" xr:uid="{05507290-8929-42A0-A0DF-73A9DE90232C}"/>
    <cellStyle name="Total 14 4 6 2" xfId="6467" xr:uid="{AE07DA0F-A9F4-414F-90F1-ED3AC11DE829}"/>
    <cellStyle name="Total 14 4 6 2 2" xfId="12778" xr:uid="{B6CE08C1-FCD5-4B70-ABD1-6E65ED789606}"/>
    <cellStyle name="Total 14 4 6 2 2 2" xfId="27886" xr:uid="{348C400C-3F49-4FAA-870C-073137F153EB}"/>
    <cellStyle name="Total 14 4 6 2 3" xfId="13975" xr:uid="{3392005C-A556-4700-AA1F-5CE3C7CFCA95}"/>
    <cellStyle name="Total 14 4 6 2 3 2" xfId="29083" xr:uid="{49B0EFCC-DD19-4604-AB65-D6EC782559EF}"/>
    <cellStyle name="Total 14 4 6 2 4" xfId="21575" xr:uid="{CB2176C4-1018-49EB-8ED0-1468D8EFFFF4}"/>
    <cellStyle name="Total 14 4 6 3" xfId="10212" xr:uid="{7CCBA56B-4AA4-4DE7-A973-D8674D4BDEB1}"/>
    <cellStyle name="Total 14 4 6 3 2" xfId="25320" xr:uid="{7BFDA380-24F4-41C1-AF46-6A639AFF7603}"/>
    <cellStyle name="Total 14 4 6 4" xfId="16346" xr:uid="{257986E0-849E-4E3C-B0E0-46AC4E4A5B28}"/>
    <cellStyle name="Total 14 4 6 4 2" xfId="31454" xr:uid="{7AA78644-8CEC-439D-826B-4C83D3CF100E}"/>
    <cellStyle name="Total 14 4 6 5" xfId="18938" xr:uid="{F415FB93-EBE2-4B63-89FD-8FADF59FFB43}"/>
    <cellStyle name="Total 14 4 7" xfId="4212" xr:uid="{0578ED11-0012-4FF2-94AF-141DE8E07EE8}"/>
    <cellStyle name="Total 14 4 7 2" xfId="6849" xr:uid="{A7524B40-8A21-4BAC-B335-8BAC65E91782}"/>
    <cellStyle name="Total 14 4 7 2 2" xfId="13160" xr:uid="{15675EF2-C58D-4D78-86CD-BE8F07C5646E}"/>
    <cellStyle name="Total 14 4 7 2 2 2" xfId="28268" xr:uid="{9C0A6B91-AC16-44BD-917D-37CD9D17E9F5}"/>
    <cellStyle name="Total 14 4 7 2 3" xfId="16829" xr:uid="{9FA57405-C42D-4192-B1B2-FC758790C7FE}"/>
    <cellStyle name="Total 14 4 7 2 3 2" xfId="31937" xr:uid="{6345EC06-DE4F-4A18-A1AA-C48BB05D577D}"/>
    <cellStyle name="Total 14 4 7 2 4" xfId="21957" xr:uid="{A674670A-5E04-499E-9C7D-6D17700D447F}"/>
    <cellStyle name="Total 14 4 7 3" xfId="10594" xr:uid="{58211A7F-F4E1-46B4-8632-F6316C567B04}"/>
    <cellStyle name="Total 14 4 7 3 2" xfId="25702" xr:uid="{9C705B13-F3FD-4499-A407-E8B2E75E2F7B}"/>
    <cellStyle name="Total 14 4 7 4" xfId="13932" xr:uid="{0BF1BE04-FFB7-4A75-B43D-0DE750456DFE}"/>
    <cellStyle name="Total 14 4 7 4 2" xfId="29040" xr:uid="{3D90C714-0D95-4F31-AE5A-4F5CC8B79001}"/>
    <cellStyle name="Total 14 4 7 5" xfId="19320" xr:uid="{B9747F7C-AE87-41A3-AC3E-47B88A7E8863}"/>
    <cellStyle name="Total 14 4 8" xfId="4777" xr:uid="{05FD9DDE-B898-47A5-B32F-0363B5611AAA}"/>
    <cellStyle name="Total 14 4 8 2" xfId="11159" xr:uid="{426B47DC-D9CE-40E0-B5B5-04A437C2CB5B}"/>
    <cellStyle name="Total 14 4 8 2 2" xfId="26267" xr:uid="{24134175-15FB-4BE9-8B18-60591A0AD207}"/>
    <cellStyle name="Total 14 4 8 3" xfId="15182" xr:uid="{CDC48D6D-798A-4351-A32E-EBCCCC60B252}"/>
    <cellStyle name="Total 14 4 8 3 2" xfId="30290" xr:uid="{FEEE87C0-DA51-4A9B-A093-52B19C74DCEB}"/>
    <cellStyle name="Total 14 4 8 4" xfId="19885" xr:uid="{8FFED48A-4582-43E3-A6C7-67BC95477476}"/>
    <cellStyle name="Total 14 4 9" xfId="8638" xr:uid="{E56FBC03-0E61-4AB8-8E09-C61B85824D1B}"/>
    <cellStyle name="Total 14 4 9 2" xfId="23746" xr:uid="{BC9CD8E0-6065-449E-BAF6-457F10A9F662}"/>
    <cellStyle name="Total 14 5" xfId="2155" xr:uid="{6F61B3EB-BAED-4F55-9959-DCEC8CBBB27B}"/>
    <cellStyle name="Total 14 5 10" xfId="15906" xr:uid="{EB3D2895-5454-448E-A820-C3D9BFF5428B}"/>
    <cellStyle name="Total 14 5 10 2" xfId="31014" xr:uid="{C868B5E7-166D-440F-BED7-1CF6F6A9F4E5}"/>
    <cellStyle name="Total 14 5 11" xfId="17380" xr:uid="{ADFC3E5F-C9CE-425E-882E-86CA4A687DE3}"/>
    <cellStyle name="Total 14 5 2" xfId="2910" xr:uid="{10AB0EE2-EC5E-470E-92C2-CC57117BBE7B}"/>
    <cellStyle name="Total 14 5 2 2" xfId="5547" xr:uid="{4CE10D24-2283-4D69-9919-08E3CFFB6E13}"/>
    <cellStyle name="Total 14 5 2 2 2" xfId="11858" xr:uid="{DA6EA181-601B-4890-A47A-1E9B1376656B}"/>
    <cellStyle name="Total 14 5 2 2 2 2" xfId="26966" xr:uid="{9FCE1F7B-2D31-4B37-AC7E-EAD086D9A27F}"/>
    <cellStyle name="Total 14 5 2 2 3" xfId="14871" xr:uid="{6B000984-E8F1-4C7F-A445-0024C3B4D879}"/>
    <cellStyle name="Total 14 5 2 2 3 2" xfId="29979" xr:uid="{5EB7BCBD-8B04-4C13-8DBA-45665E1AD7B7}"/>
    <cellStyle name="Total 14 5 2 2 4" xfId="20655" xr:uid="{5499D740-85DB-49D1-9341-E14D9997192F}"/>
    <cellStyle name="Total 14 5 2 3" xfId="13400" xr:uid="{9B37F578-3F65-4FC4-AD21-B3D3C90B2676}"/>
    <cellStyle name="Total 14 5 2 3 2" xfId="28508" xr:uid="{B1C135FB-293D-43B9-9CB3-98EE60578BCD}"/>
    <cellStyle name="Total 14 5 2 4" xfId="18018" xr:uid="{EAB98414-15F6-4EFF-9EAA-D51291AC7B46}"/>
    <cellStyle name="Total 14 5 3" xfId="3213" xr:uid="{9287EB8D-BD61-4693-B266-137629361683}"/>
    <cellStyle name="Total 14 5 3 2" xfId="5850" xr:uid="{83572105-70FE-490A-BA05-3BD545C69997}"/>
    <cellStyle name="Total 14 5 3 2 2" xfId="12161" xr:uid="{8E7A2007-1188-43BE-8529-1ED2FF91C622}"/>
    <cellStyle name="Total 14 5 3 2 2 2" xfId="27269" xr:uid="{65D220B3-95A8-4714-9DE4-76286E6A18E9}"/>
    <cellStyle name="Total 14 5 3 2 3" xfId="14045" xr:uid="{A195B6F4-3EDD-46B1-A738-8F0C1BEEBA7A}"/>
    <cellStyle name="Total 14 5 3 2 3 2" xfId="29153" xr:uid="{1FA537C4-89CF-4B3C-905C-FC2796BAA326}"/>
    <cellStyle name="Total 14 5 3 2 4" xfId="20958" xr:uid="{70A63DBE-4013-4890-829D-442B86C542DB}"/>
    <cellStyle name="Total 14 5 3 3" xfId="9595" xr:uid="{9EF33325-FD8C-43D4-9FC2-E830CA119A19}"/>
    <cellStyle name="Total 14 5 3 3 2" xfId="24703" xr:uid="{28E1D5B9-6639-4220-97B4-2DF2B1894F21}"/>
    <cellStyle name="Total 14 5 3 4" xfId="15544" xr:uid="{16D0D0D4-3237-41A7-A1D8-33069D98C726}"/>
    <cellStyle name="Total 14 5 3 4 2" xfId="30652" xr:uid="{32F09614-EA7E-4949-90AF-10AF08FBA58B}"/>
    <cellStyle name="Total 14 5 3 5" xfId="18321" xr:uid="{0C5E037B-97E7-416A-A0EB-96A12B037876}"/>
    <cellStyle name="Total 14 5 4" xfId="3539" xr:uid="{388B9147-9E2E-4BA7-B024-5EAE01D25A39}"/>
    <cellStyle name="Total 14 5 4 2" xfId="6176" xr:uid="{A5C57428-F054-4C98-BBF0-65B19E933635}"/>
    <cellStyle name="Total 14 5 4 2 2" xfId="12487" xr:uid="{664261D6-D4CE-4C39-A0D7-022AE9D94302}"/>
    <cellStyle name="Total 14 5 4 2 2 2" xfId="27595" xr:uid="{261B132F-B16F-4351-AF34-C9F4BE26D6E3}"/>
    <cellStyle name="Total 14 5 4 2 3" xfId="7672" xr:uid="{BD41C563-B014-446C-AFD9-B1781122914A}"/>
    <cellStyle name="Total 14 5 4 2 3 2" xfId="22780" xr:uid="{75C4631B-AC23-490E-99B2-88B41BEA4FA8}"/>
    <cellStyle name="Total 14 5 4 2 4" xfId="21284" xr:uid="{14ED677F-A8B3-42CE-9582-94337522AB18}"/>
    <cellStyle name="Total 14 5 4 3" xfId="9921" xr:uid="{8D772B09-3D18-4E25-AAFD-C184E763FD54}"/>
    <cellStyle name="Total 14 5 4 3 2" xfId="25029" xr:uid="{AD01A271-A55A-4017-95FD-B8B905CDD992}"/>
    <cellStyle name="Total 14 5 4 4" xfId="14779" xr:uid="{F72EE7F0-D0C3-412B-A335-5BE5E58BE4F9}"/>
    <cellStyle name="Total 14 5 4 4 2" xfId="29887" xr:uid="{528C5BAB-234D-4AFC-B872-E6136884920D}"/>
    <cellStyle name="Total 14 5 4 5" xfId="18647" xr:uid="{7BF67DB3-4C54-4384-B646-ED81EAE3779E}"/>
    <cellStyle name="Total 14 5 5" xfId="3845" xr:uid="{A36BC3A3-0E74-449C-BDC5-D35338D09DAA}"/>
    <cellStyle name="Total 14 5 5 2" xfId="6482" xr:uid="{922E0DD3-2ACD-41A1-AA5D-30980A024B69}"/>
    <cellStyle name="Total 14 5 5 2 2" xfId="12793" xr:uid="{F84AB0A9-157B-4C2A-8D92-2B7D143F8965}"/>
    <cellStyle name="Total 14 5 5 2 2 2" xfId="27901" xr:uid="{14BBA767-81A5-41AD-85C8-62BE22078D8C}"/>
    <cellStyle name="Total 14 5 5 2 3" xfId="14752" xr:uid="{4C6DEA3C-365D-48C3-943A-AD0C0A2E9731}"/>
    <cellStyle name="Total 14 5 5 2 3 2" xfId="29860" xr:uid="{ED9C8672-9F9A-435C-9894-3ACE06BAB51D}"/>
    <cellStyle name="Total 14 5 5 2 4" xfId="21590" xr:uid="{EEFB7B53-6A2E-4900-B55B-54F947FF1C15}"/>
    <cellStyle name="Total 14 5 5 3" xfId="10227" xr:uid="{F0B7CDF5-A75B-49E4-9D8C-86F1490C2A20}"/>
    <cellStyle name="Total 14 5 5 3 2" xfId="25335" xr:uid="{F17D5AE3-53AB-4CB3-9DE8-9BA602A12901}"/>
    <cellStyle name="Total 14 5 5 4" xfId="15607" xr:uid="{97C8DB71-086A-4891-A92D-01826FB79DAB}"/>
    <cellStyle name="Total 14 5 5 4 2" xfId="30715" xr:uid="{561C975A-6162-4733-98EF-10623EB89A65}"/>
    <cellStyle name="Total 14 5 5 5" xfId="18953" xr:uid="{8B6CA2C3-7067-42BD-8D37-4DBB33AA108F}"/>
    <cellStyle name="Total 14 5 6" xfId="4227" xr:uid="{9772FCB6-768B-4870-BFFD-AF48165440CA}"/>
    <cellStyle name="Total 14 5 6 2" xfId="6864" xr:uid="{5A66B1CC-0138-4B5B-920B-BD911830CD0F}"/>
    <cellStyle name="Total 14 5 6 2 2" xfId="13175" xr:uid="{35C2C8A3-1D89-4AC4-942B-0DAAABCC4F71}"/>
    <cellStyle name="Total 14 5 6 2 2 2" xfId="28283" xr:uid="{749D16B1-24F5-48B7-84C2-68C0E6DE77FE}"/>
    <cellStyle name="Total 14 5 6 2 3" xfId="16844" xr:uid="{61923845-EC6D-4A72-94F1-557E54D59BE2}"/>
    <cellStyle name="Total 14 5 6 2 3 2" xfId="31952" xr:uid="{B5B92CD9-4D13-4A05-9AFC-843EF070C3DB}"/>
    <cellStyle name="Total 14 5 6 2 4" xfId="21972" xr:uid="{9BAA4B27-99C4-4511-A31E-AD27101009E2}"/>
    <cellStyle name="Total 14 5 6 3" xfId="10609" xr:uid="{DAF8B766-551C-481E-B810-76AFBC84447E}"/>
    <cellStyle name="Total 14 5 6 3 2" xfId="25717" xr:uid="{2D56654C-5CBC-4291-AC8F-D706AE82DCD9}"/>
    <cellStyle name="Total 14 5 6 4" xfId="15089" xr:uid="{4EA0D42E-0702-4AEC-AD88-BDA38095401F}"/>
    <cellStyle name="Total 14 5 6 4 2" xfId="30197" xr:uid="{89718104-B9EB-4805-85A4-88CBFC1B8519}"/>
    <cellStyle name="Total 14 5 6 5" xfId="19335" xr:uid="{72E6FF09-6735-4EBE-8449-290C71337ECB}"/>
    <cellStyle name="Total 14 5 7" xfId="4792" xr:uid="{BEC4BC39-EE03-4B85-AA5E-74B31B510581}"/>
    <cellStyle name="Total 14 5 7 2" xfId="11174" xr:uid="{F90D67B2-8D00-4F81-9A68-4A12A1832BF0}"/>
    <cellStyle name="Total 14 5 7 2 2" xfId="26282" xr:uid="{7F69A7EF-E2AB-48CD-8883-A2583403BBEB}"/>
    <cellStyle name="Total 14 5 7 3" xfId="14195" xr:uid="{A5E2D0A1-1849-4BE1-A5AC-B2B3D910D852}"/>
    <cellStyle name="Total 14 5 7 3 2" xfId="29303" xr:uid="{C966AD9B-2DD6-49C1-9EBB-6852D69D9123}"/>
    <cellStyle name="Total 14 5 7 4" xfId="19900" xr:uid="{9368DAE1-0528-4A6A-982C-1107406A9B13}"/>
    <cellStyle name="Total 14 5 8" xfId="8653" xr:uid="{A808B7C4-3E3C-4C33-B5C2-3E190AD2092B}"/>
    <cellStyle name="Total 14 5 8 2" xfId="23761" xr:uid="{86F54A59-6036-4677-8C16-CDBEBCB89A9E}"/>
    <cellStyle name="Total 14 5 9" xfId="15260" xr:uid="{097223D3-9575-4CAF-ADD8-E3893F46808B}"/>
    <cellStyle name="Total 14 5 9 2" xfId="30368" xr:uid="{C3FC906B-AEC1-4ADF-BD99-0844397610EA}"/>
    <cellStyle name="Total 15" xfId="1779" xr:uid="{00000000-0005-0000-0000-0000F3060000}"/>
    <cellStyle name="Total 15 2" xfId="1950" xr:uid="{9EA8038E-5591-4350-A37E-E26A963A1C29}"/>
    <cellStyle name="Total 15 2 10" xfId="8451" xr:uid="{48F86BEA-7823-42FD-884C-68CE09F676BB}"/>
    <cellStyle name="Total 15 2 10 2" xfId="23559" xr:uid="{454A71C4-9CD7-4C0B-BC01-E2E295F7BAE1}"/>
    <cellStyle name="Total 15 2 11" xfId="7837" xr:uid="{914BED9B-7B10-4275-89BD-1A995807F1C5}"/>
    <cellStyle name="Total 15 2 11 2" xfId="22945" xr:uid="{C5DE65DD-9BE2-4A95-A23F-79B9D55E52B0}"/>
    <cellStyle name="Total 15 2 12" xfId="8707" xr:uid="{197350C7-FC05-4DAD-AEA4-61F93D2695DA}"/>
    <cellStyle name="Total 15 2 12 2" xfId="23815" xr:uid="{8DCEB116-1551-42FE-903B-E3F9FAE38169}"/>
    <cellStyle name="Total 15 2 13" xfId="17175" xr:uid="{07A8165A-079C-4A95-AB38-FC136881DB0E}"/>
    <cellStyle name="Total 15 2 2" xfId="2510" xr:uid="{43354A53-0ECD-4244-B9F8-8E5F5BD4086B}"/>
    <cellStyle name="Total 15 2 2 2" xfId="5147" xr:uid="{47DA8D4B-DA9F-4A40-A950-D8B4FA655493}"/>
    <cellStyle name="Total 15 2 2 2 2" xfId="11511" xr:uid="{DC7D030E-9C42-431E-A102-5A472B5D98CD}"/>
    <cellStyle name="Total 15 2 2 2 2 2" xfId="26619" xr:uid="{F38D0CC8-E10B-4CBC-BC2A-43DEA434E0DC}"/>
    <cellStyle name="Total 15 2 2 2 3" xfId="7330" xr:uid="{A794B409-5B21-437A-BACD-78F2C0B745AA}"/>
    <cellStyle name="Total 15 2 2 2 3 2" xfId="22438" xr:uid="{F5013E56-D45D-4117-A615-903C2F9F8232}"/>
    <cellStyle name="Total 15 2 2 2 4" xfId="20255" xr:uid="{5C553ED0-ABD8-4CBE-A44B-AAE8FB78ACFA}"/>
    <cellStyle name="Total 15 2 2 3" xfId="8977" xr:uid="{B90DBC7B-162A-4ADD-A2DE-63C92373CE64}"/>
    <cellStyle name="Total 15 2 2 3 2" xfId="24085" xr:uid="{FB101B1E-8077-4B5D-AE22-92E9FB189505}"/>
    <cellStyle name="Total 15 2 3" xfId="2726" xr:uid="{DD6C3078-5DD3-4DCC-BD9E-AE279B80A027}"/>
    <cellStyle name="Total 15 2 3 2" xfId="5363" xr:uid="{8B3CA1C2-031A-4943-A1DF-D65161CF754E}"/>
    <cellStyle name="Total 15 2 3 2 2" xfId="11712" xr:uid="{3B21A39A-0B90-4AB6-BA34-082014484B5B}"/>
    <cellStyle name="Total 15 2 3 2 2 2" xfId="26820" xr:uid="{620BBFCC-4400-458A-9894-3AE9121A2BD6}"/>
    <cellStyle name="Total 15 2 3 2 3" xfId="14663" xr:uid="{DAEBE0A9-6C2A-46AC-AE8E-8AF589F95C10}"/>
    <cellStyle name="Total 15 2 3 2 3 2" xfId="29771" xr:uid="{94B0EAEE-19FB-48D3-AC50-8D28C7C1D8FD}"/>
    <cellStyle name="Total 15 2 3 2 4" xfId="20471" xr:uid="{A248B974-3B16-4F30-A006-FE905C1C9607}"/>
    <cellStyle name="Total 15 2 3 3" xfId="7748" xr:uid="{83597F40-3E98-4AE9-ABA7-16132A658737}"/>
    <cellStyle name="Total 15 2 3 3 2" xfId="22856" xr:uid="{C111975B-E4C8-4575-8BDC-7F097F3DC6E0}"/>
    <cellStyle name="Total 15 2 3 4" xfId="17834" xr:uid="{8D6ED623-C078-4F1A-B8D8-BA2C6A45F9A0}"/>
    <cellStyle name="Total 15 2 4" xfId="3029" xr:uid="{3F533346-88AC-4062-A998-88AF68CAD461}"/>
    <cellStyle name="Total 15 2 4 2" xfId="5666" xr:uid="{9D4767AF-5516-4ED0-A869-5C145A816983}"/>
    <cellStyle name="Total 15 2 4 2 2" xfId="11977" xr:uid="{865D67AB-7E53-440B-9FB1-779242E25F23}"/>
    <cellStyle name="Total 15 2 4 2 2 2" xfId="27085" xr:uid="{28217400-A3BA-4084-A546-B72567B2FB49}"/>
    <cellStyle name="Total 15 2 4 2 3" xfId="14301" xr:uid="{5735A5E3-7EA0-432E-ABFA-92C9ACB51446}"/>
    <cellStyle name="Total 15 2 4 2 3 2" xfId="29409" xr:uid="{1B595EDC-9E04-4F2E-9A9F-3F4AF8551CCE}"/>
    <cellStyle name="Total 15 2 4 2 4" xfId="20774" xr:uid="{4FCB2F8B-C6C0-450E-8545-ABF0BCD6682F}"/>
    <cellStyle name="Total 15 2 4 3" xfId="9411" xr:uid="{25511E05-DE49-432A-B7AA-3750BA0597DE}"/>
    <cellStyle name="Total 15 2 4 3 2" xfId="24519" xr:uid="{B76A5B18-EFFA-4730-B3F2-AE0E5C97E8BA}"/>
    <cellStyle name="Total 15 2 4 4" xfId="13599" xr:uid="{CEFFD00B-0A18-430C-9304-87B861E9218B}"/>
    <cellStyle name="Total 15 2 4 4 2" xfId="28707" xr:uid="{88CECF6F-BDC0-4557-AE30-4643FC597BAC}"/>
    <cellStyle name="Total 15 2 4 5" xfId="18137" xr:uid="{14002F66-4873-4083-B85A-8927D8D087AC}"/>
    <cellStyle name="Total 15 2 5" xfId="3355" xr:uid="{6657F611-2331-44B6-A731-A203BD84AF81}"/>
    <cellStyle name="Total 15 2 5 2" xfId="5992" xr:uid="{12C9B7FF-1EEE-4F4E-8920-6751610CFFB5}"/>
    <cellStyle name="Total 15 2 5 2 2" xfId="12303" xr:uid="{66687E04-C1C4-48D0-8181-7E3101E7F3F0}"/>
    <cellStyle name="Total 15 2 5 2 2 2" xfId="27411" xr:uid="{C459F578-8380-4BF2-8D3C-9C24916309AB}"/>
    <cellStyle name="Total 15 2 5 2 3" xfId="14457" xr:uid="{62A085F7-F8DF-4563-9607-068B26A09424}"/>
    <cellStyle name="Total 15 2 5 2 3 2" xfId="29565" xr:uid="{BAEEA582-EAB7-4326-AEEF-C97B3AFB3231}"/>
    <cellStyle name="Total 15 2 5 2 4" xfId="21100" xr:uid="{0D05F4A9-31DA-4504-B118-9D660CCB98D8}"/>
    <cellStyle name="Total 15 2 5 3" xfId="9737" xr:uid="{6A203929-E61C-4980-87A0-70C05508820B}"/>
    <cellStyle name="Total 15 2 5 3 2" xfId="24845" xr:uid="{55D20619-9057-4E49-9CD1-69ED73BA9336}"/>
    <cellStyle name="Total 15 2 5 4" xfId="11226" xr:uid="{7605F493-1846-4C04-8EFF-B8392436C2B8}"/>
    <cellStyle name="Total 15 2 5 4 2" xfId="26334" xr:uid="{3D330CAB-D470-44C4-B4D0-15C0FA2AD542}"/>
    <cellStyle name="Total 15 2 5 5" xfId="18463" xr:uid="{9A05B61F-10CA-4255-9592-DC7815DBCEC6}"/>
    <cellStyle name="Total 15 2 6" xfId="3661" xr:uid="{C1B3C3F5-A82E-4D5A-B994-BCCCF409961F}"/>
    <cellStyle name="Total 15 2 6 2" xfId="6298" xr:uid="{3CAD387F-5DDB-4545-8652-2B3FE3535421}"/>
    <cellStyle name="Total 15 2 6 2 2" xfId="12609" xr:uid="{52F7B67E-F669-452E-85C4-EE9C418DAEA1}"/>
    <cellStyle name="Total 15 2 6 2 2 2" xfId="27717" xr:uid="{7680D5FC-03B9-45F9-939A-E5DC42B682C4}"/>
    <cellStyle name="Total 15 2 6 2 3" xfId="13474" xr:uid="{AD9FC54A-1C5A-4B35-A291-DA47D0F03562}"/>
    <cellStyle name="Total 15 2 6 2 3 2" xfId="28582" xr:uid="{59DE038B-32FE-46E5-BAC3-5AFA4E6E0B89}"/>
    <cellStyle name="Total 15 2 6 2 4" xfId="21406" xr:uid="{22354645-BEFF-400E-B3BD-038F27F5576C}"/>
    <cellStyle name="Total 15 2 6 3" xfId="10043" xr:uid="{A014BE34-6437-4EB6-B059-5CE51662A2B8}"/>
    <cellStyle name="Total 15 2 6 3 2" xfId="25151" xr:uid="{8875B55A-8449-4C3B-BEF2-A5ED00BB4A47}"/>
    <cellStyle name="Total 15 2 6 4" xfId="15007" xr:uid="{2C72D208-467E-4F54-A4E8-D6F0B62D1B13}"/>
    <cellStyle name="Total 15 2 6 4 2" xfId="30115" xr:uid="{0D8D0713-377D-4F72-988D-859AA1A8FBF0}"/>
    <cellStyle name="Total 15 2 6 5" xfId="18769" xr:uid="{007E0FC6-855B-4AC6-9D9C-A1732B0A0B00}"/>
    <cellStyle name="Total 15 2 7" xfId="4022" xr:uid="{6FE8E884-4B97-400C-9EB7-5008A708615E}"/>
    <cellStyle name="Total 15 2 7 2" xfId="6659" xr:uid="{32D185A8-07FF-4845-B6A0-6F9F9D5641E9}"/>
    <cellStyle name="Total 15 2 7 2 2" xfId="12970" xr:uid="{234E3315-8861-4D44-AA9D-5A6DF8D9C70A}"/>
    <cellStyle name="Total 15 2 7 2 2 2" xfId="28078" xr:uid="{99BEA599-9F7E-4E10-95F7-C54CCC233DC8}"/>
    <cellStyle name="Total 15 2 7 2 3" xfId="16660" xr:uid="{586F1EFE-94B6-48AC-A1EA-7716D2043463}"/>
    <cellStyle name="Total 15 2 7 2 3 2" xfId="31768" xr:uid="{A0256D89-4EC0-4CAC-9869-5C84B9D6EFD0}"/>
    <cellStyle name="Total 15 2 7 2 4" xfId="21767" xr:uid="{45817D4A-CB4D-4B5D-8B13-7453E7852913}"/>
    <cellStyle name="Total 15 2 7 3" xfId="10404" xr:uid="{E001D65E-FE97-4B2A-871F-5089018AA879}"/>
    <cellStyle name="Total 15 2 7 3 2" xfId="25512" xr:uid="{28D08D00-DF11-4E92-AA98-64988AEC8078}"/>
    <cellStyle name="Total 15 2 7 4" xfId="8142" xr:uid="{69790C56-C191-480E-A5A2-924034878DCF}"/>
    <cellStyle name="Total 15 2 7 4 2" xfId="23250" xr:uid="{37A6A005-AC3C-46FF-9E19-EF8DFB92A1C3}"/>
    <cellStyle name="Total 15 2 7 5" xfId="19130" xr:uid="{04C4C944-0C53-4891-BD2D-F5520DEE6431}"/>
    <cellStyle name="Total 15 2 8" xfId="4335" xr:uid="{1617B93A-4F1F-427F-A31C-B3800E87271D}"/>
    <cellStyle name="Total 15 2 8 2" xfId="6972" xr:uid="{45A71FD7-1674-4244-9E57-FE14003C5B0A}"/>
    <cellStyle name="Total 15 2 8 2 2" xfId="13283" xr:uid="{029B8926-3D25-45E4-AA6F-26705EFBDEEC}"/>
    <cellStyle name="Total 15 2 8 2 2 2" xfId="28391" xr:uid="{5C6E3F46-3404-4DE8-B87D-BEB8DB3B30A5}"/>
    <cellStyle name="Total 15 2 8 2 3" xfId="16947" xr:uid="{34A00BAA-5E41-453F-8687-96F6F3A89637}"/>
    <cellStyle name="Total 15 2 8 2 3 2" xfId="32055" xr:uid="{93BAF68B-3F1B-4CAF-9DAD-3260D43551F8}"/>
    <cellStyle name="Total 15 2 8 2 4" xfId="22080" xr:uid="{2CB9BC2C-FAD1-4376-A853-058EED395178}"/>
    <cellStyle name="Total 15 2 8 3" xfId="10717" xr:uid="{CCC2402F-7874-4A9E-B59E-254BF2F5646E}"/>
    <cellStyle name="Total 15 2 8 3 2" xfId="25825" xr:uid="{EEC3262F-83C3-42C5-8FD6-6F8BF543EBDA}"/>
    <cellStyle name="Total 15 2 8 4" xfId="13378" xr:uid="{AB3527E1-E8F0-4B8C-8358-6616AEF9DC34}"/>
    <cellStyle name="Total 15 2 8 4 2" xfId="28486" xr:uid="{EA434F69-D3C7-4AA2-AD1D-ADED7BE36E50}"/>
    <cellStyle name="Total 15 2 8 5" xfId="19443" xr:uid="{9044BF16-35B2-4CC7-B52F-AE4E2D6EAB88}"/>
    <cellStyle name="Total 15 2 9" xfId="4587" xr:uid="{A9735E34-65FD-4F05-A98A-89A6119B5C2F}"/>
    <cellStyle name="Total 15 2 9 2" xfId="10969" xr:uid="{EAAF1A01-1CF8-4E1A-BC1D-0160C1662B1F}"/>
    <cellStyle name="Total 15 2 9 2 2" xfId="26077" xr:uid="{0436C27A-AA3D-4846-86DF-DF6B10B68A38}"/>
    <cellStyle name="Total 15 2 9 3" xfId="7873" xr:uid="{6152D2D8-6133-446B-BE3E-578ADF5A141F}"/>
    <cellStyle name="Total 15 2 9 3 2" xfId="22981" xr:uid="{449ECF66-E26B-40F3-BAA5-C891A587E8DD}"/>
    <cellStyle name="Total 15 2 9 4" xfId="19695" xr:uid="{F86D1F5D-ECEA-4C3A-AFC0-2EFE57EA4D73}"/>
    <cellStyle name="Total 15 3" xfId="1979" xr:uid="{D99A92D7-1245-4091-BF4C-5E9D569B19ED}"/>
    <cellStyle name="Total 15 3 10" xfId="8477" xr:uid="{C00755A0-BBB9-4077-B2EA-7427ADF3C4D5}"/>
    <cellStyle name="Total 15 3 10 2" xfId="23585" xr:uid="{19170CE8-A817-4554-999D-72811131067F}"/>
    <cellStyle name="Total 15 3 11" xfId="14616" xr:uid="{04507376-30E2-490D-B259-C3A878118495}"/>
    <cellStyle name="Total 15 3 11 2" xfId="29724" xr:uid="{3DA0A7E2-8DDC-4381-AE07-907283AFCFC1}"/>
    <cellStyle name="Total 15 3 12" xfId="15131" xr:uid="{29358F7E-E168-4472-8692-02F28F2755D4}"/>
    <cellStyle name="Total 15 3 12 2" xfId="30239" xr:uid="{C93ED7EF-CE8E-4635-B8BC-2C368465576E}"/>
    <cellStyle name="Total 15 3 13" xfId="17204" xr:uid="{8413A65A-3616-4817-925A-C10692625109}"/>
    <cellStyle name="Total 15 3 2" xfId="2539" xr:uid="{F0F913A2-5BFF-4896-A175-D52AA1D189FD}"/>
    <cellStyle name="Total 15 3 2 2" xfId="5176" xr:uid="{C23FB3C0-E9E6-4989-AA5C-0D363E1F346B}"/>
    <cellStyle name="Total 15 3 2 2 2" xfId="11540" xr:uid="{753F727C-76AC-4EB1-AC77-E28347A394C3}"/>
    <cellStyle name="Total 15 3 2 2 2 2" xfId="26648" xr:uid="{E740AA52-2877-4C50-891B-A8059770908E}"/>
    <cellStyle name="Total 15 3 2 2 3" xfId="7063" xr:uid="{9BB353C9-D84B-4DF6-A0F1-8F95EC5017DC}"/>
    <cellStyle name="Total 15 3 2 2 3 2" xfId="22171" xr:uid="{DDAB3980-55E6-4F44-81E3-76E74E8CDDCA}"/>
    <cellStyle name="Total 15 3 2 2 4" xfId="20284" xr:uid="{E5523A12-5744-4A33-9123-78AC9941EFE6}"/>
    <cellStyle name="Total 15 3 2 3" xfId="9006" xr:uid="{643E477A-2B30-4FFF-9AED-17AEA95502D5}"/>
    <cellStyle name="Total 15 3 2 3 2" xfId="24114" xr:uid="{16BDD6FA-B6A8-41B3-BA4E-9B69B96AA588}"/>
    <cellStyle name="Total 15 3 3" xfId="2741" xr:uid="{B050286C-FE63-44D5-A29F-38023CECB203}"/>
    <cellStyle name="Total 15 3 3 2" xfId="5378" xr:uid="{EDE9F2B7-DCF1-4B4C-B1CD-3D8DBBB553E4}"/>
    <cellStyle name="Total 15 3 3 2 2" xfId="11727" xr:uid="{61204086-3439-499B-9B29-6C088B5B3CF3}"/>
    <cellStyle name="Total 15 3 3 2 2 2" xfId="26835" xr:uid="{65FC834C-A079-48B4-8D22-94156E99AC08}"/>
    <cellStyle name="Total 15 3 3 2 3" xfId="14331" xr:uid="{AF0B4E7F-B70D-4CC6-B412-F0C9AAF9CE37}"/>
    <cellStyle name="Total 15 3 3 2 3 2" xfId="29439" xr:uid="{5AF1105E-0665-40BB-827E-B4CA1FED91BC}"/>
    <cellStyle name="Total 15 3 3 2 4" xfId="20486" xr:uid="{A0BD88EE-944E-4436-A208-EDF4A7E3955D}"/>
    <cellStyle name="Total 15 3 3 3" xfId="16001" xr:uid="{4A3108B5-879F-4D3A-AA91-8302A1E3EEFE}"/>
    <cellStyle name="Total 15 3 3 3 2" xfId="31109" xr:uid="{7A78D54A-C1CF-40EF-A9A8-E9904031DC1E}"/>
    <cellStyle name="Total 15 3 3 4" xfId="17849" xr:uid="{E5C61435-23A4-46A1-B69E-1753066203EE}"/>
    <cellStyle name="Total 15 3 4" xfId="3044" xr:uid="{A7A2A04E-69A2-4DD8-814D-7EDBA5C87E34}"/>
    <cellStyle name="Total 15 3 4 2" xfId="5681" xr:uid="{E00591B2-B1E7-4152-AC1B-561A60DB620F}"/>
    <cellStyle name="Total 15 3 4 2 2" xfId="11992" xr:uid="{EC1D40E8-FE6A-4C29-94B3-DE8A71FDFBF7}"/>
    <cellStyle name="Total 15 3 4 2 2 2" xfId="27100" xr:uid="{85973743-75EA-45FD-B80E-9A856F451618}"/>
    <cellStyle name="Total 15 3 4 2 3" xfId="14852" xr:uid="{80548677-12AE-46E3-A413-34EA5A2AFA57}"/>
    <cellStyle name="Total 15 3 4 2 3 2" xfId="29960" xr:uid="{35214A6B-B48D-4729-8345-21EB03591357}"/>
    <cellStyle name="Total 15 3 4 2 4" xfId="20789" xr:uid="{F6C5C6C5-47D8-443F-8A65-4832925F14C6}"/>
    <cellStyle name="Total 15 3 4 3" xfId="9426" xr:uid="{23D8055C-BDE6-4314-9F6D-9EE225D915BF}"/>
    <cellStyle name="Total 15 3 4 3 2" xfId="24534" xr:uid="{6465ED7C-245C-4455-83C8-C558DC017A76}"/>
    <cellStyle name="Total 15 3 4 4" xfId="13654" xr:uid="{052D594F-DECD-47A6-928D-60E34995EBEB}"/>
    <cellStyle name="Total 15 3 4 4 2" xfId="28762" xr:uid="{D1E52407-223F-4C1A-9273-2E9434D573EE}"/>
    <cellStyle name="Total 15 3 4 5" xfId="18152" xr:uid="{173765FE-63BE-4B25-8022-9F558993E8B0}"/>
    <cellStyle name="Total 15 3 5" xfId="3370" xr:uid="{2783AE60-6602-47B6-B134-597DC1D7E66F}"/>
    <cellStyle name="Total 15 3 5 2" xfId="6007" xr:uid="{7D8422BD-B1B8-4160-BB16-AE6EB679A41E}"/>
    <cellStyle name="Total 15 3 5 2 2" xfId="12318" xr:uid="{E627130B-57D1-495A-B8BF-6B5AFECC88A9}"/>
    <cellStyle name="Total 15 3 5 2 2 2" xfId="27426" xr:uid="{95CDB792-8848-4809-BA87-C23BA3CEFE04}"/>
    <cellStyle name="Total 15 3 5 2 3" xfId="15807" xr:uid="{6025F7AF-A557-40DC-B518-605DCA7862AE}"/>
    <cellStyle name="Total 15 3 5 2 3 2" xfId="30915" xr:uid="{7694DFAC-BDF5-44E8-BE09-70F7039F73FB}"/>
    <cellStyle name="Total 15 3 5 2 4" xfId="21115" xr:uid="{A6008FBD-3334-4F50-A97A-BEED2A7D52DB}"/>
    <cellStyle name="Total 15 3 5 3" xfId="9752" xr:uid="{8E985A12-D6D2-4E56-B842-4EC8C4EBA4FD}"/>
    <cellStyle name="Total 15 3 5 3 2" xfId="24860" xr:uid="{CF846AA6-D30B-4718-8996-4E3E07623959}"/>
    <cellStyle name="Total 15 3 5 4" xfId="14210" xr:uid="{61B7496C-2A38-470B-85B2-653FF8360157}"/>
    <cellStyle name="Total 15 3 5 4 2" xfId="29318" xr:uid="{AEAD55A1-961C-4A25-B6FB-87E3671A883C}"/>
    <cellStyle name="Total 15 3 5 5" xfId="18478" xr:uid="{EFD4323F-A3C0-4C38-A286-5EF9CA483737}"/>
    <cellStyle name="Total 15 3 6" xfId="3676" xr:uid="{A65E9105-1E4A-4C0F-B5AD-1903557BBB9E}"/>
    <cellStyle name="Total 15 3 6 2" xfId="6313" xr:uid="{3605AB43-0EAF-4E6C-9747-440251251088}"/>
    <cellStyle name="Total 15 3 6 2 2" xfId="12624" xr:uid="{ADD1CC3E-620C-4148-8C56-924516524292}"/>
    <cellStyle name="Total 15 3 6 2 2 2" xfId="27732" xr:uid="{FA3999CB-2335-4665-BB0E-5CA87D196B34}"/>
    <cellStyle name="Total 15 3 6 2 3" xfId="13702" xr:uid="{659DD30D-5562-40C0-8526-AC45133D27B0}"/>
    <cellStyle name="Total 15 3 6 2 3 2" xfId="28810" xr:uid="{32F657AB-052C-4FA2-9203-5052B0A8EBFE}"/>
    <cellStyle name="Total 15 3 6 2 4" xfId="21421" xr:uid="{A82CABBB-0786-4DB4-81B7-680B8A6D6D0A}"/>
    <cellStyle name="Total 15 3 6 3" xfId="10058" xr:uid="{6C1FF198-E5C3-4C08-AECF-727C56A245C2}"/>
    <cellStyle name="Total 15 3 6 3 2" xfId="25166" xr:uid="{6CA8B771-F091-48EA-8AB2-8DD7390520B0}"/>
    <cellStyle name="Total 15 3 6 4" xfId="7802" xr:uid="{F885F4A3-ECAF-4D61-97CE-9C1F351BD440}"/>
    <cellStyle name="Total 15 3 6 4 2" xfId="22910" xr:uid="{52E04CD0-8E6E-40A9-9EFE-48487CF5401C}"/>
    <cellStyle name="Total 15 3 6 5" xfId="18784" xr:uid="{B89566FC-C49B-49E6-8C8A-4B3D728455AB}"/>
    <cellStyle name="Total 15 3 7" xfId="4051" xr:uid="{7A7004DC-85D3-48CE-942C-17141B550184}"/>
    <cellStyle name="Total 15 3 7 2" xfId="6688" xr:uid="{6FEFCDF8-4F24-4A8E-AB8E-1FF9C1648DDE}"/>
    <cellStyle name="Total 15 3 7 2 2" xfId="12999" xr:uid="{12DEB8AC-3312-45C2-A973-3F2CD0B07E3F}"/>
    <cellStyle name="Total 15 3 7 2 2 2" xfId="28107" xr:uid="{4D20176B-FC92-4B89-B4EC-CAA88C864285}"/>
    <cellStyle name="Total 15 3 7 2 3" xfId="16675" xr:uid="{192FB8E8-D447-47EA-8870-08D1E35829B5}"/>
    <cellStyle name="Total 15 3 7 2 3 2" xfId="31783" xr:uid="{88D9600B-C0F9-4E13-9384-18E3257CE790}"/>
    <cellStyle name="Total 15 3 7 2 4" xfId="21796" xr:uid="{C95338F7-AADF-4C34-97BA-93085200D35E}"/>
    <cellStyle name="Total 15 3 7 3" xfId="10433" xr:uid="{ACEA9F49-8BD3-4D24-9372-AA176B90717A}"/>
    <cellStyle name="Total 15 3 7 3 2" xfId="25541" xr:uid="{CA21F98F-CD89-4EB9-82EF-C3FC882AB4AA}"/>
    <cellStyle name="Total 15 3 7 4" xfId="14593" xr:uid="{EC086F50-4050-4991-BA7E-B5AA4C58DA6E}"/>
    <cellStyle name="Total 15 3 7 4 2" xfId="29701" xr:uid="{1AA21AA5-0E9F-4457-BAD0-EA47E93B328E}"/>
    <cellStyle name="Total 15 3 7 5" xfId="19159" xr:uid="{C4F6FB76-9A5F-4C2E-8B77-4BFD32310122}"/>
    <cellStyle name="Total 15 3 8" xfId="4350" xr:uid="{F844A591-B30C-46B1-84F7-74E8F9D161AF}"/>
    <cellStyle name="Total 15 3 8 2" xfId="6987" xr:uid="{C9A30443-4BE1-4D5D-8DD3-F078C7477B03}"/>
    <cellStyle name="Total 15 3 8 2 2" xfId="13298" xr:uid="{2624B690-84BC-4614-9251-C33D643C982E}"/>
    <cellStyle name="Total 15 3 8 2 2 2" xfId="28406" xr:uid="{C3A3A855-469C-40D9-8A31-8F48CDB5C3D9}"/>
    <cellStyle name="Total 15 3 8 2 3" xfId="16962" xr:uid="{A9637FFB-CEB8-44FA-80F4-CA629404478C}"/>
    <cellStyle name="Total 15 3 8 2 3 2" xfId="32070" xr:uid="{1EC0910C-2A74-4DAA-A5FE-D4CBBDFA3D63}"/>
    <cellStyle name="Total 15 3 8 2 4" xfId="22095" xr:uid="{93B4E78B-ECE5-49DF-96DD-ED10FE4A12A2}"/>
    <cellStyle name="Total 15 3 8 3" xfId="10732" xr:uid="{27B7CEEB-814F-4B26-A4D2-1E28B6683C65}"/>
    <cellStyle name="Total 15 3 8 3 2" xfId="25840" xr:uid="{057E0A09-472B-4ABD-84D5-C5F67F1EDDF9}"/>
    <cellStyle name="Total 15 3 8 4" xfId="14849" xr:uid="{64C859F8-CAFB-4A73-93F5-4E4A2237CE5D}"/>
    <cellStyle name="Total 15 3 8 4 2" xfId="29957" xr:uid="{C927608E-C624-45D1-B189-DF8B5742653A}"/>
    <cellStyle name="Total 15 3 8 5" xfId="19458" xr:uid="{BA827B7C-1AEA-4EF7-B58B-0C6B9431F27C}"/>
    <cellStyle name="Total 15 3 9" xfId="4616" xr:uid="{FEE8F046-4F6D-4EF2-AD1C-BD2E76B4C612}"/>
    <cellStyle name="Total 15 3 9 2" xfId="10998" xr:uid="{792C9830-DF03-4E87-A829-6338F6D27647}"/>
    <cellStyle name="Total 15 3 9 2 2" xfId="26106" xr:uid="{A4FA575C-8F5A-4D53-B53B-8B251BC4C708}"/>
    <cellStyle name="Total 15 3 9 3" xfId="15600" xr:uid="{7F7F8534-C0AA-450E-8891-33A22C939C43}"/>
    <cellStyle name="Total 15 3 9 3 2" xfId="30708" xr:uid="{3F4A377F-AC44-4854-ABA6-DD01CF5B1D06}"/>
    <cellStyle name="Total 15 3 9 4" xfId="19724" xr:uid="{250F1562-9A52-4A9D-A514-63C1F1F1DEB9}"/>
    <cellStyle name="Total 15 4" xfId="2141" xr:uid="{908A5EC2-3A7A-4F32-A483-A12973D5D2CB}"/>
    <cellStyle name="Total 15 4 10" xfId="7178" xr:uid="{6608FDA5-ECE5-4EEE-A42C-5E147195128F}"/>
    <cellStyle name="Total 15 4 10 2" xfId="22286" xr:uid="{82B90D04-731E-412D-9F7B-DBE135D7D813}"/>
    <cellStyle name="Total 15 4 11" xfId="7336" xr:uid="{6B03E1A5-CA8A-4698-A4E0-3D80E34D7B18}"/>
    <cellStyle name="Total 15 4 11 2" xfId="22444" xr:uid="{E5F784CA-E863-4496-9CEA-6BF9177C32C2}"/>
    <cellStyle name="Total 15 4 12" xfId="17366" xr:uid="{A50DF636-250A-4B54-9F16-2EF958EFDA72}"/>
    <cellStyle name="Total 15 4 2" xfId="2631" xr:uid="{871878FC-ADF8-469E-993B-679B08AC0CC9}"/>
    <cellStyle name="Total 15 4 2 2" xfId="5268" xr:uid="{8A4EC109-A7D2-4B04-AE16-DE97D27B4F86}"/>
    <cellStyle name="Total 15 4 2 2 2" xfId="11632" xr:uid="{B0B75286-AB9F-44F1-8DBF-929EF84DA484}"/>
    <cellStyle name="Total 15 4 2 2 2 2" xfId="26740" xr:uid="{D7D22171-89AD-4390-96A5-14BB44F5287F}"/>
    <cellStyle name="Total 15 4 2 2 3" xfId="15177" xr:uid="{97887A30-9CEB-48DA-9F3D-FA4234B2F1FE}"/>
    <cellStyle name="Total 15 4 2 2 3 2" xfId="30285" xr:uid="{41BF2BFC-52AF-4DD5-8A0A-D6613E1968B7}"/>
    <cellStyle name="Total 15 4 2 2 4" xfId="20376" xr:uid="{9AF0DB3A-DFEC-40BA-8F1B-0A783835666A}"/>
    <cellStyle name="Total 15 4 2 3" xfId="9098" xr:uid="{22C4AA9E-114E-4ED1-940A-4E11A6EB7F4A}"/>
    <cellStyle name="Total 15 4 2 3 2" xfId="24206" xr:uid="{12CD21E2-0A20-4E5D-8B03-1966F630626F}"/>
    <cellStyle name="Total 15 4 2 4" xfId="8704" xr:uid="{3B47A210-0BFC-4C43-911E-9CE6B7A59EEC}"/>
    <cellStyle name="Total 15 4 2 4 2" xfId="23812" xr:uid="{183FF873-CA09-4482-90D7-22DF270977F5}"/>
    <cellStyle name="Total 15 4 2 5" xfId="14927" xr:uid="{E926A907-7A53-4CC7-8325-359579A9D946}"/>
    <cellStyle name="Total 15 4 2 5 2" xfId="30035" xr:uid="{6DEF4205-1F9B-46B7-861D-7F0BDB89C4B7}"/>
    <cellStyle name="Total 15 4 2 6" xfId="17739" xr:uid="{2568FF16-59D8-4003-81C6-F60D0FEBC575}"/>
    <cellStyle name="Total 15 4 3" xfId="2896" xr:uid="{AFEB1B0C-3C07-4DBE-A637-051F965679C6}"/>
    <cellStyle name="Total 15 4 3 2" xfId="5533" xr:uid="{39485D89-BEE6-424D-A54D-6278E5DE4ABC}"/>
    <cellStyle name="Total 15 4 3 2 2" xfId="11844" xr:uid="{A1AAD03D-31DF-424E-AB56-335B319A1A67}"/>
    <cellStyle name="Total 15 4 3 2 2 2" xfId="26952" xr:uid="{A213473D-1F96-47D8-9360-A4F3C6AB674B}"/>
    <cellStyle name="Total 15 4 3 2 3" xfId="7181" xr:uid="{3EDFEE37-5CB4-41C7-8222-5F642A387423}"/>
    <cellStyle name="Total 15 4 3 2 3 2" xfId="22289" xr:uid="{103CF726-CCAE-4C07-953A-DE49901B5F9A}"/>
    <cellStyle name="Total 15 4 3 2 4" xfId="20641" xr:uid="{A8AD860F-BF2B-45A5-BDC4-44BFB4BADD4C}"/>
    <cellStyle name="Total 15 4 3 3" xfId="8159" xr:uid="{1B7B2F99-DAF5-4085-A479-D74ADB9E7CAC}"/>
    <cellStyle name="Total 15 4 3 3 2" xfId="23267" xr:uid="{4DB9EF64-1751-43AA-BC23-E6256769C5C8}"/>
    <cellStyle name="Total 15 4 3 4" xfId="18004" xr:uid="{4EEF4171-1F5A-4BD7-BE25-4E3ED5F5E43B}"/>
    <cellStyle name="Total 15 4 4" xfId="3199" xr:uid="{EC9F205C-F3A0-4A1E-B281-E5E012583FBA}"/>
    <cellStyle name="Total 15 4 4 2" xfId="5836" xr:uid="{5E59ADB8-1A12-4EE0-A0E4-111767CBA5BC}"/>
    <cellStyle name="Total 15 4 4 2 2" xfId="12147" xr:uid="{3D0C3300-09E0-47AF-A356-EA29BD8F7AA7}"/>
    <cellStyle name="Total 15 4 4 2 2 2" xfId="27255" xr:uid="{130D9919-A33F-4137-8AC5-3A40781DC2D9}"/>
    <cellStyle name="Total 15 4 4 2 3" xfId="13409" xr:uid="{8F2B6897-A2D1-45AB-AC70-A273D7DEA0D2}"/>
    <cellStyle name="Total 15 4 4 2 3 2" xfId="28517" xr:uid="{5D7D0D45-A08D-47D0-82B1-8D61D217B9C0}"/>
    <cellStyle name="Total 15 4 4 2 4" xfId="20944" xr:uid="{3870EF62-7A39-4A8D-B316-2944583408D3}"/>
    <cellStyle name="Total 15 4 4 3" xfId="9581" xr:uid="{A63E5257-AE5F-4A34-97D2-A41C5BBE5624}"/>
    <cellStyle name="Total 15 4 4 3 2" xfId="24689" xr:uid="{4B55A1B5-5527-471C-91EF-BF5A36952001}"/>
    <cellStyle name="Total 15 4 4 4" xfId="14482" xr:uid="{1FF8784A-C49D-4499-A437-CFEF5EFADE3C}"/>
    <cellStyle name="Total 15 4 4 4 2" xfId="29590" xr:uid="{A1270117-6730-4A97-B981-0B03A1FFA9A9}"/>
    <cellStyle name="Total 15 4 4 5" xfId="18307" xr:uid="{5228C7AA-F2DE-4B33-B782-3A38866FCBE6}"/>
    <cellStyle name="Total 15 4 5" xfId="3525" xr:uid="{E9BBE5B1-1397-4037-8664-CA292D1EDC6C}"/>
    <cellStyle name="Total 15 4 5 2" xfId="6162" xr:uid="{1B1AED98-24B9-4E09-8704-7B053285B2A3}"/>
    <cellStyle name="Total 15 4 5 2 2" xfId="12473" xr:uid="{D5D79747-3389-4547-9900-9746DC5F716D}"/>
    <cellStyle name="Total 15 4 5 2 2 2" xfId="27581" xr:uid="{C1A0E2FB-A9CC-47FF-8AFB-BC70FC6C0A97}"/>
    <cellStyle name="Total 15 4 5 2 3" xfId="15635" xr:uid="{3DBFF8EC-5A31-4D65-9A28-60DCCCD8731A}"/>
    <cellStyle name="Total 15 4 5 2 3 2" xfId="30743" xr:uid="{3AC4B2DF-FA28-4C43-979B-D67C106E95B8}"/>
    <cellStyle name="Total 15 4 5 2 4" xfId="21270" xr:uid="{1D395D0C-A0D9-480A-9A68-356C0F95893C}"/>
    <cellStyle name="Total 15 4 5 3" xfId="9907" xr:uid="{E2E3A3D3-B44B-4C76-AC0D-558184482960}"/>
    <cellStyle name="Total 15 4 5 3 2" xfId="25015" xr:uid="{19FBADD8-ABD1-4D0F-B4DA-7D987A290DB3}"/>
    <cellStyle name="Total 15 4 5 4" xfId="7290" xr:uid="{26384AA5-7D0E-413A-9E93-348CCA33B1F8}"/>
    <cellStyle name="Total 15 4 5 4 2" xfId="22398" xr:uid="{1CAC509B-1444-4301-AFA1-818903D8605B}"/>
    <cellStyle name="Total 15 4 5 5" xfId="18633" xr:uid="{299F8F09-148E-4BC6-A8DA-FF3FA4B42E30}"/>
    <cellStyle name="Total 15 4 6" xfId="3831" xr:uid="{43E6390F-F51B-404D-9E4B-CE385C830840}"/>
    <cellStyle name="Total 15 4 6 2" xfId="6468" xr:uid="{093F5F44-CA69-49FC-8C08-AF45F093A84D}"/>
    <cellStyle name="Total 15 4 6 2 2" xfId="12779" xr:uid="{E4BD46DB-CE50-4E65-90DE-82E5F8690027}"/>
    <cellStyle name="Total 15 4 6 2 2 2" xfId="27887" xr:uid="{BAD184B3-A100-4A4F-B49D-B9DA1CDC53F8}"/>
    <cellStyle name="Total 15 4 6 2 3" xfId="16272" xr:uid="{3FD34567-FC05-4B3A-934F-E4617B41573A}"/>
    <cellStyle name="Total 15 4 6 2 3 2" xfId="31380" xr:uid="{5667C4E6-FCF7-4462-AFF4-68ABE0A71A97}"/>
    <cellStyle name="Total 15 4 6 2 4" xfId="21576" xr:uid="{B89A10B9-7A36-4F37-8117-56D4A111D9A8}"/>
    <cellStyle name="Total 15 4 6 3" xfId="10213" xr:uid="{E84B76FB-AFE0-4B1C-81F4-90A29BCB269D}"/>
    <cellStyle name="Total 15 4 6 3 2" xfId="25321" xr:uid="{4E1D27FC-8331-4785-A6DC-21DCB157894C}"/>
    <cellStyle name="Total 15 4 6 4" xfId="8470" xr:uid="{92623341-073E-480A-BE98-24B0D936CAB6}"/>
    <cellStyle name="Total 15 4 6 4 2" xfId="23578" xr:uid="{00B3BFC8-DF7E-4E88-AAC7-48876806EA94}"/>
    <cellStyle name="Total 15 4 6 5" xfId="18939" xr:uid="{747E2EDF-50DE-4BDB-92DC-CD719302FCFE}"/>
    <cellStyle name="Total 15 4 7" xfId="4213" xr:uid="{0C883852-FF3C-4227-BE73-104A7EF7AAE5}"/>
    <cellStyle name="Total 15 4 7 2" xfId="6850" xr:uid="{E4226ED7-BD19-4A6F-ABE8-0ED87029FEC2}"/>
    <cellStyle name="Total 15 4 7 2 2" xfId="13161" xr:uid="{98708A63-667F-4AFC-9242-96C70F00CCCB}"/>
    <cellStyle name="Total 15 4 7 2 2 2" xfId="28269" xr:uid="{870233F2-CC00-42BA-976A-27F05E69A558}"/>
    <cellStyle name="Total 15 4 7 2 3" xfId="16830" xr:uid="{5BE799AA-69CF-4B3F-9A01-9DF1E9CAEB9E}"/>
    <cellStyle name="Total 15 4 7 2 3 2" xfId="31938" xr:uid="{A209137A-EC1B-4437-A469-4C5E50958537}"/>
    <cellStyle name="Total 15 4 7 2 4" xfId="21958" xr:uid="{B7F973ED-A546-4BC0-A730-D3E859405947}"/>
    <cellStyle name="Total 15 4 7 3" xfId="10595" xr:uid="{59232911-87C9-4130-BA8B-26BDD9CBCCFB}"/>
    <cellStyle name="Total 15 4 7 3 2" xfId="25703" xr:uid="{1B1ED9E4-CA68-4FD9-A2D9-68A37F2414B9}"/>
    <cellStyle name="Total 15 4 7 4" xfId="7102" xr:uid="{C7C3BB96-55AD-4419-BA1E-43F9487282D7}"/>
    <cellStyle name="Total 15 4 7 4 2" xfId="22210" xr:uid="{4D78094A-1AF5-4833-9B89-A5B0D7AD9515}"/>
    <cellStyle name="Total 15 4 7 5" xfId="19321" xr:uid="{C9982958-015C-4BCA-9AC9-3FB9201C881A}"/>
    <cellStyle name="Total 15 4 8" xfId="4778" xr:uid="{FD9F9F72-F882-4590-AF09-580CAC71DEF4}"/>
    <cellStyle name="Total 15 4 8 2" xfId="11160" xr:uid="{1E571C64-6C16-4DA6-9531-4B636B92C4FA}"/>
    <cellStyle name="Total 15 4 8 2 2" xfId="26268" xr:uid="{30D6395A-FF05-4260-94DE-5CEC1BB19ACE}"/>
    <cellStyle name="Total 15 4 8 3" xfId="14298" xr:uid="{11EC62B3-8C40-4EDB-9286-0D59333BA7C4}"/>
    <cellStyle name="Total 15 4 8 3 2" xfId="29406" xr:uid="{302FB3A8-0801-4B80-B35F-6DA3671601AF}"/>
    <cellStyle name="Total 15 4 8 4" xfId="19886" xr:uid="{90BAD08F-37F0-4B4C-831F-561E888B2B6A}"/>
    <cellStyle name="Total 15 4 9" xfId="8639" xr:uid="{D5951184-7499-46A7-93D8-C1D16D3041EE}"/>
    <cellStyle name="Total 15 4 9 2" xfId="23747" xr:uid="{6B718891-2668-4475-A186-EA3ACB689D62}"/>
    <cellStyle name="Total 15 5" xfId="2156" xr:uid="{F1F7924A-E70D-41DE-B91F-A2C03DF148A3}"/>
    <cellStyle name="Total 15 5 10" xfId="14080" xr:uid="{8194D449-B161-4DEC-A280-EEA8AD9DF03B}"/>
    <cellStyle name="Total 15 5 10 2" xfId="29188" xr:uid="{475A2288-D8C1-4C40-84D4-0814B6187E34}"/>
    <cellStyle name="Total 15 5 11" xfId="17381" xr:uid="{FD130CFF-92B0-48A3-857B-648D3704057D}"/>
    <cellStyle name="Total 15 5 2" xfId="2911" xr:uid="{9D0D3ACA-EB0F-40E8-9E6F-E8D3D494713D}"/>
    <cellStyle name="Total 15 5 2 2" xfId="5548" xr:uid="{4C0EC7F2-91B0-48F6-95A4-59D87EB9AC97}"/>
    <cellStyle name="Total 15 5 2 2 2" xfId="11859" xr:uid="{224EE013-724A-43E7-A516-8A9062167C93}"/>
    <cellStyle name="Total 15 5 2 2 2 2" xfId="26967" xr:uid="{94E440ED-744B-4B18-BFF1-EFC3AFEEA3CE}"/>
    <cellStyle name="Total 15 5 2 2 3" xfId="9194" xr:uid="{5112B96A-731A-4D00-90C4-A3C33D4569E7}"/>
    <cellStyle name="Total 15 5 2 2 3 2" xfId="24302" xr:uid="{C04AA04E-201C-43DD-B8DC-FD7BDA72728D}"/>
    <cellStyle name="Total 15 5 2 2 4" xfId="20656" xr:uid="{197EEECB-CC38-4B19-AFDB-0172CF1B6A54}"/>
    <cellStyle name="Total 15 5 2 3" xfId="16200" xr:uid="{5665E4E7-98AB-4DB3-B704-CD7987F89BE2}"/>
    <cellStyle name="Total 15 5 2 3 2" xfId="31308" xr:uid="{B00F9A00-33F4-4DEB-9D08-1384C5AC84F9}"/>
    <cellStyle name="Total 15 5 2 4" xfId="18019" xr:uid="{B3DB10B2-9497-459D-9261-6C6CDA76C53E}"/>
    <cellStyle name="Total 15 5 3" xfId="3214" xr:uid="{305BA70E-5850-4B81-BB50-257FDE3E7D3E}"/>
    <cellStyle name="Total 15 5 3 2" xfId="5851" xr:uid="{83A3FF26-F4F0-4BDE-A5B5-849D892372A8}"/>
    <cellStyle name="Total 15 5 3 2 2" xfId="12162" xr:uid="{721DA003-F06A-4F09-AE7B-301F07F081BC}"/>
    <cellStyle name="Total 15 5 3 2 2 2" xfId="27270" xr:uid="{E69D85BF-C02F-4D27-9407-E2A78B80D48F}"/>
    <cellStyle name="Total 15 5 3 2 3" xfId="13819" xr:uid="{C59CC2A0-69B7-424D-9A19-5D4C83CF4C0C}"/>
    <cellStyle name="Total 15 5 3 2 3 2" xfId="28927" xr:uid="{EA62D357-8900-4ED3-8D32-C3FDE7BDE992}"/>
    <cellStyle name="Total 15 5 3 2 4" xfId="20959" xr:uid="{7E6CEF00-38D0-4D7A-858C-F202B9D8E5E8}"/>
    <cellStyle name="Total 15 5 3 3" xfId="9596" xr:uid="{65361EA3-DD4C-41C6-874C-832C16ED16A8}"/>
    <cellStyle name="Total 15 5 3 3 2" xfId="24704" xr:uid="{47A75E3C-50A1-483B-A16D-C2648409103E}"/>
    <cellStyle name="Total 15 5 3 4" xfId="15168" xr:uid="{8C7B65C8-2BF2-43B2-B293-66D052E6EA26}"/>
    <cellStyle name="Total 15 5 3 4 2" xfId="30276" xr:uid="{E3F1D194-1429-4F1A-BE57-6A39DD77B711}"/>
    <cellStyle name="Total 15 5 3 5" xfId="18322" xr:uid="{BBA8A6EB-C7C5-4C28-AEBD-B3C9EF204475}"/>
    <cellStyle name="Total 15 5 4" xfId="3540" xr:uid="{FC218A9D-6FC8-461C-93FF-F573C3E011BD}"/>
    <cellStyle name="Total 15 5 4 2" xfId="6177" xr:uid="{AF73C6B5-9870-4CE8-98F4-67BADA55DEA6}"/>
    <cellStyle name="Total 15 5 4 2 2" xfId="12488" xr:uid="{BABB03F8-0846-457C-8611-9C6C16186B3F}"/>
    <cellStyle name="Total 15 5 4 2 2 2" xfId="27596" xr:uid="{33CE5651-3648-48C0-876A-A59D0BDDFBC5}"/>
    <cellStyle name="Total 15 5 4 2 3" xfId="9168" xr:uid="{2DC4A07F-352B-4031-866A-15CF1C481BD5}"/>
    <cellStyle name="Total 15 5 4 2 3 2" xfId="24276" xr:uid="{4AD96A61-0686-4017-80AD-8211CFD5E668}"/>
    <cellStyle name="Total 15 5 4 2 4" xfId="21285" xr:uid="{E09EC6C0-FB47-4916-9BAF-F0330C03B6E9}"/>
    <cellStyle name="Total 15 5 4 3" xfId="9922" xr:uid="{58217395-44F1-4ADA-BB55-BA8F86377006}"/>
    <cellStyle name="Total 15 5 4 3 2" xfId="25030" xr:uid="{F55CE156-E1B0-4F83-AFC4-3BC7DDF5B58D}"/>
    <cellStyle name="Total 15 5 4 4" xfId="15473" xr:uid="{D360E5FD-8931-47D9-8FEA-01D0AD717209}"/>
    <cellStyle name="Total 15 5 4 4 2" xfId="30581" xr:uid="{3786A0DF-8EA9-48F1-8FEA-EDB97F9419F2}"/>
    <cellStyle name="Total 15 5 4 5" xfId="18648" xr:uid="{E87190AB-636A-49FA-9E7D-056C7C09ACAE}"/>
    <cellStyle name="Total 15 5 5" xfId="3846" xr:uid="{9BC26B5E-3619-4C68-81D2-95104CC599CA}"/>
    <cellStyle name="Total 15 5 5 2" xfId="6483" xr:uid="{845CC283-43BA-4D54-BF8E-06F5DB357519}"/>
    <cellStyle name="Total 15 5 5 2 2" xfId="12794" xr:uid="{9880D9C4-7756-4C39-BA43-1013DFCD2B69}"/>
    <cellStyle name="Total 15 5 5 2 2 2" xfId="27902" xr:uid="{DD996455-9881-4060-A374-C998DAA95BFF}"/>
    <cellStyle name="Total 15 5 5 2 3" xfId="7342" xr:uid="{65134524-C7CF-42D1-8531-0119FEA747D6}"/>
    <cellStyle name="Total 15 5 5 2 3 2" xfId="22450" xr:uid="{F9DB78B5-8593-431F-BB20-971296E8C06B}"/>
    <cellStyle name="Total 15 5 5 2 4" xfId="21591" xr:uid="{CC05B0AF-20CA-404B-87A8-5C172C0E73EC}"/>
    <cellStyle name="Total 15 5 5 3" xfId="10228" xr:uid="{337C1946-5E77-479A-B564-2A85B84692AE}"/>
    <cellStyle name="Total 15 5 5 3 2" xfId="25336" xr:uid="{73283E92-3229-46D0-BB3B-7276AF223A1E}"/>
    <cellStyle name="Total 15 5 5 4" xfId="14777" xr:uid="{D5E23824-2316-477F-BDF6-C15B99E09F4B}"/>
    <cellStyle name="Total 15 5 5 4 2" xfId="29885" xr:uid="{BD323A40-BA58-4FEC-BEC6-2B1155CA2488}"/>
    <cellStyle name="Total 15 5 5 5" xfId="18954" xr:uid="{A10E6E2D-DDA3-46EF-8B1A-31889F42E6DB}"/>
    <cellStyle name="Total 15 5 6" xfId="4228" xr:uid="{6B154855-C715-4B44-8499-CA50876D420A}"/>
    <cellStyle name="Total 15 5 6 2" xfId="6865" xr:uid="{6C0C6E1E-B8C5-437D-A971-6F35081534C5}"/>
    <cellStyle name="Total 15 5 6 2 2" xfId="13176" xr:uid="{D08B3D70-9804-4306-8D56-BD605CF68820}"/>
    <cellStyle name="Total 15 5 6 2 2 2" xfId="28284" xr:uid="{FA3D775C-B249-4C1B-8BF0-C033EDE7B8E2}"/>
    <cellStyle name="Total 15 5 6 2 3" xfId="16845" xr:uid="{5CD5EEFF-7C7E-4F38-959C-6D0A7239DF75}"/>
    <cellStyle name="Total 15 5 6 2 3 2" xfId="31953" xr:uid="{20198352-4DC3-4820-92E2-1FBF5BD2BD21}"/>
    <cellStyle name="Total 15 5 6 2 4" xfId="21973" xr:uid="{DFA992C2-4629-40DB-8823-6F3B6E1C9A94}"/>
    <cellStyle name="Total 15 5 6 3" xfId="10610" xr:uid="{E07701DB-63F5-4A70-9DF0-59B93500DFD2}"/>
    <cellStyle name="Total 15 5 6 3 2" xfId="25718" xr:uid="{E844A1BA-A163-4C00-B154-B6C77214CA32}"/>
    <cellStyle name="Total 15 5 6 4" xfId="14034" xr:uid="{BACDB76C-1DD1-422E-B608-C700CD5F48E9}"/>
    <cellStyle name="Total 15 5 6 4 2" xfId="29142" xr:uid="{94947F6F-E111-4E55-BD05-4CFCFA8458ED}"/>
    <cellStyle name="Total 15 5 6 5" xfId="19336" xr:uid="{E0F3327B-1646-4758-89D6-EDB6EBC364F8}"/>
    <cellStyle name="Total 15 5 7" xfId="4793" xr:uid="{95A985EA-96F6-442E-B63A-92EC9A9E707D}"/>
    <cellStyle name="Total 15 5 7 2" xfId="11175" xr:uid="{AA2ED3B5-1B04-4F73-9A98-F5AC0431523B}"/>
    <cellStyle name="Total 15 5 7 2 2" xfId="26283" xr:uid="{61BDBC7F-4347-4EC0-BC24-D4E6E4FCA970}"/>
    <cellStyle name="Total 15 5 7 3" xfId="13590" xr:uid="{B293AC82-4793-449C-BCF7-E90F38E14B25}"/>
    <cellStyle name="Total 15 5 7 3 2" xfId="28698" xr:uid="{A4F8C6A4-0D6F-467E-A64F-058AEADB2235}"/>
    <cellStyle name="Total 15 5 7 4" xfId="19901" xr:uid="{CFCC890D-B907-4814-B790-BD2D116517D6}"/>
    <cellStyle name="Total 15 5 8" xfId="8654" xr:uid="{3677DBCA-5F9E-4E98-9E8E-CE3D900B8231}"/>
    <cellStyle name="Total 15 5 8 2" xfId="23762" xr:uid="{18566ED0-1D3E-4A6A-B68A-70B743C708FD}"/>
    <cellStyle name="Total 15 5 9" xfId="16045" xr:uid="{52E69204-E76D-4CAE-887F-A158756F1822}"/>
    <cellStyle name="Total 15 5 9 2" xfId="31153" xr:uid="{DB9D2ED5-CE35-414C-B1FD-FE9DBC0C99C8}"/>
    <cellStyle name="Total 16" xfId="1780" xr:uid="{00000000-0005-0000-0000-0000F4060000}"/>
    <cellStyle name="Total 16 2" xfId="1951" xr:uid="{FF91D4DB-FACD-476A-A74A-E13AB1135552}"/>
    <cellStyle name="Total 16 2 10" xfId="8452" xr:uid="{8AD322B7-21FD-4A2D-8C18-5A4349DBAB0A}"/>
    <cellStyle name="Total 16 2 10 2" xfId="23560" xr:uid="{092A9066-EDE1-4A6F-A843-32E6F33559F4}"/>
    <cellStyle name="Total 16 2 11" xfId="15843" xr:uid="{2D1A7F26-C100-4D2C-B4BC-7DE889E2A8ED}"/>
    <cellStyle name="Total 16 2 11 2" xfId="30951" xr:uid="{7CC5CE66-0A06-4E0A-8569-18FCB14BA22C}"/>
    <cellStyle name="Total 16 2 12" xfId="16456" xr:uid="{B31240A1-8574-4A8A-930E-4E65B2748106}"/>
    <cellStyle name="Total 16 2 12 2" xfId="31564" xr:uid="{C7D1481F-719B-4772-9A94-2A32DF1D5569}"/>
    <cellStyle name="Total 16 2 13" xfId="17176" xr:uid="{C67FCB20-5688-4B11-9DD4-D9C4A13EC882}"/>
    <cellStyle name="Total 16 2 2" xfId="2511" xr:uid="{786F1CD8-3331-4209-A275-D3C8A6DC0F6C}"/>
    <cellStyle name="Total 16 2 2 2" xfId="5148" xr:uid="{CDE4D7CD-E392-4B74-AED7-901981DAC426}"/>
    <cellStyle name="Total 16 2 2 2 2" xfId="11512" xr:uid="{09DB79AB-2568-4E75-904E-36495EAC25EE}"/>
    <cellStyle name="Total 16 2 2 2 2 2" xfId="26620" xr:uid="{28BBA56E-8DD6-4738-8182-CC2C679CCAAE}"/>
    <cellStyle name="Total 16 2 2 2 3" xfId="15104" xr:uid="{C6F49CF3-74EB-4B3A-BD29-D563EB6F87A1}"/>
    <cellStyle name="Total 16 2 2 2 3 2" xfId="30212" xr:uid="{1525F441-B512-410D-96F5-AC2F6F0F03F9}"/>
    <cellStyle name="Total 16 2 2 2 4" xfId="20256" xr:uid="{C827F93D-1270-4448-8432-03EC89B3E171}"/>
    <cellStyle name="Total 16 2 2 3" xfId="8978" xr:uid="{D0665377-B84C-4467-8C5D-E1617A0CFB26}"/>
    <cellStyle name="Total 16 2 2 3 2" xfId="24086" xr:uid="{B92AD835-0334-4832-B77E-130B3BB742D5}"/>
    <cellStyle name="Total 16 2 3" xfId="2727" xr:uid="{1C4BA9B7-0791-4994-8464-382D09923D41}"/>
    <cellStyle name="Total 16 2 3 2" xfId="5364" xr:uid="{E138D074-28C7-4B56-9066-567D27476BD0}"/>
    <cellStyle name="Total 16 2 3 2 2" xfId="11713" xr:uid="{860A0F49-F899-4C91-B08F-009288A3C228}"/>
    <cellStyle name="Total 16 2 3 2 2 2" xfId="26821" xr:uid="{6AF89686-D99F-450B-869E-2D9579FAE88D}"/>
    <cellStyle name="Total 16 2 3 2 3" xfId="13892" xr:uid="{2DF04F85-E614-4F6C-87A0-B5662B00477D}"/>
    <cellStyle name="Total 16 2 3 2 3 2" xfId="29000" xr:uid="{84B9FE36-A641-4034-8AE4-8775283DB1DA}"/>
    <cellStyle name="Total 16 2 3 2 4" xfId="20472" xr:uid="{F5DD501B-BA14-462C-8809-9795321F8264}"/>
    <cellStyle name="Total 16 2 3 3" xfId="14071" xr:uid="{90296527-9166-4641-BA78-32B29DB50381}"/>
    <cellStyle name="Total 16 2 3 3 2" xfId="29179" xr:uid="{50195B99-135A-47E7-B807-737C84423A53}"/>
    <cellStyle name="Total 16 2 3 4" xfId="17835" xr:uid="{9C999AEF-6A34-489D-BF91-86E0B839A577}"/>
    <cellStyle name="Total 16 2 4" xfId="3030" xr:uid="{B34A838A-7A5C-443C-B670-D5B833FFB171}"/>
    <cellStyle name="Total 16 2 4 2" xfId="5667" xr:uid="{98F88147-05C5-477F-9A0F-2723778386B7}"/>
    <cellStyle name="Total 16 2 4 2 2" xfId="11978" xr:uid="{F31FD634-D221-4794-AFC4-FB531781249F}"/>
    <cellStyle name="Total 16 2 4 2 2 2" xfId="27086" xr:uid="{7D30B15C-490A-49E9-BF19-88953E8A7E5A}"/>
    <cellStyle name="Total 16 2 4 2 3" xfId="9150" xr:uid="{FD57CEEB-BF05-42B8-9DFB-A4AE37B006E3}"/>
    <cellStyle name="Total 16 2 4 2 3 2" xfId="24258" xr:uid="{AFB5AE1F-F855-424A-BBC8-B1E23CC5E4C3}"/>
    <cellStyle name="Total 16 2 4 2 4" xfId="20775" xr:uid="{97BF6B16-2897-43D1-B48E-120A116B2B7A}"/>
    <cellStyle name="Total 16 2 4 3" xfId="9412" xr:uid="{68F7F8BC-C84A-4907-9624-D410BE9C9993}"/>
    <cellStyle name="Total 16 2 4 3 2" xfId="24520" xr:uid="{692FC74A-20C2-45D9-8BAA-3F255B6070BC}"/>
    <cellStyle name="Total 16 2 4 4" xfId="14355" xr:uid="{2FF9F89B-6703-4010-82D2-8A3446B6A451}"/>
    <cellStyle name="Total 16 2 4 4 2" xfId="29463" xr:uid="{32F18DF1-47C8-4688-BF7E-00CF52E5922D}"/>
    <cellStyle name="Total 16 2 4 5" xfId="18138" xr:uid="{87F82D6D-3BCC-405A-8A63-858178C0265A}"/>
    <cellStyle name="Total 16 2 5" xfId="3356" xr:uid="{8B145EC4-AF80-4B39-9A5B-D99A805FB61D}"/>
    <cellStyle name="Total 16 2 5 2" xfId="5993" xr:uid="{027DDECE-3497-4D50-90E5-B621923B3291}"/>
    <cellStyle name="Total 16 2 5 2 2" xfId="12304" xr:uid="{6373B8BE-8FD4-4C8B-9899-8C1F79E17E34}"/>
    <cellStyle name="Total 16 2 5 2 2 2" xfId="27412" xr:uid="{ED8A6B17-7320-4A1F-BF09-1E5E3788FB87}"/>
    <cellStyle name="Total 16 2 5 2 3" xfId="7461" xr:uid="{C723DAB0-1146-44BC-A770-DD0512E2C1B7}"/>
    <cellStyle name="Total 16 2 5 2 3 2" xfId="22569" xr:uid="{8AFE5DDA-43A7-40F9-8809-92D4B5FD7ED6}"/>
    <cellStyle name="Total 16 2 5 2 4" xfId="21101" xr:uid="{B1068957-AEC0-4FFB-A8B0-9546977A07B7}"/>
    <cellStyle name="Total 16 2 5 3" xfId="9738" xr:uid="{C70C278C-7AAA-4CA7-AB79-6EB10B6729F3}"/>
    <cellStyle name="Total 16 2 5 3 2" xfId="24846" xr:uid="{B444BFF3-2BF8-4DC2-AD6E-0D33A76E6AD6}"/>
    <cellStyle name="Total 16 2 5 4" xfId="15649" xr:uid="{5B111E9F-5BF1-41F4-A144-848089007459}"/>
    <cellStyle name="Total 16 2 5 4 2" xfId="30757" xr:uid="{D4E911D4-C689-4D4A-92C5-65574265FECC}"/>
    <cellStyle name="Total 16 2 5 5" xfId="18464" xr:uid="{D61DD020-9DD1-4466-A6B5-F3EAF435C34F}"/>
    <cellStyle name="Total 16 2 6" xfId="3662" xr:uid="{7918B7C9-2366-4B6E-9DE7-A59FFBA13A22}"/>
    <cellStyle name="Total 16 2 6 2" xfId="6299" xr:uid="{F878A6C2-94D6-4680-A4C3-52A0F85778E8}"/>
    <cellStyle name="Total 16 2 6 2 2" xfId="12610" xr:uid="{A656C1E0-7F35-4E70-91BA-BD8424C03FC7}"/>
    <cellStyle name="Total 16 2 6 2 2 2" xfId="27718" xr:uid="{DC41E2C1-6779-4934-97E7-A2041876EF11}"/>
    <cellStyle name="Total 16 2 6 2 3" xfId="11800" xr:uid="{B3F8A1A3-C5CB-42DB-AF22-C8EE4F38B022}"/>
    <cellStyle name="Total 16 2 6 2 3 2" xfId="26908" xr:uid="{A271A903-1847-4C5C-ADA2-C19296FD55A2}"/>
    <cellStyle name="Total 16 2 6 2 4" xfId="21407" xr:uid="{6FCA1124-18E7-4498-B0F5-34C67635D983}"/>
    <cellStyle name="Total 16 2 6 3" xfId="10044" xr:uid="{ACC8B2F8-D471-4996-990D-9703AD4C69BD}"/>
    <cellStyle name="Total 16 2 6 3 2" xfId="25152" xr:uid="{8696DC3D-EE09-4114-ACD9-F189145309BB}"/>
    <cellStyle name="Total 16 2 6 4" xfId="15066" xr:uid="{B2517757-4F8F-44F4-8BAE-966159AC92A2}"/>
    <cellStyle name="Total 16 2 6 4 2" xfId="30174" xr:uid="{6D3B8A9C-33FD-4396-8A88-EC8ADC57DB8B}"/>
    <cellStyle name="Total 16 2 6 5" xfId="18770" xr:uid="{A8A68864-38F1-45A5-82FE-C184BB39B455}"/>
    <cellStyle name="Total 16 2 7" xfId="4023" xr:uid="{0831EB7B-1C4C-4D8B-8134-C13D0FC83BC6}"/>
    <cellStyle name="Total 16 2 7 2" xfId="6660" xr:uid="{9ABE4F52-0D99-4363-925F-56C66B6BD912}"/>
    <cellStyle name="Total 16 2 7 2 2" xfId="12971" xr:uid="{F2950E3E-B810-4E61-9AD8-DD95768D4F0D}"/>
    <cellStyle name="Total 16 2 7 2 2 2" xfId="28079" xr:uid="{C78A0FFF-BFF8-48F7-A25F-B9A8936D453D}"/>
    <cellStyle name="Total 16 2 7 2 3" xfId="16661" xr:uid="{A7AA54B7-14AE-4BEE-BC3E-0946070D917C}"/>
    <cellStyle name="Total 16 2 7 2 3 2" xfId="31769" xr:uid="{9560ED33-6AA0-43B4-BBFC-52CB8410C7F2}"/>
    <cellStyle name="Total 16 2 7 2 4" xfId="21768" xr:uid="{0B9A0337-AD7C-44CF-8E67-6325A365AE33}"/>
    <cellStyle name="Total 16 2 7 3" xfId="10405" xr:uid="{EF913740-7E53-4A10-8233-1584527D2CEC}"/>
    <cellStyle name="Total 16 2 7 3 2" xfId="25513" xr:uid="{12208E2E-0F82-446C-AD8F-F2338DAF2A5B}"/>
    <cellStyle name="Total 16 2 7 4" xfId="16058" xr:uid="{2C9C1E6A-E496-449F-A094-4CB1CA66E182}"/>
    <cellStyle name="Total 16 2 7 4 2" xfId="31166" xr:uid="{9ED9A200-FCEE-4228-A035-550C002BA921}"/>
    <cellStyle name="Total 16 2 7 5" xfId="19131" xr:uid="{99D804C7-3C3F-4116-9ADC-873FEBCCFE18}"/>
    <cellStyle name="Total 16 2 8" xfId="4336" xr:uid="{856126FF-A4C5-495B-A8D6-F29E212E95E1}"/>
    <cellStyle name="Total 16 2 8 2" xfId="6973" xr:uid="{0930D12C-6F9D-4F71-9D77-F148CBE713A2}"/>
    <cellStyle name="Total 16 2 8 2 2" xfId="13284" xr:uid="{D913B0F7-4716-4C74-9B83-4ABDAB0E11DC}"/>
    <cellStyle name="Total 16 2 8 2 2 2" xfId="28392" xr:uid="{463AA3C0-B496-4519-A6CE-5B764E79F113}"/>
    <cellStyle name="Total 16 2 8 2 3" xfId="16948" xr:uid="{370E8678-BA45-46F5-8055-F778BEFB1948}"/>
    <cellStyle name="Total 16 2 8 2 3 2" xfId="32056" xr:uid="{D9BF9EC5-ECC3-4AA5-AF0C-5727F9510FC7}"/>
    <cellStyle name="Total 16 2 8 2 4" xfId="22081" xr:uid="{E910C19E-838F-4BB4-94BD-0DCB7743017C}"/>
    <cellStyle name="Total 16 2 8 3" xfId="10718" xr:uid="{B7E72E45-69DF-4A29-8EE4-E4136EB53EA7}"/>
    <cellStyle name="Total 16 2 8 3 2" xfId="25826" xr:uid="{D87FAD9C-4A9B-4892-9D60-3327063F31EF}"/>
    <cellStyle name="Total 16 2 8 4" xfId="15628" xr:uid="{8FCE3BF7-DE22-4022-9ADB-08F884310B35}"/>
    <cellStyle name="Total 16 2 8 4 2" xfId="30736" xr:uid="{777EADE9-8040-42A7-8505-4DEB0897EE9B}"/>
    <cellStyle name="Total 16 2 8 5" xfId="19444" xr:uid="{D67B9D76-3362-4531-87BE-CE86039270E1}"/>
    <cellStyle name="Total 16 2 9" xfId="4588" xr:uid="{E1B4741E-705E-420F-949A-26346E067938}"/>
    <cellStyle name="Total 16 2 9 2" xfId="10970" xr:uid="{E8D4B557-3A92-4374-943E-9B3BE4919811}"/>
    <cellStyle name="Total 16 2 9 2 2" xfId="26078" xr:uid="{799FA75F-3583-4989-AB68-695F2A5B3597}"/>
    <cellStyle name="Total 16 2 9 3" xfId="7818" xr:uid="{AC1F007E-C903-47C7-9CFB-FDE95B40EFAF}"/>
    <cellStyle name="Total 16 2 9 3 2" xfId="22926" xr:uid="{357B13D0-0B74-4CB6-BF0B-C13C44928389}"/>
    <cellStyle name="Total 16 2 9 4" xfId="19696" xr:uid="{574028D5-2EAE-488E-AF45-783AD1DC4734}"/>
    <cellStyle name="Total 16 3" xfId="1980" xr:uid="{2973CF77-21EF-497C-8DF5-51960F3BF26F}"/>
    <cellStyle name="Total 16 3 10" xfId="8478" xr:uid="{989C5579-23F3-419D-B057-5DC7A1A1901A}"/>
    <cellStyle name="Total 16 3 10 2" xfId="23586" xr:uid="{EF11F21E-91C2-4C4B-A200-97DEE4B78C9C}"/>
    <cellStyle name="Total 16 3 11" xfId="14167" xr:uid="{B9139607-9535-4140-A3E3-592CA39929EF}"/>
    <cellStyle name="Total 16 3 11 2" xfId="29275" xr:uid="{9CD2A500-1646-4C87-9DA0-FA5185C75E54}"/>
    <cellStyle name="Total 16 3 12" xfId="16536" xr:uid="{58677B97-6818-461B-8A72-6328F730A449}"/>
    <cellStyle name="Total 16 3 12 2" xfId="31644" xr:uid="{3413E8EF-8B86-4417-B721-BAE5524AA084}"/>
    <cellStyle name="Total 16 3 13" xfId="17205" xr:uid="{CECA3E78-95C2-4FE8-983B-E5738E026795}"/>
    <cellStyle name="Total 16 3 2" xfId="2540" xr:uid="{E40B5E99-8E02-45BC-B354-FDE240B32DDF}"/>
    <cellStyle name="Total 16 3 2 2" xfId="5177" xr:uid="{BD2FE899-B328-4807-8EA9-D4EA5628FC2D}"/>
    <cellStyle name="Total 16 3 2 2 2" xfId="11541" xr:uid="{C22D26A5-639F-4B03-AA4D-C9B086D6642D}"/>
    <cellStyle name="Total 16 3 2 2 2 2" xfId="26649" xr:uid="{C0B7ED59-1CF7-4784-829C-5DDC8C9FEBE8}"/>
    <cellStyle name="Total 16 3 2 2 3" xfId="15185" xr:uid="{222EFCFF-7855-4F83-9EA4-EFD87522553F}"/>
    <cellStyle name="Total 16 3 2 2 3 2" xfId="30293" xr:uid="{E032E329-592D-4702-AF96-E47A6A7497C1}"/>
    <cellStyle name="Total 16 3 2 2 4" xfId="20285" xr:uid="{1B231DDF-6939-4877-99A8-EE9C27495D89}"/>
    <cellStyle name="Total 16 3 2 3" xfId="9007" xr:uid="{064895C7-41B3-41FF-AFBC-75FFB8001BD1}"/>
    <cellStyle name="Total 16 3 2 3 2" xfId="24115" xr:uid="{67476D2D-7103-41D6-B3D4-64AAC7277965}"/>
    <cellStyle name="Total 16 3 3" xfId="2742" xr:uid="{7A41A7D4-5718-4C51-9A75-8FEDD383F97D}"/>
    <cellStyle name="Total 16 3 3 2" xfId="5379" xr:uid="{F4F8166D-9E81-4505-B221-1EE338D602EF}"/>
    <cellStyle name="Total 16 3 3 2 2" xfId="11728" xr:uid="{2D5D92F8-01FC-42EA-8902-FEA9D5D9C595}"/>
    <cellStyle name="Total 16 3 3 2 2 2" xfId="26836" xr:uid="{98EF0713-2810-4C56-8412-79522B32CCF2}"/>
    <cellStyle name="Total 16 3 3 2 3" xfId="13541" xr:uid="{4E986E47-649D-40E1-BEE4-D7453FC7726B}"/>
    <cellStyle name="Total 16 3 3 2 3 2" xfId="28649" xr:uid="{C02B6E05-07A4-47E2-A217-FA52CE31B4DB}"/>
    <cellStyle name="Total 16 3 3 2 4" xfId="20487" xr:uid="{17D4D679-95A4-49C3-B794-8B94E8730331}"/>
    <cellStyle name="Total 16 3 3 3" xfId="7085" xr:uid="{B911CAF8-9720-4F76-945C-767C6E0776BD}"/>
    <cellStyle name="Total 16 3 3 3 2" xfId="22193" xr:uid="{3BBBEE59-455A-4B9E-B575-AACD9B1964E3}"/>
    <cellStyle name="Total 16 3 3 4" xfId="17850" xr:uid="{820603D8-673C-415A-993F-2DF1B928897F}"/>
    <cellStyle name="Total 16 3 4" xfId="3045" xr:uid="{F1F023AD-D828-482B-BB13-1293C404F0E4}"/>
    <cellStyle name="Total 16 3 4 2" xfId="5682" xr:uid="{6A5F8B4F-22A0-4EE3-84EF-B337E13BBDD9}"/>
    <cellStyle name="Total 16 3 4 2 2" xfId="11993" xr:uid="{3B87A92A-42A4-4E90-B2CF-4C67C26B4805}"/>
    <cellStyle name="Total 16 3 4 2 2 2" xfId="27101" xr:uid="{07194271-D232-4178-82F5-D605D307A875}"/>
    <cellStyle name="Total 16 3 4 2 3" xfId="8072" xr:uid="{143FDA99-347F-4446-A105-11B3BCA1CB10}"/>
    <cellStyle name="Total 16 3 4 2 3 2" xfId="23180" xr:uid="{707391B3-ECDA-4BAD-9B8A-5DA8DECA5AD1}"/>
    <cellStyle name="Total 16 3 4 2 4" xfId="20790" xr:uid="{8AF16AF5-ADA8-4A89-96FF-79960058C322}"/>
    <cellStyle name="Total 16 3 4 3" xfId="9427" xr:uid="{FEDA0EB6-0C08-4AD2-A298-6FB5BA87B357}"/>
    <cellStyle name="Total 16 3 4 3 2" xfId="24535" xr:uid="{8131E9A1-D42F-43F9-8179-CDF7C797BE77}"/>
    <cellStyle name="Total 16 3 4 4" xfId="13936" xr:uid="{50FBF6D1-9F1C-405D-9A22-710623181291}"/>
    <cellStyle name="Total 16 3 4 4 2" xfId="29044" xr:uid="{75C23FE2-FCA8-4EFF-9710-3F6F2C34ACD0}"/>
    <cellStyle name="Total 16 3 4 5" xfId="18153" xr:uid="{AF31952D-7635-4841-A87D-7E0B8874BB6C}"/>
    <cellStyle name="Total 16 3 5" xfId="3371" xr:uid="{6DED63D7-4F83-477A-B66A-093504BFF3F8}"/>
    <cellStyle name="Total 16 3 5 2" xfId="6008" xr:uid="{4FCEDE7E-BE8C-400A-B259-ED6E713D5FC1}"/>
    <cellStyle name="Total 16 3 5 2 2" xfId="12319" xr:uid="{924A0A19-D4EA-4543-8222-4389334B44AB}"/>
    <cellStyle name="Total 16 3 5 2 2 2" xfId="27427" xr:uid="{A35F84C5-1E7A-4854-B59D-D1FC495C6555}"/>
    <cellStyle name="Total 16 3 5 2 3" xfId="14589" xr:uid="{DF7EC63B-8703-4725-B172-1B60D5B64F35}"/>
    <cellStyle name="Total 16 3 5 2 3 2" xfId="29697" xr:uid="{DADD0670-A5EA-4652-A339-B8F4924A3CF0}"/>
    <cellStyle name="Total 16 3 5 2 4" xfId="21116" xr:uid="{E233F9C5-AB5D-4AD6-99ED-798C527516CF}"/>
    <cellStyle name="Total 16 3 5 3" xfId="9753" xr:uid="{2EAF3546-F5A9-400C-8C35-99DFC3FD7C43}"/>
    <cellStyle name="Total 16 3 5 3 2" xfId="24861" xr:uid="{D14C2AA1-E0B8-410A-BD9D-22CFEED8601A}"/>
    <cellStyle name="Total 16 3 5 4" xfId="7801" xr:uid="{FEE01261-6D33-4CBA-9164-8854EE0A6FBE}"/>
    <cellStyle name="Total 16 3 5 4 2" xfId="22909" xr:uid="{2FFFEF55-A671-49FA-918B-43AF2ED7C316}"/>
    <cellStyle name="Total 16 3 5 5" xfId="18479" xr:uid="{B64D9E22-9747-453E-8EEB-D042FD01D16B}"/>
    <cellStyle name="Total 16 3 6" xfId="3677" xr:uid="{EAC35EF9-330B-4480-8F6C-B5059E268B49}"/>
    <cellStyle name="Total 16 3 6 2" xfId="6314" xr:uid="{35B90B84-2ED7-4A01-86FB-EDD0EA1A63D1}"/>
    <cellStyle name="Total 16 3 6 2 2" xfId="12625" xr:uid="{C17C0DD6-70E7-4226-B248-F5F40DF1322D}"/>
    <cellStyle name="Total 16 3 6 2 2 2" xfId="27733" xr:uid="{FC302A48-BCC6-426C-AE4C-22FE12C82C4D}"/>
    <cellStyle name="Total 16 3 6 2 3" xfId="15013" xr:uid="{5538DDC0-B486-45D1-84FD-E790B05B9D96}"/>
    <cellStyle name="Total 16 3 6 2 3 2" xfId="30121" xr:uid="{F4CBCFFF-D0F9-4631-8F03-19A070E46E7B}"/>
    <cellStyle name="Total 16 3 6 2 4" xfId="21422" xr:uid="{9632E510-2A96-415B-8744-602D8A67D2FD}"/>
    <cellStyle name="Total 16 3 6 3" xfId="10059" xr:uid="{CAAA7A7F-8DF7-4D5C-ADEB-3F50036DD06C}"/>
    <cellStyle name="Total 16 3 6 3 2" xfId="25167" xr:uid="{6572C360-3860-483A-B248-BC0CC4FE673C}"/>
    <cellStyle name="Total 16 3 6 4" xfId="14923" xr:uid="{097D02D5-FA0A-4DD2-9FB2-2E17BA11C53A}"/>
    <cellStyle name="Total 16 3 6 4 2" xfId="30031" xr:uid="{9C59BF93-58F5-4734-ACCF-6BF7FBBE9674}"/>
    <cellStyle name="Total 16 3 6 5" xfId="18785" xr:uid="{13E57321-A484-43CC-B04F-AC9391C67321}"/>
    <cellStyle name="Total 16 3 7" xfId="4052" xr:uid="{64FA9F25-9DBE-4C65-94FD-57D4FB05F280}"/>
    <cellStyle name="Total 16 3 7 2" xfId="6689" xr:uid="{68154B2A-FE4B-44A4-8349-3DB961FD412A}"/>
    <cellStyle name="Total 16 3 7 2 2" xfId="13000" xr:uid="{D2B4B80D-11DD-41E7-904B-AE835F1950F3}"/>
    <cellStyle name="Total 16 3 7 2 2 2" xfId="28108" xr:uid="{DBB5A005-00CA-42E4-BDF8-B494261AB5C2}"/>
    <cellStyle name="Total 16 3 7 2 3" xfId="16676" xr:uid="{6565C8D5-B8D3-45D4-AAD8-3613633A5E8C}"/>
    <cellStyle name="Total 16 3 7 2 3 2" xfId="31784" xr:uid="{3FD2759F-5E13-402A-BC48-F1A6564AC679}"/>
    <cellStyle name="Total 16 3 7 2 4" xfId="21797" xr:uid="{305E3715-931E-405B-981C-7C7086867369}"/>
    <cellStyle name="Total 16 3 7 3" xfId="10434" xr:uid="{8383205A-6084-45E7-9F8F-B08ECF74B326}"/>
    <cellStyle name="Total 16 3 7 3 2" xfId="25542" xr:uid="{617A0011-61F4-4FD4-A2CC-AF7689B93215}"/>
    <cellStyle name="Total 16 3 7 4" xfId="16081" xr:uid="{6A498627-28FE-4845-9619-3A5FBF49DFAE}"/>
    <cellStyle name="Total 16 3 7 4 2" xfId="31189" xr:uid="{BDC33366-0003-47CB-8301-E9ED57DDFD45}"/>
    <cellStyle name="Total 16 3 7 5" xfId="19160" xr:uid="{7D07EF16-39A4-4E23-830B-1D72D476332E}"/>
    <cellStyle name="Total 16 3 8" xfId="4351" xr:uid="{039347D2-C7DC-44D9-A0A8-2A11A3BC3B78}"/>
    <cellStyle name="Total 16 3 8 2" xfId="6988" xr:uid="{1EFD8C37-6321-4454-9FC3-5BE6707CB143}"/>
    <cellStyle name="Total 16 3 8 2 2" xfId="13299" xr:uid="{AF19C9CE-BB3C-4336-93C0-47F307C1EFF6}"/>
    <cellStyle name="Total 16 3 8 2 2 2" xfId="28407" xr:uid="{47612A0F-B691-4079-A0ED-1318107A4B95}"/>
    <cellStyle name="Total 16 3 8 2 3" xfId="16963" xr:uid="{003C6004-54C8-45A9-9AF6-5B80CAF8A952}"/>
    <cellStyle name="Total 16 3 8 2 3 2" xfId="32071" xr:uid="{1C0183D8-84A4-4EF4-99B8-E2CF787A4C62}"/>
    <cellStyle name="Total 16 3 8 2 4" xfId="22096" xr:uid="{44561774-2BA6-47D2-8B02-2A64B37E60E4}"/>
    <cellStyle name="Total 16 3 8 3" xfId="10733" xr:uid="{1720DE84-7925-4359-A681-1910457F7CF4}"/>
    <cellStyle name="Total 16 3 8 3 2" xfId="25841" xr:uid="{5E0EFD2D-768C-4CA4-A04C-2CD8F87E9E13}"/>
    <cellStyle name="Total 16 3 8 4" xfId="14730" xr:uid="{F22BB092-A34A-4950-8449-C11889C7F8E5}"/>
    <cellStyle name="Total 16 3 8 4 2" xfId="29838" xr:uid="{D1A03EA6-4CD3-46E5-9C0C-719C4878AA30}"/>
    <cellStyle name="Total 16 3 8 5" xfId="19459" xr:uid="{F4A33F69-C936-4835-97A0-0C7B5210FF02}"/>
    <cellStyle name="Total 16 3 9" xfId="4617" xr:uid="{5A4C30F3-A0AF-4354-B92A-214E983C890F}"/>
    <cellStyle name="Total 16 3 9 2" xfId="10999" xr:uid="{6D13455F-839E-4ED9-82E9-78E713A0EF13}"/>
    <cellStyle name="Total 16 3 9 2 2" xfId="26107" xr:uid="{E5FEDA12-94A1-4737-AF80-54324995DC0A}"/>
    <cellStyle name="Total 16 3 9 3" xfId="7229" xr:uid="{82A2181E-AB66-41CF-BD54-D4BA9D4B2E10}"/>
    <cellStyle name="Total 16 3 9 3 2" xfId="22337" xr:uid="{91D3A737-B652-46A5-B293-DF1E29AD4175}"/>
    <cellStyle name="Total 16 3 9 4" xfId="19725" xr:uid="{B7F290ED-7690-452B-9C53-CB08B7E0143F}"/>
    <cellStyle name="Total 16 4" xfId="2142" xr:uid="{5AD203DB-46E4-4513-9B54-A35B5D10C242}"/>
    <cellStyle name="Total 16 4 10" xfId="8081" xr:uid="{CC2A14D7-CDEB-4F46-8DD8-D08A1CA8C3CE}"/>
    <cellStyle name="Total 16 4 10 2" xfId="23189" xr:uid="{65CAD27D-9CB6-4ECE-95EA-97D07DD25B5B}"/>
    <cellStyle name="Total 16 4 11" xfId="16068" xr:uid="{B8A8C9EA-358E-4915-A720-607377A9F1C5}"/>
    <cellStyle name="Total 16 4 11 2" xfId="31176" xr:uid="{05BD226D-263B-481F-AC52-CAD9E21BA815}"/>
    <cellStyle name="Total 16 4 12" xfId="17367" xr:uid="{162F3209-AF17-4C77-8CD5-0B315C126457}"/>
    <cellStyle name="Total 16 4 2" xfId="2632" xr:uid="{6A88B206-C1E5-470D-9385-96CFD7724785}"/>
    <cellStyle name="Total 16 4 2 2" xfId="5269" xr:uid="{D164A5FA-3055-4D39-9F44-15D7505BC5F9}"/>
    <cellStyle name="Total 16 4 2 2 2" xfId="11633" xr:uid="{2C8CFD87-209D-4635-A7B8-CEC9A7133A76}"/>
    <cellStyle name="Total 16 4 2 2 2 2" xfId="26741" xr:uid="{4D4F392D-CE9A-470B-BE1A-BF68BBDA76C3}"/>
    <cellStyle name="Total 16 4 2 2 3" xfId="9143" xr:uid="{2C3974EA-95DC-4E53-806F-479B0EC17A4E}"/>
    <cellStyle name="Total 16 4 2 2 3 2" xfId="24251" xr:uid="{1C4C2B0D-1644-4CC4-94FF-3A4958708F53}"/>
    <cellStyle name="Total 16 4 2 2 4" xfId="20377" xr:uid="{58096E37-950F-48C5-A501-F1C4A0A1020E}"/>
    <cellStyle name="Total 16 4 2 3" xfId="9099" xr:uid="{C00EAF4E-943F-4AA2-902B-438507BCB499}"/>
    <cellStyle name="Total 16 4 2 3 2" xfId="24207" xr:uid="{1406EF2A-E347-4A0C-ADC7-B6FEFCEA27EE}"/>
    <cellStyle name="Total 16 4 2 4" xfId="13920" xr:uid="{CF3002DE-CAC8-4014-BE4E-AD7361EA7282}"/>
    <cellStyle name="Total 16 4 2 4 2" xfId="29028" xr:uid="{7535FCA3-E3AB-468D-AAAE-26244BBBFC5F}"/>
    <cellStyle name="Total 16 4 2 5" xfId="13570" xr:uid="{EE19A3A1-8DD3-42D4-B276-38EFEF64FB86}"/>
    <cellStyle name="Total 16 4 2 5 2" xfId="28678" xr:uid="{E20F68D3-965F-460A-AEF9-7C540BC47F05}"/>
    <cellStyle name="Total 16 4 2 6" xfId="17740" xr:uid="{4D81E8E2-1F39-40C2-B693-61A6528BD25A}"/>
    <cellStyle name="Total 16 4 3" xfId="2897" xr:uid="{3533723F-45DC-4BF5-BADC-E4EA1BA3563D}"/>
    <cellStyle name="Total 16 4 3 2" xfId="5534" xr:uid="{A2CB4301-D35E-4FE9-BE72-3C85E2D4C95C}"/>
    <cellStyle name="Total 16 4 3 2 2" xfId="11845" xr:uid="{A7E65B65-6D2B-4BF6-B5BE-D33CE78C40F3}"/>
    <cellStyle name="Total 16 4 3 2 2 2" xfId="26953" xr:uid="{FAA6BD27-58C7-4E51-9622-8F445C513595}"/>
    <cellStyle name="Total 16 4 3 2 3" xfId="16274" xr:uid="{30E609C5-72C6-4E01-91F4-3C01EADEAE6B}"/>
    <cellStyle name="Total 16 4 3 2 3 2" xfId="31382" xr:uid="{7A1036C3-DCA3-45D9-877B-8974E0B61932}"/>
    <cellStyle name="Total 16 4 3 2 4" xfId="20642" xr:uid="{83715A01-8530-4C35-9D4A-98058C4DC494}"/>
    <cellStyle name="Total 16 4 3 3" xfId="14213" xr:uid="{654BE57D-D82C-4238-827B-947FE9CFF0A8}"/>
    <cellStyle name="Total 16 4 3 3 2" xfId="29321" xr:uid="{EA24C997-3945-4FE8-A17A-72B53AC5CE0A}"/>
    <cellStyle name="Total 16 4 3 4" xfId="18005" xr:uid="{7CB90AC7-0E72-4C6F-BD8E-579186A67165}"/>
    <cellStyle name="Total 16 4 4" xfId="3200" xr:uid="{D6AD04B7-A0D4-4E70-919E-B68504746CA6}"/>
    <cellStyle name="Total 16 4 4 2" xfId="5837" xr:uid="{D999CF42-7005-4E14-B2F1-17287C961C8A}"/>
    <cellStyle name="Total 16 4 4 2 2" xfId="12148" xr:uid="{ED7297DA-CAAD-46FF-B328-1CFFE852D735}"/>
    <cellStyle name="Total 16 4 4 2 2 2" xfId="27256" xr:uid="{910C1153-BE6A-4167-97F3-D5DDD495F450}"/>
    <cellStyle name="Total 16 4 4 2 3" xfId="16048" xr:uid="{A861F828-7A5B-4461-8629-6860C29E3E48}"/>
    <cellStyle name="Total 16 4 4 2 3 2" xfId="31156" xr:uid="{6BCF8090-BE64-4F43-BFBB-74A5FAEEBCED}"/>
    <cellStyle name="Total 16 4 4 2 4" xfId="20945" xr:uid="{8EE93DBD-731B-4464-8710-A1479D86226C}"/>
    <cellStyle name="Total 16 4 4 3" xfId="9582" xr:uid="{DBB61E10-33BF-4E0C-9741-E772064A1946}"/>
    <cellStyle name="Total 16 4 4 3 2" xfId="24690" xr:uid="{2F2E2B9C-F3C7-4F75-B013-B86487E0F7D5}"/>
    <cellStyle name="Total 16 4 4 4" xfId="7494" xr:uid="{2DC0E1C8-7AC2-4182-A644-30BB723BC0D9}"/>
    <cellStyle name="Total 16 4 4 4 2" xfId="22602" xr:uid="{470CAB19-10CE-4147-B2BE-5313DD991545}"/>
    <cellStyle name="Total 16 4 4 5" xfId="18308" xr:uid="{84A1051F-5780-4EE0-90AD-4BD47A77C520}"/>
    <cellStyle name="Total 16 4 5" xfId="3526" xr:uid="{5DB5562E-CAC0-434E-A7FD-8E093CB6E610}"/>
    <cellStyle name="Total 16 4 5 2" xfId="6163" xr:uid="{5D0DAF50-5E1A-421A-94F4-A9C41B75F8C5}"/>
    <cellStyle name="Total 16 4 5 2 2" xfId="12474" xr:uid="{6866CDB7-9248-4207-9B0F-67F2EB23EA1F}"/>
    <cellStyle name="Total 16 4 5 2 2 2" xfId="27582" xr:uid="{42159415-4D54-4431-B533-8B24B872A522}"/>
    <cellStyle name="Total 16 4 5 2 3" xfId="16300" xr:uid="{4B669EB9-0B2C-4679-964E-E421D05630C9}"/>
    <cellStyle name="Total 16 4 5 2 3 2" xfId="31408" xr:uid="{1B99545A-77E1-4482-BB48-50A46150B18F}"/>
    <cellStyle name="Total 16 4 5 2 4" xfId="21271" xr:uid="{F8687DF4-4727-47F2-8D30-9AC53855EDCD}"/>
    <cellStyle name="Total 16 4 5 3" xfId="9908" xr:uid="{023EA313-74D6-4A55-BF29-8E5AB1E157C2}"/>
    <cellStyle name="Total 16 4 5 3 2" xfId="25016" xr:uid="{70C6C207-2984-43CB-A3E5-E4DF2FCD70A7}"/>
    <cellStyle name="Total 16 4 5 4" xfId="8249" xr:uid="{29F2DBEF-DE0E-4096-86E2-51257BFA3DE2}"/>
    <cellStyle name="Total 16 4 5 4 2" xfId="23357" xr:uid="{1C49F716-739C-4B67-95B1-038DB76934F3}"/>
    <cellStyle name="Total 16 4 5 5" xfId="18634" xr:uid="{AA862D6F-D579-48A0-96E6-3C08776892BF}"/>
    <cellStyle name="Total 16 4 6" xfId="3832" xr:uid="{BFA1FC9E-13B9-4443-887A-AAE25912D631}"/>
    <cellStyle name="Total 16 4 6 2" xfId="6469" xr:uid="{FF7F312D-3DDC-4E97-A624-24202F77D18A}"/>
    <cellStyle name="Total 16 4 6 2 2" xfId="12780" xr:uid="{517E64B1-8F6F-497F-AD82-3D25D48F6D10}"/>
    <cellStyle name="Total 16 4 6 2 2 2" xfId="27888" xr:uid="{57B70CCB-6DB0-46C2-9FFD-BBE8FAC48185}"/>
    <cellStyle name="Total 16 4 6 2 3" xfId="8042" xr:uid="{E2E8A61F-4A65-44E0-A967-AA8C9B5A0021}"/>
    <cellStyle name="Total 16 4 6 2 3 2" xfId="23150" xr:uid="{C400EDDE-21C1-43EB-A04A-D58DEC8E6493}"/>
    <cellStyle name="Total 16 4 6 2 4" xfId="21577" xr:uid="{8B7187F8-8A21-40E3-B2BD-3822392492CF}"/>
    <cellStyle name="Total 16 4 6 3" xfId="10214" xr:uid="{1B55A3EE-6B66-478F-BE6D-663CA6B4807C}"/>
    <cellStyle name="Total 16 4 6 3 2" xfId="25322" xr:uid="{0FA05DC9-68B0-4B03-A2A9-BF7B687F04B0}"/>
    <cellStyle name="Total 16 4 6 4" xfId="15436" xr:uid="{7E882A78-B2E1-492D-87E9-19253D19A6DB}"/>
    <cellStyle name="Total 16 4 6 4 2" xfId="30544" xr:uid="{20AFFD9C-FE88-42AB-B430-E8534D06625D}"/>
    <cellStyle name="Total 16 4 6 5" xfId="18940" xr:uid="{90437588-3487-4857-8407-AC91071B7C8C}"/>
    <cellStyle name="Total 16 4 7" xfId="4214" xr:uid="{15FA1C73-513A-43CE-AF10-2CF94AB5C3A7}"/>
    <cellStyle name="Total 16 4 7 2" xfId="6851" xr:uid="{89AC4E15-4C91-4A9F-8CFB-6C7CAB29790D}"/>
    <cellStyle name="Total 16 4 7 2 2" xfId="13162" xr:uid="{C5F258B0-F390-49A7-ADC6-E4757EB6DB9E}"/>
    <cellStyle name="Total 16 4 7 2 2 2" xfId="28270" xr:uid="{159F1A58-4873-44D9-8F8A-1BADC5FA7CC6}"/>
    <cellStyle name="Total 16 4 7 2 3" xfId="16831" xr:uid="{BA4B53F1-C56C-46E9-AFF1-8BB91736DF00}"/>
    <cellStyle name="Total 16 4 7 2 3 2" xfId="31939" xr:uid="{6FE7F6C4-3186-4A3F-8E67-714BE5A87A61}"/>
    <cellStyle name="Total 16 4 7 2 4" xfId="21959" xr:uid="{17CCC1EB-2EAF-4484-AABC-1E202FE53AE2}"/>
    <cellStyle name="Total 16 4 7 3" xfId="10596" xr:uid="{D597B1D4-777B-4C7C-98C2-8C3DDAA5C5D4}"/>
    <cellStyle name="Total 16 4 7 3 2" xfId="25704" xr:uid="{AF0898CD-F5BB-4C01-AA80-BAA00BC0BA07}"/>
    <cellStyle name="Total 16 4 7 4" xfId="13676" xr:uid="{F7049931-D55C-4196-8B86-3014C395FFCD}"/>
    <cellStyle name="Total 16 4 7 4 2" xfId="28784" xr:uid="{376F9350-62B6-41C4-923B-1B223964126A}"/>
    <cellStyle name="Total 16 4 7 5" xfId="19322" xr:uid="{BB91ECD1-8D7A-4266-83CF-CB75622F8499}"/>
    <cellStyle name="Total 16 4 8" xfId="4779" xr:uid="{CCB53CE5-3A14-4AA2-9A22-A8F07BD2CA77}"/>
    <cellStyle name="Total 16 4 8 2" xfId="11161" xr:uid="{1302E4E1-02BE-491D-BE56-7D1BCA80E8AE}"/>
    <cellStyle name="Total 16 4 8 2 2" xfId="26269" xr:uid="{E682ADE8-2C83-4FA7-8FC2-37D0F830B673}"/>
    <cellStyle name="Total 16 4 8 3" xfId="15564" xr:uid="{EB40FD7D-AEF8-4D7E-8D45-5984C08A6602}"/>
    <cellStyle name="Total 16 4 8 3 2" xfId="30672" xr:uid="{FDF3F6E2-E4A8-452E-95F2-6F3899FB0F7D}"/>
    <cellStyle name="Total 16 4 8 4" xfId="19887" xr:uid="{33EA90C5-1FCD-49B5-BFC0-3A046C70008F}"/>
    <cellStyle name="Total 16 4 9" xfId="8640" xr:uid="{52E245A3-FAB8-4C24-8C81-AC95FD730DDB}"/>
    <cellStyle name="Total 16 4 9 2" xfId="23748" xr:uid="{B4C9A959-071F-44AE-87DC-52C8B4E9D83D}"/>
    <cellStyle name="Total 16 5" xfId="2157" xr:uid="{BFA48604-E37B-4E34-9A43-15F0B7467DE4}"/>
    <cellStyle name="Total 16 5 10" xfId="16429" xr:uid="{832C274C-B6AD-4BC2-8EE2-0ADAC22C2184}"/>
    <cellStyle name="Total 16 5 10 2" xfId="31537" xr:uid="{45F97407-0133-4602-8041-5BBB37EAE4D5}"/>
    <cellStyle name="Total 16 5 11" xfId="17382" xr:uid="{F488F08A-0D31-42A2-9A59-E5527D866049}"/>
    <cellStyle name="Total 16 5 2" xfId="2912" xr:uid="{73A36D03-172E-45C9-BABA-1FE21DE56206}"/>
    <cellStyle name="Total 16 5 2 2" xfId="5549" xr:uid="{41C262B4-87AF-49F5-8FFC-A92FDE72D1D4}"/>
    <cellStyle name="Total 16 5 2 2 2" xfId="11860" xr:uid="{128C45F2-64BD-469C-8478-76B93ADFA40B}"/>
    <cellStyle name="Total 16 5 2 2 2 2" xfId="26968" xr:uid="{075B990D-6D18-4898-94A8-1B7F381469AE}"/>
    <cellStyle name="Total 16 5 2 2 3" xfId="8069" xr:uid="{EBCD9F61-40CE-4047-8D62-C9EDFD38292E}"/>
    <cellStyle name="Total 16 5 2 2 3 2" xfId="23177" xr:uid="{D548133E-D3A7-42A0-9D08-8A17DEB49237}"/>
    <cellStyle name="Total 16 5 2 2 4" xfId="20657" xr:uid="{AF87BEB4-F58C-4849-9279-7176C1E04887}"/>
    <cellStyle name="Total 16 5 2 3" xfId="11239" xr:uid="{BFCF970A-8B34-401C-A92F-661C6486976C}"/>
    <cellStyle name="Total 16 5 2 3 2" xfId="26347" xr:uid="{86617548-44C0-443D-82E3-68EDDCE9866A}"/>
    <cellStyle name="Total 16 5 2 4" xfId="18020" xr:uid="{5AA68095-D7DD-4710-ADDD-93A6544FC114}"/>
    <cellStyle name="Total 16 5 3" xfId="3215" xr:uid="{1B178C9C-52E3-4DCA-9DEF-AA5A111AA36E}"/>
    <cellStyle name="Total 16 5 3 2" xfId="5852" xr:uid="{A5435292-9A6A-4141-9DF9-4160D3FB613F}"/>
    <cellStyle name="Total 16 5 3 2 2" xfId="12163" xr:uid="{7D3D4BA7-9321-4DBF-A9D1-85BD5702AEE9}"/>
    <cellStyle name="Total 16 5 3 2 2 2" xfId="27271" xr:uid="{FB938BBE-1B26-41D1-9832-736F606D0BA0}"/>
    <cellStyle name="Total 16 5 3 2 3" xfId="15871" xr:uid="{F6AB5303-283C-49DB-93CA-4683036CF844}"/>
    <cellStyle name="Total 16 5 3 2 3 2" xfId="30979" xr:uid="{7C9565A9-EA57-4CB1-8FFB-94BDEE67D1E9}"/>
    <cellStyle name="Total 16 5 3 2 4" xfId="20960" xr:uid="{6B3008FC-BD1C-4614-8FBB-471E9057D8DD}"/>
    <cellStyle name="Total 16 5 3 3" xfId="9597" xr:uid="{36580FEF-1784-4A74-9F90-7CD585425711}"/>
    <cellStyle name="Total 16 5 3 3 2" xfId="24705" xr:uid="{EF855A36-96FD-4DDC-97D0-522CFC044819}"/>
    <cellStyle name="Total 16 5 3 4" xfId="14016" xr:uid="{E4F2E1B2-75B8-4D2E-98A2-3E78F3AB5FD4}"/>
    <cellStyle name="Total 16 5 3 4 2" xfId="29124" xr:uid="{F13C8B55-DCA5-4DD7-94B1-17AE577DE5A3}"/>
    <cellStyle name="Total 16 5 3 5" xfId="18323" xr:uid="{7E69787D-3A35-443E-AFD7-891F80D938DE}"/>
    <cellStyle name="Total 16 5 4" xfId="3541" xr:uid="{E1B8D1D1-D5CA-4326-8594-C93E529830F0}"/>
    <cellStyle name="Total 16 5 4 2" xfId="6178" xr:uid="{1F73AAEE-24BC-4861-BACE-3821AA50055C}"/>
    <cellStyle name="Total 16 5 4 2 2" xfId="12489" xr:uid="{B5FF8E34-8AB7-4655-902C-9AE781551BB4}"/>
    <cellStyle name="Total 16 5 4 2 2 2" xfId="27597" xr:uid="{AB22D20E-0AC5-4F4A-8A3F-8855E3F5462E}"/>
    <cellStyle name="Total 16 5 4 2 3" xfId="13946" xr:uid="{28068D56-82D2-4FA7-931E-D134FEEBF902}"/>
    <cellStyle name="Total 16 5 4 2 3 2" xfId="29054" xr:uid="{604D6D8F-38EC-47F0-BDC1-02B0B5EC9DE9}"/>
    <cellStyle name="Total 16 5 4 2 4" xfId="21286" xr:uid="{E4973A3F-0490-41E9-8F5C-A4DED90D14D2}"/>
    <cellStyle name="Total 16 5 4 3" xfId="9923" xr:uid="{9572BE15-8078-4AB0-B590-06F8C78B07BF}"/>
    <cellStyle name="Total 16 5 4 3 2" xfId="25031" xr:uid="{DE391331-7CCE-458B-A3AA-A252F8D805E2}"/>
    <cellStyle name="Total 16 5 4 4" xfId="15116" xr:uid="{156E7884-406A-4ABC-BFA8-95FEA5846BE9}"/>
    <cellStyle name="Total 16 5 4 4 2" xfId="30224" xr:uid="{F07B6B4A-DD2A-4A6F-8C1A-B2CDCDDFFD1B}"/>
    <cellStyle name="Total 16 5 4 5" xfId="18649" xr:uid="{91E2B577-4D92-4E89-83F9-4107E6FB14C3}"/>
    <cellStyle name="Total 16 5 5" xfId="3847" xr:uid="{6F54734F-09D6-46C0-A01E-7FF8A0BCDFFC}"/>
    <cellStyle name="Total 16 5 5 2" xfId="6484" xr:uid="{53E7D1EB-C6E2-4EAD-A0FD-C9C45C6B913E}"/>
    <cellStyle name="Total 16 5 5 2 2" xfId="12795" xr:uid="{646BFC33-091D-4D94-846C-14C4F473D6F3}"/>
    <cellStyle name="Total 16 5 5 2 2 2" xfId="27903" xr:uid="{39E103C0-0EFC-4404-BC70-4113694E5A07}"/>
    <cellStyle name="Total 16 5 5 2 3" xfId="16155" xr:uid="{A610367D-581A-43D8-86C5-ED4D79860124}"/>
    <cellStyle name="Total 16 5 5 2 3 2" xfId="31263" xr:uid="{7A8B2184-ECF8-44C2-9032-559B4DE1601A}"/>
    <cellStyle name="Total 16 5 5 2 4" xfId="21592" xr:uid="{3BE91B25-9CAC-4C49-BDDE-5E96C7F0294D}"/>
    <cellStyle name="Total 16 5 5 3" xfId="10229" xr:uid="{8B1B6A77-4C0C-4325-BEA8-69D9290EDED1}"/>
    <cellStyle name="Total 16 5 5 3 2" xfId="25337" xr:uid="{C3C14E50-2883-4A6B-B678-ED58E1C50FBD}"/>
    <cellStyle name="Total 16 5 5 4" xfId="7421" xr:uid="{A111EF11-D956-4FA9-9850-5D62A7DC1853}"/>
    <cellStyle name="Total 16 5 5 4 2" xfId="22529" xr:uid="{784E5ABC-28BF-4D7F-BE20-F8B46815F02C}"/>
    <cellStyle name="Total 16 5 5 5" xfId="18955" xr:uid="{307D2A91-E85A-4F99-A8CE-FAA3ABD540BE}"/>
    <cellStyle name="Total 16 5 6" xfId="4229" xr:uid="{7A258C84-2E81-4F71-BB5E-E9604F6DB115}"/>
    <cellStyle name="Total 16 5 6 2" xfId="6866" xr:uid="{9DB775C7-2C68-4A37-AC6A-9FABE1F05E11}"/>
    <cellStyle name="Total 16 5 6 2 2" xfId="13177" xr:uid="{F5ADBF2C-9F0D-4393-8A82-C6C9484348AA}"/>
    <cellStyle name="Total 16 5 6 2 2 2" xfId="28285" xr:uid="{D6FB7709-6BB5-4733-A426-BAEE2457839D}"/>
    <cellStyle name="Total 16 5 6 2 3" xfId="16846" xr:uid="{5F526A86-A4FB-453D-8D90-38DEE5C5B998}"/>
    <cellStyle name="Total 16 5 6 2 3 2" xfId="31954" xr:uid="{A466A470-1661-4624-875D-CA69FA5F1157}"/>
    <cellStyle name="Total 16 5 6 2 4" xfId="21974" xr:uid="{2F96F3FE-E19F-4FA7-B28A-D45BDE9ED6AC}"/>
    <cellStyle name="Total 16 5 6 3" xfId="10611" xr:uid="{7EF50422-9A32-43CB-97F9-132EDCFA7F73}"/>
    <cellStyle name="Total 16 5 6 3 2" xfId="25719" xr:uid="{94041C36-6FC6-4E44-B151-892FDE430519}"/>
    <cellStyle name="Total 16 5 6 4" xfId="13473" xr:uid="{BA120C5D-EDA4-4859-AE85-4841A8CAFFD1}"/>
    <cellStyle name="Total 16 5 6 4 2" xfId="28581" xr:uid="{5878F394-B68E-4AF6-8F6A-D4B3B76E6E6B}"/>
    <cellStyle name="Total 16 5 6 5" xfId="19337" xr:uid="{3AF34EFE-2C4A-4F01-B34B-B082808492BF}"/>
    <cellStyle name="Total 16 5 7" xfId="4794" xr:uid="{81C8A86D-8E12-4192-81EE-2CCE74A93CB0}"/>
    <cellStyle name="Total 16 5 7 2" xfId="11176" xr:uid="{F7399849-1353-4D30-BEF7-CCE062BA8557}"/>
    <cellStyle name="Total 16 5 7 2 2" xfId="26284" xr:uid="{6FD23E11-EAC4-4F8A-9328-76A68BF48284}"/>
    <cellStyle name="Total 16 5 7 3" xfId="14417" xr:uid="{F98E6CA5-54F7-4AB8-98D4-9A2FB5552AAC}"/>
    <cellStyle name="Total 16 5 7 3 2" xfId="29525" xr:uid="{7B94E882-75EB-40DB-A7C3-623EA8E544C4}"/>
    <cellStyle name="Total 16 5 7 4" xfId="19902" xr:uid="{8311C2ED-BAC2-411B-8D3A-F46A5C697F7F}"/>
    <cellStyle name="Total 16 5 8" xfId="8655" xr:uid="{72420FBA-92BD-49ED-9E18-9A51C8DDC87A}"/>
    <cellStyle name="Total 16 5 8 2" xfId="23763" xr:uid="{EC5AF396-1B8A-48EC-888F-5686239EC11C}"/>
    <cellStyle name="Total 16 5 9" xfId="13598" xr:uid="{CDB89D81-DA14-4D6B-8612-8D658DC9FC02}"/>
    <cellStyle name="Total 16 5 9 2" xfId="28706" xr:uid="{7BD66394-C0C3-4836-B977-4BF0C9A75AEE}"/>
    <cellStyle name="Total 2" xfId="1781" xr:uid="{00000000-0005-0000-0000-0000F5060000}"/>
    <cellStyle name="Total 2 2" xfId="1952" xr:uid="{FD38AE1F-3BF8-455E-8ADE-C4E129018136}"/>
    <cellStyle name="Total 2 2 10" xfId="8453" xr:uid="{98E0FAA2-CAE1-4500-8A15-7EDD4CA87457}"/>
    <cellStyle name="Total 2 2 10 2" xfId="23561" xr:uid="{0DB156D3-9B21-421F-BA3E-5F55D203F10D}"/>
    <cellStyle name="Total 2 2 11" xfId="7774" xr:uid="{78F2F3C5-C800-482C-96F9-9EAB1CB1428F}"/>
    <cellStyle name="Total 2 2 11 2" xfId="22882" xr:uid="{276216F7-E5DE-4047-B929-7F2CAA1FA3E9}"/>
    <cellStyle name="Total 2 2 12" xfId="14588" xr:uid="{CB3393F2-1E00-4F4A-A7CC-79CB8A858C86}"/>
    <cellStyle name="Total 2 2 12 2" xfId="29696" xr:uid="{93AE6C55-DEF6-4950-9993-69BF9774CFD2}"/>
    <cellStyle name="Total 2 2 13" xfId="17177" xr:uid="{1692103D-1F80-4936-A503-ECAD1EA06980}"/>
    <cellStyle name="Total 2 2 2" xfId="2512" xr:uid="{D3568A1A-1EBA-4FD8-8C7F-725CD96A109C}"/>
    <cellStyle name="Total 2 2 2 2" xfId="5149" xr:uid="{2A1005CD-34EB-4BB7-B924-61C4166890E3}"/>
    <cellStyle name="Total 2 2 2 2 2" xfId="11513" xr:uid="{620F0E0F-9AEB-4736-B141-F57EBA11A11E}"/>
    <cellStyle name="Total 2 2 2 2 2 2" xfId="26621" xr:uid="{D2630F8C-C8B3-4458-9D02-06AC51561BE0}"/>
    <cellStyle name="Total 2 2 2 2 3" xfId="11252" xr:uid="{D54213FC-775A-4514-996A-0E59CC7113DB}"/>
    <cellStyle name="Total 2 2 2 2 3 2" xfId="26360" xr:uid="{68C2CD4D-2D08-437F-9813-3A4039B60D4D}"/>
    <cellStyle name="Total 2 2 2 2 4" xfId="20257" xr:uid="{BBEDEE34-42E0-4FF2-BB94-88529F39EB88}"/>
    <cellStyle name="Total 2 2 2 3" xfId="8979" xr:uid="{239DD75A-BCD8-43E2-9159-A6C8C8DCE4EA}"/>
    <cellStyle name="Total 2 2 2 3 2" xfId="24087" xr:uid="{6B3FB0D0-FF8F-4D1D-B497-104CDE4A251B}"/>
    <cellStyle name="Total 2 2 3" xfId="2728" xr:uid="{A3B7A2FF-98F1-4979-8038-E26A3C49EE91}"/>
    <cellStyle name="Total 2 2 3 2" xfId="5365" xr:uid="{525A4582-CBD7-4ABA-9C71-87070EF5788E}"/>
    <cellStyle name="Total 2 2 3 2 2" xfId="11714" xr:uid="{F7BA29AD-EB29-4DE3-90A2-D215738AFEEF}"/>
    <cellStyle name="Total 2 2 3 2 2 2" xfId="26822" xr:uid="{E853DDDB-2AAA-4EA6-BCE4-36F8A46C2260}"/>
    <cellStyle name="Total 2 2 3 2 3" xfId="15633" xr:uid="{668930C0-5D18-4096-A02F-9B79AFE68ADD}"/>
    <cellStyle name="Total 2 2 3 2 3 2" xfId="30741" xr:uid="{218D07FC-83A5-43DE-82C7-55DA9EFFBCA1}"/>
    <cellStyle name="Total 2 2 3 2 4" xfId="20473" xr:uid="{E85E6691-5010-4677-9A82-D4472826614B}"/>
    <cellStyle name="Total 2 2 3 3" xfId="15918" xr:uid="{CC0D593F-459A-44EF-A451-C26DA9075CBB}"/>
    <cellStyle name="Total 2 2 3 3 2" xfId="31026" xr:uid="{0E7D5AFD-BC94-4955-A087-89545D50D270}"/>
    <cellStyle name="Total 2 2 3 4" xfId="17836" xr:uid="{0D5788CB-5B86-4C01-9ED0-2891B3AB7DCB}"/>
    <cellStyle name="Total 2 2 4" xfId="3031" xr:uid="{FE5A15DD-2A5E-4345-8D35-7BA24BCE0ED3}"/>
    <cellStyle name="Total 2 2 4 2" xfId="5668" xr:uid="{C9E9D0F7-8145-43B4-A538-36B7D3058AE2}"/>
    <cellStyle name="Total 2 2 4 2 2" xfId="11979" xr:uid="{D30D5DE3-6140-4463-AA1E-796EAFAE36C8}"/>
    <cellStyle name="Total 2 2 4 2 2 2" xfId="27087" xr:uid="{FD626F30-A68D-4745-A7D6-38D81AEDB763}"/>
    <cellStyle name="Total 2 2 4 2 3" xfId="7044" xr:uid="{A442838A-7A71-4604-BE78-26758B5D2576}"/>
    <cellStyle name="Total 2 2 4 2 3 2" xfId="22152" xr:uid="{60B28BF9-865E-4379-8F59-003204308962}"/>
    <cellStyle name="Total 2 2 4 2 4" xfId="20776" xr:uid="{C76AFA8D-1FE7-4609-BFA7-934014FCB2F2}"/>
    <cellStyle name="Total 2 2 4 3" xfId="9413" xr:uid="{E32E36C6-6AEA-4A45-9312-BCEA469D6191}"/>
    <cellStyle name="Total 2 2 4 3 2" xfId="24521" xr:uid="{E419537B-CB61-4A81-BE51-B698917B9265}"/>
    <cellStyle name="Total 2 2 4 4" xfId="13712" xr:uid="{73ABE391-EC5B-4577-B22A-EF289650F6F6}"/>
    <cellStyle name="Total 2 2 4 4 2" xfId="28820" xr:uid="{C2313E68-E1CA-43A2-B763-631B7824FD7A}"/>
    <cellStyle name="Total 2 2 4 5" xfId="18139" xr:uid="{2C991A71-6F94-4FD7-99A9-639526877FE4}"/>
    <cellStyle name="Total 2 2 5" xfId="3357" xr:uid="{6C957474-0AA2-4116-8282-CA0ECB377827}"/>
    <cellStyle name="Total 2 2 5 2" xfId="5994" xr:uid="{7793F9CC-979C-4253-9049-19B7BD55F219}"/>
    <cellStyle name="Total 2 2 5 2 2" xfId="12305" xr:uid="{788D5D43-7206-4908-9EAB-51EC85BD8248}"/>
    <cellStyle name="Total 2 2 5 2 2 2" xfId="27413" xr:uid="{E4DBABDE-B33A-4270-9392-20FD769CEB6B}"/>
    <cellStyle name="Total 2 2 5 2 3" xfId="14342" xr:uid="{98862003-A689-45D5-995E-2EB6A4D57008}"/>
    <cellStyle name="Total 2 2 5 2 3 2" xfId="29450" xr:uid="{E20FEDD5-B2C4-4223-915B-3695257279C7}"/>
    <cellStyle name="Total 2 2 5 2 4" xfId="21102" xr:uid="{8D5429C9-A834-4256-B8DF-2DE862F1D06A}"/>
    <cellStyle name="Total 2 2 5 3" xfId="9739" xr:uid="{46DCF857-3AAB-4DA6-9217-F78C3A025AB3}"/>
    <cellStyle name="Total 2 2 5 3 2" xfId="24847" xr:uid="{AD2C6DAE-92B6-4C25-9FF8-ABF546A490F0}"/>
    <cellStyle name="Total 2 2 5 4" xfId="13797" xr:uid="{2F62D89E-33DB-4494-B9E8-C83AF93D26D1}"/>
    <cellStyle name="Total 2 2 5 4 2" xfId="28905" xr:uid="{60CCB44E-8D50-424C-B375-343DA3E5649D}"/>
    <cellStyle name="Total 2 2 5 5" xfId="18465" xr:uid="{B4BF93FF-86A2-416C-968F-F7BC76E98319}"/>
    <cellStyle name="Total 2 2 6" xfId="3663" xr:uid="{76FE61F0-3A73-43FC-AC53-B2BDA905AE01}"/>
    <cellStyle name="Total 2 2 6 2" xfId="6300" xr:uid="{0D874786-D8B8-4BD3-8076-A4BD0F1ED859}"/>
    <cellStyle name="Total 2 2 6 2 2" xfId="12611" xr:uid="{21C27DD3-8DD7-4741-AA62-E0A69FC2C4F7}"/>
    <cellStyle name="Total 2 2 6 2 2 2" xfId="27719" xr:uid="{9A932342-333E-4783-A876-79C134FF4F32}"/>
    <cellStyle name="Total 2 2 6 2 3" xfId="13834" xr:uid="{072DF9B0-1F43-4D24-BAE0-7BF1A5368FE2}"/>
    <cellStyle name="Total 2 2 6 2 3 2" xfId="28942" xr:uid="{FA36E71C-5907-443B-8F67-55F3B0AF5FC5}"/>
    <cellStyle name="Total 2 2 6 2 4" xfId="21408" xr:uid="{67318C40-AD8B-43DB-AEF0-117624275CEC}"/>
    <cellStyle name="Total 2 2 6 3" xfId="10045" xr:uid="{02B5B2E3-52D2-4003-82B5-36EE9B71FC15}"/>
    <cellStyle name="Total 2 2 6 3 2" xfId="25153" xr:uid="{53290289-2E70-46AB-B8E6-BF51AF8F612A}"/>
    <cellStyle name="Total 2 2 6 4" xfId="14052" xr:uid="{E183DE40-D07F-4EFB-B6DA-F76C2A3F6551}"/>
    <cellStyle name="Total 2 2 6 4 2" xfId="29160" xr:uid="{972FBC58-C920-483D-BB6E-D69E5DA6D4F6}"/>
    <cellStyle name="Total 2 2 6 5" xfId="18771" xr:uid="{DA1B4E20-AA1E-4B81-AE3E-BC39DDA04184}"/>
    <cellStyle name="Total 2 2 7" xfId="4024" xr:uid="{64E5F87E-390E-4801-9F6B-6546CDC6FC57}"/>
    <cellStyle name="Total 2 2 7 2" xfId="6661" xr:uid="{4DC1FBF6-8156-435B-B31F-983C390E2094}"/>
    <cellStyle name="Total 2 2 7 2 2" xfId="12972" xr:uid="{62794A16-9016-4B3D-BB88-5C7717CC706C}"/>
    <cellStyle name="Total 2 2 7 2 2 2" xfId="28080" xr:uid="{FD0E7643-A640-4FD8-A428-9B395A366443}"/>
    <cellStyle name="Total 2 2 7 2 3" xfId="16662" xr:uid="{CA39EA31-A990-497C-9C9F-D3AB7F86294D}"/>
    <cellStyle name="Total 2 2 7 2 3 2" xfId="31770" xr:uid="{ADE593FC-39E0-4E44-B8B1-C34714BAA859}"/>
    <cellStyle name="Total 2 2 7 2 4" xfId="21769" xr:uid="{3F8EBCBD-9B86-44CA-BC76-0218817512A4}"/>
    <cellStyle name="Total 2 2 7 3" xfId="10406" xr:uid="{471E0A75-A5FB-4179-A055-D3FB742C76BB}"/>
    <cellStyle name="Total 2 2 7 3 2" xfId="25514" xr:uid="{F61003E5-2F5D-495C-A2AE-8C524573A665}"/>
    <cellStyle name="Total 2 2 7 4" xfId="14347" xr:uid="{AFC892F3-CC9B-4F64-8033-36435A32C0FE}"/>
    <cellStyle name="Total 2 2 7 4 2" xfId="29455" xr:uid="{9662207E-7FED-47B6-98F6-1AAA24E10ABE}"/>
    <cellStyle name="Total 2 2 7 5" xfId="19132" xr:uid="{B682B4C7-1C4E-4166-820C-102CF7CB9439}"/>
    <cellStyle name="Total 2 2 8" xfId="4337" xr:uid="{AB4A7B9D-7A1F-43D7-B1E0-7305FDC6D67A}"/>
    <cellStyle name="Total 2 2 8 2" xfId="6974" xr:uid="{D2DCA395-A1A2-4CE2-859F-14B737F42917}"/>
    <cellStyle name="Total 2 2 8 2 2" xfId="13285" xr:uid="{61486A70-7A7D-4C36-BC08-EA152DE94BBD}"/>
    <cellStyle name="Total 2 2 8 2 2 2" xfId="28393" xr:uid="{0CCC598A-FDA9-4E6A-ADED-6C0B9EEB0031}"/>
    <cellStyle name="Total 2 2 8 2 3" xfId="16949" xr:uid="{FD635C20-BF77-4399-9CA2-40FC36101B32}"/>
    <cellStyle name="Total 2 2 8 2 3 2" xfId="32057" xr:uid="{DCC0753C-2313-41A1-95D5-70E24AF61031}"/>
    <cellStyle name="Total 2 2 8 2 4" xfId="22082" xr:uid="{35387692-5AD6-4C47-BDAD-6A3F442E7882}"/>
    <cellStyle name="Total 2 2 8 3" xfId="10719" xr:uid="{BD0D1175-DC43-4810-8173-06F82732D666}"/>
    <cellStyle name="Total 2 2 8 3 2" xfId="25827" xr:uid="{7B34759F-0820-49A1-A2A8-ABDC985359B4}"/>
    <cellStyle name="Total 2 2 8 4" xfId="11764" xr:uid="{B7AE00C4-0641-4560-8F80-8633867056AC}"/>
    <cellStyle name="Total 2 2 8 4 2" xfId="26872" xr:uid="{102A9AFF-A8A8-4D1F-875E-615BDDBAA700}"/>
    <cellStyle name="Total 2 2 8 5" xfId="19445" xr:uid="{62C5B7AF-1D52-48A6-A399-8954AB4A96CF}"/>
    <cellStyle name="Total 2 2 9" xfId="4589" xr:uid="{06C79EE8-3803-4CC2-AD54-12C4273C1637}"/>
    <cellStyle name="Total 2 2 9 2" xfId="10971" xr:uid="{E2964747-BFDD-4DCE-B4FE-145740725C46}"/>
    <cellStyle name="Total 2 2 9 2 2" xfId="26079" xr:uid="{208B27DC-BB25-4E33-A5B6-188B07629CBC}"/>
    <cellStyle name="Total 2 2 9 3" xfId="15725" xr:uid="{FE1780C7-86F6-4880-8729-1180DCAC2FAC}"/>
    <cellStyle name="Total 2 2 9 3 2" xfId="30833" xr:uid="{25D003C3-C7EF-4DCE-88CC-D2D76C7157E2}"/>
    <cellStyle name="Total 2 2 9 4" xfId="19697" xr:uid="{597BB009-5FEC-47D2-A1CB-7FA090CE3995}"/>
    <cellStyle name="Total 2 3" xfId="1981" xr:uid="{ECD31562-371D-4C73-8A40-080F328F1E40}"/>
    <cellStyle name="Total 2 3 10" xfId="8479" xr:uid="{ADF14BA1-EBD4-4372-AFDA-AE4B9EDC240B}"/>
    <cellStyle name="Total 2 3 10 2" xfId="23587" xr:uid="{618EE445-964D-4C20-AF1B-DA8FCE828258}"/>
    <cellStyle name="Total 2 3 11" xfId="15371" xr:uid="{24F890D8-6F68-4427-8EDF-B99CEEFB5BB9}"/>
    <cellStyle name="Total 2 3 11 2" xfId="30479" xr:uid="{14A87CF2-6D77-418A-AC6F-557E93903299}"/>
    <cellStyle name="Total 2 3 12" xfId="14970" xr:uid="{63E3DEE0-918D-4354-A24D-64742E2519CD}"/>
    <cellStyle name="Total 2 3 12 2" xfId="30078" xr:uid="{F469F022-2264-4675-8628-C09A0A3366EB}"/>
    <cellStyle name="Total 2 3 13" xfId="17206" xr:uid="{02F9FE58-C0C9-4586-A8EB-17348578369F}"/>
    <cellStyle name="Total 2 3 2" xfId="2541" xr:uid="{2DA50FA4-22CE-46D6-BF52-5A5A28ED37C6}"/>
    <cellStyle name="Total 2 3 2 2" xfId="5178" xr:uid="{44977C2E-FDED-49FF-A26E-BC13A8C16547}"/>
    <cellStyle name="Total 2 3 2 2 2" xfId="11542" xr:uid="{0F5E99E0-4C0E-4292-8610-E784FA7EFEDF}"/>
    <cellStyle name="Total 2 3 2 2 2 2" xfId="26650" xr:uid="{435E62C8-605F-4B7E-B662-931A3160C231}"/>
    <cellStyle name="Total 2 3 2 2 3" xfId="16552" xr:uid="{679C35A6-FF1C-4326-AEE2-7D18A392B32C}"/>
    <cellStyle name="Total 2 3 2 2 3 2" xfId="31660" xr:uid="{8A745E93-2D26-4BC7-9F8C-6EF38D30DFAA}"/>
    <cellStyle name="Total 2 3 2 2 4" xfId="20286" xr:uid="{8C35750D-2722-4A82-BD15-7ADA1747AC6E}"/>
    <cellStyle name="Total 2 3 2 3" xfId="9008" xr:uid="{457AD821-99B4-45E3-B4C9-6DF49449447B}"/>
    <cellStyle name="Total 2 3 2 3 2" xfId="24116" xr:uid="{0DAE7E71-4A41-41DF-A108-DD2357D150AF}"/>
    <cellStyle name="Total 2 3 3" xfId="2743" xr:uid="{15859EFF-E9D3-4C2E-9177-8D158FFF466A}"/>
    <cellStyle name="Total 2 3 3 2" xfId="5380" xr:uid="{5F078D5B-B855-415C-9794-9CA1BFA35FD4}"/>
    <cellStyle name="Total 2 3 3 2 2" xfId="11729" xr:uid="{9C54BF56-8C0E-4F36-9A81-0512235A4864}"/>
    <cellStyle name="Total 2 3 3 2 2 2" xfId="26837" xr:uid="{EF950A1B-2048-446A-8BFA-11B2DDAA64E3}"/>
    <cellStyle name="Total 2 3 3 2 3" xfId="14655" xr:uid="{AFFE5905-20B8-4E86-AD41-9A10C9FF2243}"/>
    <cellStyle name="Total 2 3 3 2 3 2" xfId="29763" xr:uid="{14476FF0-0C64-4584-8359-121047956F61}"/>
    <cellStyle name="Total 2 3 3 2 4" xfId="20488" xr:uid="{9EFF396D-53C0-4090-93E3-651C18F8F9FC}"/>
    <cellStyle name="Total 2 3 3 3" xfId="16542" xr:uid="{7049C3EC-0B0D-43D6-9A2E-899469DCD480}"/>
    <cellStyle name="Total 2 3 3 3 2" xfId="31650" xr:uid="{F02192CE-54E3-4E41-8CAD-EB51484E6431}"/>
    <cellStyle name="Total 2 3 3 4" xfId="17851" xr:uid="{C62B09AC-32E9-46B5-94E4-ACF316460A49}"/>
    <cellStyle name="Total 2 3 4" xfId="3046" xr:uid="{DE2C8506-DC98-4244-B7A6-0263AFAD4F08}"/>
    <cellStyle name="Total 2 3 4 2" xfId="5683" xr:uid="{EC3E1417-C48C-46F9-993D-17E446258F98}"/>
    <cellStyle name="Total 2 3 4 2 2" xfId="11994" xr:uid="{4EF2106B-4412-4A95-923F-7972A8485ADD}"/>
    <cellStyle name="Total 2 3 4 2 2 2" xfId="27102" xr:uid="{E14EC292-FD2C-4D95-9E10-3F641C6B2CEF}"/>
    <cellStyle name="Total 2 3 4 2 3" xfId="14361" xr:uid="{640B3FFA-4052-49C3-BFC9-ECB56A6A634D}"/>
    <cellStyle name="Total 2 3 4 2 3 2" xfId="29469" xr:uid="{D5DC6FC3-94E6-4949-BBCA-6077AACC6E4C}"/>
    <cellStyle name="Total 2 3 4 2 4" xfId="20791" xr:uid="{9FA6ACC8-0604-41FE-9F14-F9C2B2BFE0C3}"/>
    <cellStyle name="Total 2 3 4 3" xfId="9428" xr:uid="{912BB351-F707-4398-8909-496AF8517498}"/>
    <cellStyle name="Total 2 3 4 3 2" xfId="24536" xr:uid="{76347FBE-B9C0-4905-82D7-041AFD4263AC}"/>
    <cellStyle name="Total 2 3 4 4" xfId="7355" xr:uid="{2045A8E6-63CB-44EA-AB7D-81A33D39D30C}"/>
    <cellStyle name="Total 2 3 4 4 2" xfId="22463" xr:uid="{9B6F9601-6B72-42C6-8FE0-428054B68A0F}"/>
    <cellStyle name="Total 2 3 4 5" xfId="18154" xr:uid="{F68D0CFB-2B0C-4B67-AF78-081E83B27111}"/>
    <cellStyle name="Total 2 3 5" xfId="3372" xr:uid="{AB7D784E-91FA-460F-99E1-F30F06260257}"/>
    <cellStyle name="Total 2 3 5 2" xfId="6009" xr:uid="{99DB4C81-E26E-4860-98A2-EDAD30E347B3}"/>
    <cellStyle name="Total 2 3 5 2 2" xfId="12320" xr:uid="{CEB0A89D-D52B-499B-8635-BE13C27048B1}"/>
    <cellStyle name="Total 2 3 5 2 2 2" xfId="27428" xr:uid="{457B2D50-E6B4-4F0F-929F-1FFC6490CEB8}"/>
    <cellStyle name="Total 2 3 5 2 3" xfId="7306" xr:uid="{062C6969-2AE0-43DE-84EE-447A2C4F797D}"/>
    <cellStyle name="Total 2 3 5 2 3 2" xfId="22414" xr:uid="{3AD0F678-C2FC-4220-BF3D-A0004C53EF71}"/>
    <cellStyle name="Total 2 3 5 2 4" xfId="21117" xr:uid="{EE7DF308-2E56-43F0-B1DA-0A8F7BF80B90}"/>
    <cellStyle name="Total 2 3 5 3" xfId="9754" xr:uid="{C2991A10-58D2-4094-BAAF-B39B5BB3C0E4}"/>
    <cellStyle name="Total 2 3 5 3 2" xfId="24862" xr:uid="{EBDE971D-B6EB-4089-8C97-2399B1E946A4}"/>
    <cellStyle name="Total 2 3 5 4" xfId="13735" xr:uid="{A42DE6C3-EB41-461E-A552-FA7EF799C782}"/>
    <cellStyle name="Total 2 3 5 4 2" xfId="28843" xr:uid="{EF83D8E5-8CE3-4579-99E1-879BFC244916}"/>
    <cellStyle name="Total 2 3 5 5" xfId="18480" xr:uid="{94A562E6-26B7-4060-9AF7-9C83FB8572D6}"/>
    <cellStyle name="Total 2 3 6" xfId="3678" xr:uid="{6FA1E53F-FBAF-4522-9A8A-B89CE543C599}"/>
    <cellStyle name="Total 2 3 6 2" xfId="6315" xr:uid="{FB3CD7FD-BEDA-427D-AFA4-AEED1BF29AB9}"/>
    <cellStyle name="Total 2 3 6 2 2" xfId="12626" xr:uid="{94032A2F-8F2A-4494-837E-349958F58C9E}"/>
    <cellStyle name="Total 2 3 6 2 2 2" xfId="27734" xr:uid="{F1075DCA-13D6-4168-8863-E59EDC11B7FF}"/>
    <cellStyle name="Total 2 3 6 2 3" xfId="7227" xr:uid="{86B4D2FF-C232-425F-8CC8-5E3E1649785D}"/>
    <cellStyle name="Total 2 3 6 2 3 2" xfId="22335" xr:uid="{4D512723-C523-48C4-A92D-D03A8C659A4E}"/>
    <cellStyle name="Total 2 3 6 2 4" xfId="21423" xr:uid="{DA42AB66-C48D-42AB-A297-92C9CAEB1DA3}"/>
    <cellStyle name="Total 2 3 6 3" xfId="10060" xr:uid="{227FD4E2-687F-4F4B-88B5-2FEE24DC9D0A}"/>
    <cellStyle name="Total 2 3 6 3 2" xfId="25168" xr:uid="{18FA6158-ACF7-4BED-AB07-2121B39AAB6A}"/>
    <cellStyle name="Total 2 3 6 4" xfId="13907" xr:uid="{C5BDCF36-0856-4E63-AA2F-BF1ECC05B4A9}"/>
    <cellStyle name="Total 2 3 6 4 2" xfId="29015" xr:uid="{EE9CE909-9665-4E60-A8BC-0A80FDB1DB36}"/>
    <cellStyle name="Total 2 3 6 5" xfId="18786" xr:uid="{D90A8320-E189-4B25-A29A-9B0094C48618}"/>
    <cellStyle name="Total 2 3 7" xfId="4053" xr:uid="{3842652E-9DBA-4266-A7A8-3D7B721133C6}"/>
    <cellStyle name="Total 2 3 7 2" xfId="6690" xr:uid="{DE484D8D-F6DD-41AC-892F-2CDA85DC521C}"/>
    <cellStyle name="Total 2 3 7 2 2" xfId="13001" xr:uid="{760CE3A3-A4A1-482D-85D4-9127E1A7F610}"/>
    <cellStyle name="Total 2 3 7 2 2 2" xfId="28109" xr:uid="{EF763264-8507-48CA-AC40-49D1BAEC5A5C}"/>
    <cellStyle name="Total 2 3 7 2 3" xfId="16677" xr:uid="{3812A08D-7C3F-4E14-9115-73C0D0892907}"/>
    <cellStyle name="Total 2 3 7 2 3 2" xfId="31785" xr:uid="{DD0AF442-F5C7-4651-98F4-EF2464C9700B}"/>
    <cellStyle name="Total 2 3 7 2 4" xfId="21798" xr:uid="{ABD94F85-0382-4ACF-A72A-A030FDB4AEEA}"/>
    <cellStyle name="Total 2 3 7 3" xfId="10435" xr:uid="{0190799C-F883-4335-8EAE-50547C17A6FB}"/>
    <cellStyle name="Total 2 3 7 3 2" xfId="25543" xr:uid="{9EEF165A-91D8-40DC-A52E-D043045CD2BA}"/>
    <cellStyle name="Total 2 3 7 4" xfId="15921" xr:uid="{5A8B9CB1-7D37-4DC1-A2E3-0025C62CF880}"/>
    <cellStyle name="Total 2 3 7 4 2" xfId="31029" xr:uid="{50C3861A-11B9-4EB5-AE46-04B6CBFD875F}"/>
    <cellStyle name="Total 2 3 7 5" xfId="19161" xr:uid="{CD4FCDF6-E59C-4762-AF81-7439D99D9ECA}"/>
    <cellStyle name="Total 2 3 8" xfId="4352" xr:uid="{85455F9E-6288-41CB-8239-7BFC294B011C}"/>
    <cellStyle name="Total 2 3 8 2" xfId="6989" xr:uid="{82AD6CE2-D5B1-49C6-8DDC-EACA2B49982E}"/>
    <cellStyle name="Total 2 3 8 2 2" xfId="13300" xr:uid="{DA930D8A-5604-432F-AB1F-0359E4812225}"/>
    <cellStyle name="Total 2 3 8 2 2 2" xfId="28408" xr:uid="{4AECD55C-999B-4855-A505-DE0BA8472B04}"/>
    <cellStyle name="Total 2 3 8 2 3" xfId="16964" xr:uid="{86404EF4-1EE3-4F69-9B7D-9E9E024356BD}"/>
    <cellStyle name="Total 2 3 8 2 3 2" xfId="32072" xr:uid="{06C90889-8FB6-4117-AD91-7948DC75308B}"/>
    <cellStyle name="Total 2 3 8 2 4" xfId="22097" xr:uid="{31FB5E5A-E290-4F44-AF81-298EBB97601D}"/>
    <cellStyle name="Total 2 3 8 3" xfId="10734" xr:uid="{582B4CDB-CDDC-4D9F-A2DB-E687EEE7CFB1}"/>
    <cellStyle name="Total 2 3 8 3 2" xfId="25842" xr:uid="{9DB41B1A-453F-4432-89DF-ADB7AFEFE146}"/>
    <cellStyle name="Total 2 3 8 4" xfId="7230" xr:uid="{9D2A2BAD-BDCD-4AF0-AD04-D4F4953A6B90}"/>
    <cellStyle name="Total 2 3 8 4 2" xfId="22338" xr:uid="{4D9F4973-A56E-4239-864A-A30D74FE575E}"/>
    <cellStyle name="Total 2 3 8 5" xfId="19460" xr:uid="{35EC408A-B18A-40F9-99B4-25AA822A9353}"/>
    <cellStyle name="Total 2 3 9" xfId="4618" xr:uid="{F0CBC758-EDB9-41ED-88BF-1EBCA1DC40E9}"/>
    <cellStyle name="Total 2 3 9 2" xfId="11000" xr:uid="{3238B652-1FD6-4F9C-ABD0-59E1C58BC209}"/>
    <cellStyle name="Total 2 3 9 2 2" xfId="26108" xr:uid="{78602357-E9E9-41E6-A41F-22CA5D16882A}"/>
    <cellStyle name="Total 2 3 9 3" xfId="15239" xr:uid="{DE116E7F-1C13-483B-9B25-44E71ECFD995}"/>
    <cellStyle name="Total 2 3 9 3 2" xfId="30347" xr:uid="{CF5EA4EA-D0FC-45DA-8619-C199D723DBC6}"/>
    <cellStyle name="Total 2 3 9 4" xfId="19726" xr:uid="{CA86D07B-BDCC-41C4-9452-D6DFECAEFA3E}"/>
    <cellStyle name="Total 2 4" xfId="2143" xr:uid="{35CF833F-0ED5-4754-90D7-CA0921C86742}"/>
    <cellStyle name="Total 2 4 10" xfId="13457" xr:uid="{2795C83B-D995-4D65-8312-EA2F2E4FCF8B}"/>
    <cellStyle name="Total 2 4 10 2" xfId="28565" xr:uid="{0868198A-80DF-4796-AD85-A2D536AE5D7B}"/>
    <cellStyle name="Total 2 4 11" xfId="16143" xr:uid="{327110EA-FD84-46CC-A0A8-5D1928029389}"/>
    <cellStyle name="Total 2 4 11 2" xfId="31251" xr:uid="{06775C04-65DF-49D5-8F14-3E69F60356D3}"/>
    <cellStyle name="Total 2 4 12" xfId="17368" xr:uid="{678BC846-D0DA-4558-9D8E-583C255F761F}"/>
    <cellStyle name="Total 2 4 2" xfId="2633" xr:uid="{E1CCBD52-4E8C-470A-92C7-CC47FB874FC4}"/>
    <cellStyle name="Total 2 4 2 2" xfId="5270" xr:uid="{4796DE7F-B087-4428-8EC2-3CAE1A3F74C4}"/>
    <cellStyle name="Total 2 4 2 2 2" xfId="11634" xr:uid="{D0A6BDF1-50B8-4E84-B623-28DF69336A9F}"/>
    <cellStyle name="Total 2 4 2 2 2 2" xfId="26742" xr:uid="{4F0316F6-631A-45BF-B3F1-5A683574E2E3}"/>
    <cellStyle name="Total 2 4 2 2 3" xfId="8178" xr:uid="{6E818138-3F30-4B8D-BE71-2D522398DCA6}"/>
    <cellStyle name="Total 2 4 2 2 3 2" xfId="23286" xr:uid="{0310C402-63E0-4255-8267-AE04E8C64048}"/>
    <cellStyle name="Total 2 4 2 2 4" xfId="20378" xr:uid="{B06474C9-FC2E-460F-8447-4D37ABE567E4}"/>
    <cellStyle name="Total 2 4 2 3" xfId="9100" xr:uid="{A9C0385E-78F8-4337-BADB-BBD2B0E7A34C}"/>
    <cellStyle name="Total 2 4 2 3 2" xfId="24208" xr:uid="{E9A5957E-BCDD-4F0A-AEF6-885A7475B236}"/>
    <cellStyle name="Total 2 4 2 4" xfId="7379" xr:uid="{3F818B4A-E0AD-4B74-B8E3-E1BB8F6260DA}"/>
    <cellStyle name="Total 2 4 2 4 2" xfId="22487" xr:uid="{5B884043-4D3D-46DE-A37F-41DDA9067C0B}"/>
    <cellStyle name="Total 2 4 2 5" xfId="16503" xr:uid="{B36E82A4-583F-4B44-A7BA-F97C7D35B979}"/>
    <cellStyle name="Total 2 4 2 5 2" xfId="31611" xr:uid="{DDB0DA9F-3C18-447A-8DDF-A9CAFC53F311}"/>
    <cellStyle name="Total 2 4 2 6" xfId="17741" xr:uid="{70D67CBE-E927-412F-A818-5B3B19BD0201}"/>
    <cellStyle name="Total 2 4 3" xfId="2898" xr:uid="{399F4BB7-FE5A-4CF2-8E9E-6C1D704545A0}"/>
    <cellStyle name="Total 2 4 3 2" xfId="5535" xr:uid="{77F0E3C2-EC66-44FC-B22B-C808589FD15D}"/>
    <cellStyle name="Total 2 4 3 2 2" xfId="11846" xr:uid="{0512F1F1-000A-4569-B4EE-8950B2640F07}"/>
    <cellStyle name="Total 2 4 3 2 2 2" xfId="26954" xr:uid="{3F40C438-C9AE-4750-A981-7636768FD019}"/>
    <cellStyle name="Total 2 4 3 2 3" xfId="9299" xr:uid="{4172D346-8EEF-497F-A9FE-C60BB2B6908C}"/>
    <cellStyle name="Total 2 4 3 2 3 2" xfId="24407" xr:uid="{4E3F924C-F617-4429-A2DA-A50E0381ED80}"/>
    <cellStyle name="Total 2 4 3 2 4" xfId="20643" xr:uid="{FE76C3BA-353A-4C84-B98A-756426A85C10}"/>
    <cellStyle name="Total 2 4 3 3" xfId="7471" xr:uid="{9459991F-3B24-4BD4-B2E4-DFD0F2C755A7}"/>
    <cellStyle name="Total 2 4 3 3 2" xfId="22579" xr:uid="{799FAB30-F1D5-43A4-93FD-6EB11B360DDC}"/>
    <cellStyle name="Total 2 4 3 4" xfId="18006" xr:uid="{7347D5FA-99FF-4D3D-AFD6-0B783609F8E1}"/>
    <cellStyle name="Total 2 4 4" xfId="3201" xr:uid="{8F6FE617-55D6-4DD7-8786-18FC90154007}"/>
    <cellStyle name="Total 2 4 4 2" xfId="5838" xr:uid="{D413ECD7-A511-4273-A562-5D7E97C8B716}"/>
    <cellStyle name="Total 2 4 4 2 2" xfId="12149" xr:uid="{1C74264A-9431-4BB8-AC30-56874F3F8ABE}"/>
    <cellStyle name="Total 2 4 4 2 2 2" xfId="27257" xr:uid="{7948B0D8-4612-4B74-A12F-86DA3689DF11}"/>
    <cellStyle name="Total 2 4 4 2 3" xfId="8213" xr:uid="{F5513748-335D-4370-A429-9CF129DA954F}"/>
    <cellStyle name="Total 2 4 4 2 3 2" xfId="23321" xr:uid="{B3ABBF69-7013-4C29-B0D1-2E358811F910}"/>
    <cellStyle name="Total 2 4 4 2 4" xfId="20946" xr:uid="{9573FD54-1AAE-48FF-A712-FF7D30AFF1DC}"/>
    <cellStyle name="Total 2 4 4 3" xfId="9583" xr:uid="{375D29FB-588F-4DC3-8561-895292ECDEA5}"/>
    <cellStyle name="Total 2 4 4 3 2" xfId="24691" xr:uid="{AA02DF19-8800-471E-AAEA-545809A0E089}"/>
    <cellStyle name="Total 2 4 4 4" xfId="15069" xr:uid="{D5117FB8-92C7-4EAE-A769-8D5BB19F2A35}"/>
    <cellStyle name="Total 2 4 4 4 2" xfId="30177" xr:uid="{F6E324A9-CA80-42C6-86BA-975D042F1A44}"/>
    <cellStyle name="Total 2 4 4 5" xfId="18309" xr:uid="{310BC21E-09A8-4404-A0E4-A343A46DF6CB}"/>
    <cellStyle name="Total 2 4 5" xfId="3527" xr:uid="{0B5BE18C-6F6B-4FFC-8FFA-E49C42D4D5CC}"/>
    <cellStyle name="Total 2 4 5 2" xfId="6164" xr:uid="{C52A9CEA-F0C6-4EC8-9F50-8486A8E5CEAD}"/>
    <cellStyle name="Total 2 4 5 2 2" xfId="12475" xr:uid="{92E818FA-108B-4082-82ED-A93E29899918}"/>
    <cellStyle name="Total 2 4 5 2 2 2" xfId="27583" xr:uid="{F1F733D3-B544-4723-B57A-B0804C958CE1}"/>
    <cellStyle name="Total 2 4 5 2 3" xfId="14725" xr:uid="{52C23B0E-0216-44EE-BB58-32E91A3E66E1}"/>
    <cellStyle name="Total 2 4 5 2 3 2" xfId="29833" xr:uid="{C9EA1E46-29D5-4622-94FB-8D9869A8873C}"/>
    <cellStyle name="Total 2 4 5 2 4" xfId="21272" xr:uid="{C115BB4C-3F2A-42E0-8455-31F6A764DCA3}"/>
    <cellStyle name="Total 2 4 5 3" xfId="9909" xr:uid="{821F8DBB-4244-430E-90DA-226D0E3863C3}"/>
    <cellStyle name="Total 2 4 5 3 2" xfId="25017" xr:uid="{A5EA4BAE-53EB-49C7-906B-737BA372CBD8}"/>
    <cellStyle name="Total 2 4 5 4" xfId="7184" xr:uid="{1F386D1C-ADFE-4083-BA4C-8C9E08E52909}"/>
    <cellStyle name="Total 2 4 5 4 2" xfId="22292" xr:uid="{94743D93-D8A4-452D-B048-B55B7F0308B4}"/>
    <cellStyle name="Total 2 4 5 5" xfId="18635" xr:uid="{98B8E504-5D5B-4D58-953D-7FA835D55DDF}"/>
    <cellStyle name="Total 2 4 6" xfId="3833" xr:uid="{9407DBA0-A509-400C-B72D-AE50D3533331}"/>
    <cellStyle name="Total 2 4 6 2" xfId="6470" xr:uid="{3CA3242F-EC43-4641-8E4D-C21AC49587A9}"/>
    <cellStyle name="Total 2 4 6 2 2" xfId="12781" xr:uid="{5A5048BB-34C8-436F-B3ED-3672FF14C783}"/>
    <cellStyle name="Total 2 4 6 2 2 2" xfId="27889" xr:uid="{BBAE48F9-4425-4093-A176-9369F76E8144}"/>
    <cellStyle name="Total 2 4 6 2 3" xfId="14163" xr:uid="{856C3216-CC16-4DF5-A06C-546EFA476898}"/>
    <cellStyle name="Total 2 4 6 2 3 2" xfId="29271" xr:uid="{C63F9C5F-78C4-4984-A6E5-45AF1C12C73A}"/>
    <cellStyle name="Total 2 4 6 2 4" xfId="21578" xr:uid="{DEDD1C07-D083-4F3B-86AB-AA4DFCA3333C}"/>
    <cellStyle name="Total 2 4 6 3" xfId="10215" xr:uid="{75EB290B-FBAB-41C7-BE6C-119C38E3A7BD}"/>
    <cellStyle name="Total 2 4 6 3 2" xfId="25323" xr:uid="{659859E7-DB2E-4278-A8AA-1DCFA1449D3B}"/>
    <cellStyle name="Total 2 4 6 4" xfId="9203" xr:uid="{689F6B09-F390-416E-A667-47F9EFC78D6D}"/>
    <cellStyle name="Total 2 4 6 4 2" xfId="24311" xr:uid="{4C861F9F-7F6C-4B1A-9B11-698685E1708F}"/>
    <cellStyle name="Total 2 4 6 5" xfId="18941" xr:uid="{9218CB31-D8C7-4053-B47D-A438750992AF}"/>
    <cellStyle name="Total 2 4 7" xfId="4215" xr:uid="{3BC561F7-8FD2-44B5-9FA9-E18D0D6B889E}"/>
    <cellStyle name="Total 2 4 7 2" xfId="6852" xr:uid="{575A34C1-4418-4CDB-A1B4-A92D8705EBF1}"/>
    <cellStyle name="Total 2 4 7 2 2" xfId="13163" xr:uid="{94F5B87C-F7FF-43A3-84A9-76E82F977097}"/>
    <cellStyle name="Total 2 4 7 2 2 2" xfId="28271" xr:uid="{917E12BA-E05E-4A5F-AED7-F79F4B63A1EB}"/>
    <cellStyle name="Total 2 4 7 2 3" xfId="16832" xr:uid="{514CDE5B-0B25-40DD-9416-A5452F257EDE}"/>
    <cellStyle name="Total 2 4 7 2 3 2" xfId="31940" xr:uid="{597564D7-8FD1-4AFC-9A64-674920FBE2EA}"/>
    <cellStyle name="Total 2 4 7 2 4" xfId="21960" xr:uid="{D978E8EA-5651-4FEE-8414-D79A71388CC9}"/>
    <cellStyle name="Total 2 4 7 3" xfId="10597" xr:uid="{8D5BDF12-B15C-47F0-A475-8DB925FFE821}"/>
    <cellStyle name="Total 2 4 7 3 2" xfId="25705" xr:uid="{A66D5490-025B-4BE1-A022-087C23AA6D6A}"/>
    <cellStyle name="Total 2 4 7 4" xfId="8263" xr:uid="{0A652C97-35CB-4172-9D1B-E3E2C8867DFB}"/>
    <cellStyle name="Total 2 4 7 4 2" xfId="23371" xr:uid="{D5420BBB-3119-47CD-823E-B3E2939930F7}"/>
    <cellStyle name="Total 2 4 7 5" xfId="19323" xr:uid="{7856ECC5-DE10-4819-8AE2-F1C358367FD5}"/>
    <cellStyle name="Total 2 4 8" xfId="4780" xr:uid="{BD5A1938-8263-4D4A-98FE-37600244EFF6}"/>
    <cellStyle name="Total 2 4 8 2" xfId="11162" xr:uid="{4E4E441E-064F-4542-BE0D-2A36D51B2537}"/>
    <cellStyle name="Total 2 4 8 2 2" xfId="26270" xr:uid="{FF1E2824-3885-482D-A5D5-A369074CEF19}"/>
    <cellStyle name="Total 2 4 8 3" xfId="13868" xr:uid="{5C120882-9CBC-4436-99BB-D0505692BBD2}"/>
    <cellStyle name="Total 2 4 8 3 2" xfId="28976" xr:uid="{94DBB8A2-91A8-4955-B34D-239DDF8C17FE}"/>
    <cellStyle name="Total 2 4 8 4" xfId="19888" xr:uid="{9205FDD9-C929-446C-B0CF-77C29E9D3E02}"/>
    <cellStyle name="Total 2 4 9" xfId="8641" xr:uid="{F6420243-EB19-47A0-911D-2485B37A2B3E}"/>
    <cellStyle name="Total 2 4 9 2" xfId="23749" xr:uid="{CCD1E4E1-672F-468C-B2FB-045959C58B72}"/>
    <cellStyle name="Total 2 5" xfId="2158" xr:uid="{4A7AF7A9-4439-4FD2-8713-8C3F74FD484D}"/>
    <cellStyle name="Total 2 5 10" xfId="16197" xr:uid="{3EC1BD4F-A469-4A17-BB48-8D3EB4344D2F}"/>
    <cellStyle name="Total 2 5 10 2" xfId="31305" xr:uid="{D5C864AD-6F8B-4B9E-BE09-35BE8D06CF9B}"/>
    <cellStyle name="Total 2 5 11" xfId="17383" xr:uid="{A9F05348-9D1F-4E10-86F4-637AFD3EE2BA}"/>
    <cellStyle name="Total 2 5 2" xfId="2913" xr:uid="{16959528-95D4-4594-A593-5CFD31E5F895}"/>
    <cellStyle name="Total 2 5 2 2" xfId="5550" xr:uid="{BD30E4DC-9FE1-474A-911C-4E7D1D1B8846}"/>
    <cellStyle name="Total 2 5 2 2 2" xfId="11861" xr:uid="{B69409F5-4BCF-4E5A-86A2-B07D02B1394C}"/>
    <cellStyle name="Total 2 5 2 2 2 2" xfId="26969" xr:uid="{270F5356-D543-4B74-9BAC-31D40A183271}"/>
    <cellStyle name="Total 2 5 2 2 3" xfId="13965" xr:uid="{A404B4A4-E1D9-428E-BB88-BB5752D451BB}"/>
    <cellStyle name="Total 2 5 2 2 3 2" xfId="29073" xr:uid="{AE6C3249-B44A-4E3E-A5B4-AA4A3D16DC9A}"/>
    <cellStyle name="Total 2 5 2 2 4" xfId="20658" xr:uid="{484A6CAB-4A88-4788-9DDA-1E7ADB366741}"/>
    <cellStyle name="Total 2 5 2 3" xfId="15726" xr:uid="{C5F4D209-2A17-4B1D-A13A-C3BE0FD4A75A}"/>
    <cellStyle name="Total 2 5 2 3 2" xfId="30834" xr:uid="{11670481-4780-4540-A7E1-C8421DA7A654}"/>
    <cellStyle name="Total 2 5 2 4" xfId="18021" xr:uid="{43F3C16A-9A24-4C87-98F0-049534B570D8}"/>
    <cellStyle name="Total 2 5 3" xfId="3216" xr:uid="{E0BEE4A7-5A65-46CD-BA80-80BBA5AFCAEF}"/>
    <cellStyle name="Total 2 5 3 2" xfId="5853" xr:uid="{A8533B8E-B0CE-4339-9267-1F2FBA910F8A}"/>
    <cellStyle name="Total 2 5 3 2 2" xfId="12164" xr:uid="{C68B6B9A-9D0F-435D-8499-CC58FE9C0782}"/>
    <cellStyle name="Total 2 5 3 2 2 2" xfId="27272" xr:uid="{D24F5C1A-E0C0-4152-BA61-85310CD4497F}"/>
    <cellStyle name="Total 2 5 3 2 3" xfId="16129" xr:uid="{3105DFD2-F7F0-4257-A296-488B27FB6DBE}"/>
    <cellStyle name="Total 2 5 3 2 3 2" xfId="31237" xr:uid="{C9AF9FB3-0BE4-4D3F-8FBF-04B2C0F448A8}"/>
    <cellStyle name="Total 2 5 3 2 4" xfId="20961" xr:uid="{01E65721-BBB8-4D8A-838B-72FDC71A7E95}"/>
    <cellStyle name="Total 2 5 3 3" xfId="9598" xr:uid="{A22DB52B-F98B-4E94-8AAA-9A836626050F}"/>
    <cellStyle name="Total 2 5 3 3 2" xfId="24706" xr:uid="{238846AD-EBD7-4A8B-A129-32B4B7B02882}"/>
    <cellStyle name="Total 2 5 3 4" xfId="13859" xr:uid="{C24F65B1-0B1D-4E68-B050-35D29FFD93E5}"/>
    <cellStyle name="Total 2 5 3 4 2" xfId="28967" xr:uid="{E4A15EC7-8C4F-495C-A542-FAD6B46C3D45}"/>
    <cellStyle name="Total 2 5 3 5" xfId="18324" xr:uid="{6A26E2E9-5D5F-448C-ABCC-B541FFAEAF1A}"/>
    <cellStyle name="Total 2 5 4" xfId="3542" xr:uid="{424BAD09-506B-4549-B505-3F4975F02022}"/>
    <cellStyle name="Total 2 5 4 2" xfId="6179" xr:uid="{C1CE88CC-A5F5-420F-8470-6D6D743598E3}"/>
    <cellStyle name="Total 2 5 4 2 2" xfId="12490" xr:uid="{376CAC44-B46B-4B40-8620-EFC519883958}"/>
    <cellStyle name="Total 2 5 4 2 2 2" xfId="27598" xr:uid="{AB92F38C-BBFA-4576-B7EC-EE5A5E8A9CD2}"/>
    <cellStyle name="Total 2 5 4 2 3" xfId="14118" xr:uid="{0CB320CD-1979-46E8-AABC-82508B329AD8}"/>
    <cellStyle name="Total 2 5 4 2 3 2" xfId="29226" xr:uid="{C92B6CDB-127B-4477-A070-04A70FB84EAE}"/>
    <cellStyle name="Total 2 5 4 2 4" xfId="21287" xr:uid="{5C02F278-EDD5-493C-B6E2-80DF53BA0F4E}"/>
    <cellStyle name="Total 2 5 4 3" xfId="9924" xr:uid="{DB4A3259-22CE-4229-AFA1-03E2226B0B9E}"/>
    <cellStyle name="Total 2 5 4 3 2" xfId="25032" xr:uid="{7571F6E7-9C2D-45D5-80F8-AAC3B4CE3B9E}"/>
    <cellStyle name="Total 2 5 4 4" xfId="15302" xr:uid="{FE83A614-33A1-4E50-B8AF-D5A7AC25FC9F}"/>
    <cellStyle name="Total 2 5 4 4 2" xfId="30410" xr:uid="{D8B8E5FD-DA2C-4820-8BB7-5DDFEDAA4169}"/>
    <cellStyle name="Total 2 5 4 5" xfId="18650" xr:uid="{F6CDF034-F01B-4518-99F8-58E85B880FE6}"/>
    <cellStyle name="Total 2 5 5" xfId="3848" xr:uid="{177AF43B-D06A-4F2F-AADD-B4413C56EF36}"/>
    <cellStyle name="Total 2 5 5 2" xfId="6485" xr:uid="{BEEB58BC-2074-4CED-832C-97FF5F68E3E8}"/>
    <cellStyle name="Total 2 5 5 2 2" xfId="12796" xr:uid="{DC4DCF64-B967-4437-8D14-45C6A58C031F}"/>
    <cellStyle name="Total 2 5 5 2 2 2" xfId="27904" xr:uid="{89C3E4BE-4F7C-4C31-AB2E-7445DA2AE386}"/>
    <cellStyle name="Total 2 5 5 2 3" xfId="13647" xr:uid="{D73246F4-18EB-4942-BBD1-B4A759048089}"/>
    <cellStyle name="Total 2 5 5 2 3 2" xfId="28755" xr:uid="{F854C823-6755-46BB-AD0A-EC589388392E}"/>
    <cellStyle name="Total 2 5 5 2 4" xfId="21593" xr:uid="{A295AC6D-35E4-4ACE-AA38-30F9A5203EF9}"/>
    <cellStyle name="Total 2 5 5 3" xfId="10230" xr:uid="{C60D1226-1303-4CD3-87BB-75FFC69073E6}"/>
    <cellStyle name="Total 2 5 5 3 2" xfId="25338" xr:uid="{EC289675-5D2E-44B9-B79A-CF923A1D5F89}"/>
    <cellStyle name="Total 2 5 5 4" xfId="11250" xr:uid="{46216CCC-5F37-4DD3-8BD4-7528882E3978}"/>
    <cellStyle name="Total 2 5 5 4 2" xfId="26358" xr:uid="{59DE5797-5C36-433F-81F3-21EA05886499}"/>
    <cellStyle name="Total 2 5 5 5" xfId="18956" xr:uid="{74E68508-ECCF-4524-9F3D-723CFA04547B}"/>
    <cellStyle name="Total 2 5 6" xfId="4230" xr:uid="{39B5AF5E-5391-4D18-B675-CE796EA7C5FE}"/>
    <cellStyle name="Total 2 5 6 2" xfId="6867" xr:uid="{0D52F1B2-7DB2-4630-96FB-5E603E67AF4C}"/>
    <cellStyle name="Total 2 5 6 2 2" xfId="13178" xr:uid="{9AC7DA3F-4C3F-4DDB-9276-1B1AAC9E5CCE}"/>
    <cellStyle name="Total 2 5 6 2 2 2" xfId="28286" xr:uid="{176588A1-DE61-4060-A7B2-5A02DDA5C031}"/>
    <cellStyle name="Total 2 5 6 2 3" xfId="16847" xr:uid="{614CBB12-28A1-4100-97DD-882CA494B7B4}"/>
    <cellStyle name="Total 2 5 6 2 3 2" xfId="31955" xr:uid="{A1708AFB-63CD-4653-B5A4-379AB34F87CF}"/>
    <cellStyle name="Total 2 5 6 2 4" xfId="21975" xr:uid="{92E440BC-BF61-4847-B8C3-AEC52039538D}"/>
    <cellStyle name="Total 2 5 6 3" xfId="10612" xr:uid="{A62581CC-EEC8-4C70-9CCA-4715E793DB4F}"/>
    <cellStyle name="Total 2 5 6 3 2" xfId="25720" xr:uid="{A515DF5C-420C-43A9-9F6D-AB9D84526433}"/>
    <cellStyle name="Total 2 5 6 4" xfId="7221" xr:uid="{82BBF8DA-E3EB-49DC-A58F-1C24F6B446BE}"/>
    <cellStyle name="Total 2 5 6 4 2" xfId="22329" xr:uid="{B336F53C-5F8F-42A0-98DF-52FCEDD28317}"/>
    <cellStyle name="Total 2 5 6 5" xfId="19338" xr:uid="{6C373D80-D3A3-4CFE-A210-B0DFA0C1DD1F}"/>
    <cellStyle name="Total 2 5 7" xfId="4795" xr:uid="{E68035E0-5140-4280-B48E-954533FC9144}"/>
    <cellStyle name="Total 2 5 7 2" xfId="11177" xr:uid="{0B287557-72BA-4962-9BEC-CC3F85EC89D3}"/>
    <cellStyle name="Total 2 5 7 2 2" xfId="26285" xr:uid="{F4CBECF9-F9AD-4FCF-8D16-FEE45D1E4C84}"/>
    <cellStyle name="Total 2 5 7 3" xfId="9236" xr:uid="{0820EF43-8C7A-4325-BF44-8095A0F5A8A4}"/>
    <cellStyle name="Total 2 5 7 3 2" xfId="24344" xr:uid="{3EB93CF0-788A-453A-A459-81230AE43A73}"/>
    <cellStyle name="Total 2 5 7 4" xfId="19903" xr:uid="{D4956744-CD5D-4D51-9296-B915BC0EF18B}"/>
    <cellStyle name="Total 2 5 8" xfId="8656" xr:uid="{09CD9745-92E2-4D2A-A015-FA30A9424C73}"/>
    <cellStyle name="Total 2 5 8 2" xfId="23764" xr:uid="{D3B8C90F-9FA5-47FE-85BF-8AA82E64736A}"/>
    <cellStyle name="Total 2 5 9" xfId="9228" xr:uid="{68E76F8A-C80F-4EB6-B90D-71BCA20972D4}"/>
    <cellStyle name="Total 2 5 9 2" xfId="24336" xr:uid="{D1DD0FFE-4439-4D76-AF6E-AD3FF76A75DC}"/>
    <cellStyle name="Total 3" xfId="1782" xr:uid="{00000000-0005-0000-0000-0000F6060000}"/>
    <cellStyle name="Total 3 2" xfId="1953" xr:uid="{6178531B-DC07-473A-8853-52158A4D10BD}"/>
    <cellStyle name="Total 3 2 10" xfId="8454" xr:uid="{1C092811-2AC7-4094-999A-0CB86AF82BD6}"/>
    <cellStyle name="Total 3 2 10 2" xfId="23562" xr:uid="{3D589138-1E45-483C-AF40-1CCA34882ABE}"/>
    <cellStyle name="Total 3 2 11" xfId="7500" xr:uid="{F2BD0598-1B54-4F37-8C2F-5A43254B2B4B}"/>
    <cellStyle name="Total 3 2 11 2" xfId="22608" xr:uid="{534EC948-4793-4839-A739-04842330181D}"/>
    <cellStyle name="Total 3 2 12" xfId="15813" xr:uid="{88D07DCF-3ED8-4E52-8AFA-8B63A5E79D8A}"/>
    <cellStyle name="Total 3 2 12 2" xfId="30921" xr:uid="{5BB1E288-3D21-4085-965C-C17E891861C3}"/>
    <cellStyle name="Total 3 2 13" xfId="17178" xr:uid="{10A611D6-29F6-439B-818A-B46246C636F6}"/>
    <cellStyle name="Total 3 2 2" xfId="2513" xr:uid="{90D8884B-FDDB-4356-8FEA-A7CB4FB07893}"/>
    <cellStyle name="Total 3 2 2 2" xfId="5150" xr:uid="{01D542F4-34A5-4BFA-A153-85BEBAA4DB0A}"/>
    <cellStyle name="Total 3 2 2 2 2" xfId="11514" xr:uid="{C8D28D62-C3AD-465B-95FD-745929E591EC}"/>
    <cellStyle name="Total 3 2 2 2 2 2" xfId="26622" xr:uid="{56D17637-A0D6-4C5C-B4E8-335639ED18F8}"/>
    <cellStyle name="Total 3 2 2 2 3" xfId="13802" xr:uid="{B5FB0E8A-D5A5-4AC8-9313-E8746DA87080}"/>
    <cellStyle name="Total 3 2 2 2 3 2" xfId="28910" xr:uid="{29398942-8A64-4822-B12E-2A1ACEAD30D6}"/>
    <cellStyle name="Total 3 2 2 2 4" xfId="20258" xr:uid="{19070EBA-D2B7-48C0-A322-17FD903BE894}"/>
    <cellStyle name="Total 3 2 2 3" xfId="8980" xr:uid="{CEAA2B63-CB64-404B-BEBA-552F8110D583}"/>
    <cellStyle name="Total 3 2 2 3 2" xfId="24088" xr:uid="{05B665C6-1A85-4A43-8768-0512CE6B4A85}"/>
    <cellStyle name="Total 3 2 3" xfId="2729" xr:uid="{820B0547-E6B3-4D09-8E58-F8C5F6614388}"/>
    <cellStyle name="Total 3 2 3 2" xfId="5366" xr:uid="{FE73C5EF-BE63-465A-9A8A-422B94D607AF}"/>
    <cellStyle name="Total 3 2 3 2 2" xfId="11715" xr:uid="{7BA94567-0D7C-4E0C-BFDF-EB6D5CF5FB70}"/>
    <cellStyle name="Total 3 2 3 2 2 2" xfId="26823" xr:uid="{4A17B522-2CF0-413A-A49B-686AD6DBE7BC}"/>
    <cellStyle name="Total 3 2 3 2 3" xfId="16083" xr:uid="{850A2ED6-45E9-40ED-B501-160764FF3415}"/>
    <cellStyle name="Total 3 2 3 2 3 2" xfId="31191" xr:uid="{1DBED753-DD30-4E4B-8E60-89E1EBB546CE}"/>
    <cellStyle name="Total 3 2 3 2 4" xfId="20474" xr:uid="{43080A71-04D9-4BDF-A072-303A581A9A8B}"/>
    <cellStyle name="Total 3 2 3 3" xfId="14679" xr:uid="{EE418959-4FE7-42B5-95C6-7B93DC3B337F}"/>
    <cellStyle name="Total 3 2 3 3 2" xfId="29787" xr:uid="{07F4D23C-316C-4CE5-9D38-63C5945AD189}"/>
    <cellStyle name="Total 3 2 3 4" xfId="17837" xr:uid="{59919C3F-CC91-4A72-B324-04A8FCE1EE52}"/>
    <cellStyle name="Total 3 2 4" xfId="3032" xr:uid="{57E35950-7E86-49A6-99B6-815F94956E06}"/>
    <cellStyle name="Total 3 2 4 2" xfId="5669" xr:uid="{AD373321-DD23-4755-8522-A9726261BF60}"/>
    <cellStyle name="Total 3 2 4 2 2" xfId="11980" xr:uid="{33F52CC8-4828-4F4F-A27D-FB1DC3F8149C}"/>
    <cellStyle name="Total 3 2 4 2 2 2" xfId="27088" xr:uid="{FC846820-275E-41EC-9032-5B258334F1E0}"/>
    <cellStyle name="Total 3 2 4 2 3" xfId="7910" xr:uid="{A7DE1ADF-A61F-430B-85C5-BE61D8CCF20C}"/>
    <cellStyle name="Total 3 2 4 2 3 2" xfId="23018" xr:uid="{B9997A79-7F49-4951-BD63-21B94868A2C5}"/>
    <cellStyle name="Total 3 2 4 2 4" xfId="20777" xr:uid="{D63420EA-1FC8-4910-B134-5BAC1BF02812}"/>
    <cellStyle name="Total 3 2 4 3" xfId="9414" xr:uid="{6AAD2848-5867-4E17-8441-A8B6CC50AF33}"/>
    <cellStyle name="Total 3 2 4 3 2" xfId="24522" xr:uid="{0BE40B96-B292-410A-B478-AFB7F4F81593}"/>
    <cellStyle name="Total 3 2 4 4" xfId="14413" xr:uid="{8BF53E80-9373-4695-B814-0FBE5A0CEE60}"/>
    <cellStyle name="Total 3 2 4 4 2" xfId="29521" xr:uid="{644E1A62-2943-4291-997A-E5674732679C}"/>
    <cellStyle name="Total 3 2 4 5" xfId="18140" xr:uid="{51CB11E4-1461-4C86-9703-83D013FE32B1}"/>
    <cellStyle name="Total 3 2 5" xfId="3358" xr:uid="{98DAC5B4-DCDD-4B01-B28E-1DA2D9B850E5}"/>
    <cellStyle name="Total 3 2 5 2" xfId="5995" xr:uid="{84F548FD-0A22-4F6A-92D0-3495D3468593}"/>
    <cellStyle name="Total 3 2 5 2 2" xfId="12306" xr:uid="{6FAB70BC-55C1-49A4-A465-8276BF6B5D92}"/>
    <cellStyle name="Total 3 2 5 2 2 2" xfId="27414" xr:uid="{0DB78901-B886-4FF6-AFD3-32C753006FDB}"/>
    <cellStyle name="Total 3 2 5 2 3" xfId="8125" xr:uid="{2E465182-B452-4077-BE92-5500CB99096D}"/>
    <cellStyle name="Total 3 2 5 2 3 2" xfId="23233" xr:uid="{4F31ABE7-36D5-49CF-A72D-36273A07C182}"/>
    <cellStyle name="Total 3 2 5 2 4" xfId="21103" xr:uid="{EB543294-D500-4BA6-A061-23F144FCA360}"/>
    <cellStyle name="Total 3 2 5 3" xfId="9740" xr:uid="{929ED813-5ED7-4E93-9EF3-48E74D6D5A81}"/>
    <cellStyle name="Total 3 2 5 3 2" xfId="24848" xr:uid="{D78D4D4D-2693-43A0-8FC5-C9899F3F7358}"/>
    <cellStyle name="Total 3 2 5 4" xfId="13909" xr:uid="{5CD4078C-AC0E-4A44-AA98-91D7CF0528A2}"/>
    <cellStyle name="Total 3 2 5 4 2" xfId="29017" xr:uid="{063C2C60-914A-4662-BB0C-723509179096}"/>
    <cellStyle name="Total 3 2 5 5" xfId="18466" xr:uid="{3E28800C-C059-4236-BF88-8C170DEFC7A6}"/>
    <cellStyle name="Total 3 2 6" xfId="3664" xr:uid="{B7181B0A-AA21-4658-A5B2-C4A65A96A8AD}"/>
    <cellStyle name="Total 3 2 6 2" xfId="6301" xr:uid="{7186645A-4A01-45B4-B206-2D835899C5CE}"/>
    <cellStyle name="Total 3 2 6 2 2" xfId="12612" xr:uid="{CB6F4CB5-89FF-4C9C-97E8-9BDBFBFF586E}"/>
    <cellStyle name="Total 3 2 6 2 2 2" xfId="27720" xr:uid="{871C897E-2762-421C-863D-B37BE33C35DB}"/>
    <cellStyle name="Total 3 2 6 2 3" xfId="7679" xr:uid="{1F7DE169-8F23-4C67-9DFB-A42628412DC4}"/>
    <cellStyle name="Total 3 2 6 2 3 2" xfId="22787" xr:uid="{586C36BA-2811-4A50-935E-8456C8D8A7B0}"/>
    <cellStyle name="Total 3 2 6 2 4" xfId="21409" xr:uid="{5BBC85E2-C30C-4A5A-8263-400F4D1C6B22}"/>
    <cellStyle name="Total 3 2 6 3" xfId="10046" xr:uid="{ADAAC150-F134-4910-B710-4B431C5CEE50}"/>
    <cellStyle name="Total 3 2 6 3 2" xfId="25154" xr:uid="{CD98E9CB-8328-4414-BEB1-26F1C67820C8}"/>
    <cellStyle name="Total 3 2 6 4" xfId="13446" xr:uid="{10C0188B-3614-4B6C-AA49-5B87CCB7FC12}"/>
    <cellStyle name="Total 3 2 6 4 2" xfId="28554" xr:uid="{D59A6C54-B684-47BB-A0B6-C1D0BD14235E}"/>
    <cellStyle name="Total 3 2 6 5" xfId="18772" xr:uid="{D50DF5F3-0C00-466C-B038-93B3E8C1FBA1}"/>
    <cellStyle name="Total 3 2 7" xfId="4025" xr:uid="{8F64C30E-A392-4783-9BCB-CC1502BFD070}"/>
    <cellStyle name="Total 3 2 7 2" xfId="6662" xr:uid="{997BF6EA-BB0A-4412-860A-72E7D1497547}"/>
    <cellStyle name="Total 3 2 7 2 2" xfId="12973" xr:uid="{EE06DB13-15EA-49A7-8184-50570AE0E24F}"/>
    <cellStyle name="Total 3 2 7 2 2 2" xfId="28081" xr:uid="{F2DD8378-A134-4451-B4A8-6B70816F4D04}"/>
    <cellStyle name="Total 3 2 7 2 3" xfId="16663" xr:uid="{4443E653-910D-450B-8C7A-52F7E27B6663}"/>
    <cellStyle name="Total 3 2 7 2 3 2" xfId="31771" xr:uid="{580DFCC5-A5DA-48C2-B5E8-301F921DF261}"/>
    <cellStyle name="Total 3 2 7 2 4" xfId="21770" xr:uid="{99AD29C4-2301-4283-9EC0-1A38CD139596}"/>
    <cellStyle name="Total 3 2 7 3" xfId="10407" xr:uid="{FFE20CEE-2772-4E52-AB32-E9C61DA0E25D}"/>
    <cellStyle name="Total 3 2 7 3 2" xfId="25515" xr:uid="{5CCC3DA0-FA50-437E-B7D0-7F95EA49FFA2}"/>
    <cellStyle name="Total 3 2 7 4" xfId="7926" xr:uid="{F416556A-7BFF-4BF0-B334-FB4C2B9A123E}"/>
    <cellStyle name="Total 3 2 7 4 2" xfId="23034" xr:uid="{3F9F6727-2FF7-4F6B-96FF-F1845F527EB0}"/>
    <cellStyle name="Total 3 2 7 5" xfId="19133" xr:uid="{49F387EF-4657-444C-AA30-A622C408F7DE}"/>
    <cellStyle name="Total 3 2 8" xfId="4338" xr:uid="{690EA556-2F7B-4C9B-9980-C41E8C23E301}"/>
    <cellStyle name="Total 3 2 8 2" xfId="6975" xr:uid="{82EC5F36-C21F-47F2-B058-110FA2CC2A5E}"/>
    <cellStyle name="Total 3 2 8 2 2" xfId="13286" xr:uid="{792A277A-D98B-487D-9A80-50A63AD76410}"/>
    <cellStyle name="Total 3 2 8 2 2 2" xfId="28394" xr:uid="{ADED1FC0-98F6-42F4-BDD6-6633D722871B}"/>
    <cellStyle name="Total 3 2 8 2 3" xfId="16950" xr:uid="{ADC4FF5B-D340-4A70-85FE-CAFBE4CA825F}"/>
    <cellStyle name="Total 3 2 8 2 3 2" xfId="32058" xr:uid="{45945E10-96EB-4A25-BC27-00E31944AA36}"/>
    <cellStyle name="Total 3 2 8 2 4" xfId="22083" xr:uid="{CE9BF737-268E-4B69-A048-C0BF1451FD19}"/>
    <cellStyle name="Total 3 2 8 3" xfId="10720" xr:uid="{C57B1C17-AD31-4D7D-8269-C36C8AD3EA90}"/>
    <cellStyle name="Total 3 2 8 3 2" xfId="25828" xr:uid="{E77E3543-368B-4BBC-BBC6-677A8DAB6A1B}"/>
    <cellStyle name="Total 3 2 8 4" xfId="9224" xr:uid="{CBD1CB8A-5CCF-4095-B397-72E1C8C924DE}"/>
    <cellStyle name="Total 3 2 8 4 2" xfId="24332" xr:uid="{F77F7FCA-5506-4EB7-B368-9B5639FF9C49}"/>
    <cellStyle name="Total 3 2 8 5" xfId="19446" xr:uid="{6ADB199B-567A-49C1-915C-968A3ED5E633}"/>
    <cellStyle name="Total 3 2 9" xfId="4590" xr:uid="{B0853723-92B7-47ED-B289-5B651BC5DFA9}"/>
    <cellStyle name="Total 3 2 9 2" xfId="10972" xr:uid="{F5A864C4-8D68-4FAB-ABAA-6388F36F6308}"/>
    <cellStyle name="Total 3 2 9 2 2" xfId="26080" xr:uid="{331BA77D-ABE1-4D8C-92C4-2B3C3934D553}"/>
    <cellStyle name="Total 3 2 9 3" xfId="14401" xr:uid="{13482FC3-009C-4DDA-9BDF-D8BA8D4AC953}"/>
    <cellStyle name="Total 3 2 9 3 2" xfId="29509" xr:uid="{C72C7C00-CAB2-4D23-8AD7-ABB5F25459EA}"/>
    <cellStyle name="Total 3 2 9 4" xfId="19698" xr:uid="{995B531B-841F-4135-9E95-F1E5CAA4196B}"/>
    <cellStyle name="Total 3 3" xfId="1982" xr:uid="{B439E025-EF45-484B-83FA-C62891BA325B}"/>
    <cellStyle name="Total 3 3 10" xfId="8480" xr:uid="{046770C3-5D95-4103-8668-86B87433457A}"/>
    <cellStyle name="Total 3 3 10 2" xfId="23588" xr:uid="{38009876-2839-4AD6-B32A-6987BF6CB818}"/>
    <cellStyle name="Total 3 3 11" xfId="11662" xr:uid="{0457C1C9-0AE2-4762-BB83-F806502BC26C}"/>
    <cellStyle name="Total 3 3 11 2" xfId="26770" xr:uid="{A1F3B00F-8A56-4325-9AFA-498BA322CBAD}"/>
    <cellStyle name="Total 3 3 12" xfId="15173" xr:uid="{4CE48AFA-FCD2-42DB-990E-92FD64CDF7BD}"/>
    <cellStyle name="Total 3 3 12 2" xfId="30281" xr:uid="{D35AC140-1830-4D71-9999-66870F16C6A6}"/>
    <cellStyle name="Total 3 3 13" xfId="17207" xr:uid="{71FEE0F2-97AE-489D-9C08-9485300E02D4}"/>
    <cellStyle name="Total 3 3 2" xfId="2542" xr:uid="{4447DAD0-7E4E-429F-BD2B-F0FD890C3246}"/>
    <cellStyle name="Total 3 3 2 2" xfId="5179" xr:uid="{632AE7A1-D505-4FE2-9989-B160B87289D0}"/>
    <cellStyle name="Total 3 3 2 2 2" xfId="11543" xr:uid="{089B46C0-7C11-466F-9B9E-4BEAA4FCE99A}"/>
    <cellStyle name="Total 3 3 2 2 2 2" xfId="26651" xr:uid="{BDB35A2F-191F-42D4-AB2E-24FA623DF8AD}"/>
    <cellStyle name="Total 3 3 2 2 3" xfId="13524" xr:uid="{6126A9E5-B004-4D45-934C-0F0055D1BC37}"/>
    <cellStyle name="Total 3 3 2 2 3 2" xfId="28632" xr:uid="{FFDE0A1E-6153-4524-8815-CE5C26585794}"/>
    <cellStyle name="Total 3 3 2 2 4" xfId="20287" xr:uid="{D96EB7A5-4C28-41D4-B1F0-1C17B58E5941}"/>
    <cellStyle name="Total 3 3 2 3" xfId="9009" xr:uid="{C209C9C8-936B-4142-8F1C-E139577D7949}"/>
    <cellStyle name="Total 3 3 2 3 2" xfId="24117" xr:uid="{020B4E46-EBCE-4075-8C23-5A5D4A8B1E5C}"/>
    <cellStyle name="Total 3 3 3" xfId="2744" xr:uid="{1B95E0D7-D6BB-4742-BE9A-C07C9AD54A68}"/>
    <cellStyle name="Total 3 3 3 2" xfId="5381" xr:uid="{EBEF1156-1A76-4402-B17F-8BD92E8D331C}"/>
    <cellStyle name="Total 3 3 3 2 2" xfId="11730" xr:uid="{1306E941-9BBE-43E2-A69F-1B4006920832}"/>
    <cellStyle name="Total 3 3 3 2 2 2" xfId="26838" xr:uid="{36DB2421-5C27-4A77-A162-55607FCD0B27}"/>
    <cellStyle name="Total 3 3 3 2 3" xfId="13943" xr:uid="{9DCD96E7-84BE-4BA4-AF88-865D3A96F427}"/>
    <cellStyle name="Total 3 3 3 2 3 2" xfId="29051" xr:uid="{00DB7D91-7C22-4109-8A84-E2CE36D3621A}"/>
    <cellStyle name="Total 3 3 3 2 4" xfId="20489" xr:uid="{B95E6392-E948-4771-BE2B-760ECF98988C}"/>
    <cellStyle name="Total 3 3 3 3" xfId="16095" xr:uid="{BB273CFE-6E3D-41C4-8659-FB2FAFA5D007}"/>
    <cellStyle name="Total 3 3 3 3 2" xfId="31203" xr:uid="{3593C269-B4C2-4146-BACC-F3FEF92FC831}"/>
    <cellStyle name="Total 3 3 3 4" xfId="17852" xr:uid="{503D9AAF-525C-4EB9-B1F0-F5EB25017819}"/>
    <cellStyle name="Total 3 3 4" xfId="3047" xr:uid="{4A0324B2-C1B1-4579-AFCF-26EE62A968DD}"/>
    <cellStyle name="Total 3 3 4 2" xfId="5684" xr:uid="{1D9C0E99-38C1-43EE-9EAC-203E492C4305}"/>
    <cellStyle name="Total 3 3 4 2 2" xfId="11995" xr:uid="{90EC5932-2ED7-4D25-B912-1A9A77F32FFF}"/>
    <cellStyle name="Total 3 3 4 2 2 2" xfId="27103" xr:uid="{C1D83554-70CD-4228-8B37-E9FF1A8A749D}"/>
    <cellStyle name="Total 3 3 4 2 3" xfId="13692" xr:uid="{735E961A-72FB-405A-854A-8A9EF078F846}"/>
    <cellStyle name="Total 3 3 4 2 3 2" xfId="28800" xr:uid="{2D883A37-DCBA-4ABB-8501-C01C406D512C}"/>
    <cellStyle name="Total 3 3 4 2 4" xfId="20792" xr:uid="{71133E4A-D9E8-47EA-8A8B-162FFBCD5EF8}"/>
    <cellStyle name="Total 3 3 4 3" xfId="9429" xr:uid="{F33E958E-1B0D-48DB-9951-581B898399EE}"/>
    <cellStyle name="Total 3 3 4 3 2" xfId="24537" xr:uid="{EA38E01B-3976-4245-B8DF-7E3A3A911809}"/>
    <cellStyle name="Total 3 3 4 4" xfId="7468" xr:uid="{6B753952-63D7-4CC2-AD71-C56F7C93599F}"/>
    <cellStyle name="Total 3 3 4 4 2" xfId="22576" xr:uid="{3C253740-86BE-490B-8277-F1401F3C96A8}"/>
    <cellStyle name="Total 3 3 4 5" xfId="18155" xr:uid="{F142C61A-DCDF-43E9-A7A0-E88BC96583DE}"/>
    <cellStyle name="Total 3 3 5" xfId="3373" xr:uid="{66056B63-588D-4AAE-9152-F0B62D77201C}"/>
    <cellStyle name="Total 3 3 5 2" xfId="6010" xr:uid="{533A8A2D-2B32-4BF7-9993-9928CA4D7C9B}"/>
    <cellStyle name="Total 3 3 5 2 2" xfId="12321" xr:uid="{116857FE-2ECC-4175-817E-ADCFA51DBC73}"/>
    <cellStyle name="Total 3 3 5 2 2 2" xfId="27429" xr:uid="{A1802BEA-6D06-444D-8BAC-665435F3944D}"/>
    <cellStyle name="Total 3 3 5 2 3" xfId="15672" xr:uid="{B7F01449-B790-4FF2-941A-E3F61A4294C3}"/>
    <cellStyle name="Total 3 3 5 2 3 2" xfId="30780" xr:uid="{ABD9CC5D-ECA1-4419-B861-CDB3F4339A9D}"/>
    <cellStyle name="Total 3 3 5 2 4" xfId="21118" xr:uid="{19DEB835-98C4-40E1-96F7-C83D0C1E4B45}"/>
    <cellStyle name="Total 3 3 5 3" xfId="9755" xr:uid="{00DD28BC-1AAC-40B9-B0BC-737F0BD62064}"/>
    <cellStyle name="Total 3 3 5 3 2" xfId="24863" xr:uid="{C081B082-28E9-4E8E-BB67-D363FA8C13D1}"/>
    <cellStyle name="Total 3 3 5 4" xfId="16311" xr:uid="{62696668-2052-40FF-A945-8411BDBC9C18}"/>
    <cellStyle name="Total 3 3 5 4 2" xfId="31419" xr:uid="{8F4AD3BB-871E-4577-B8FD-73AFCFAFAA17}"/>
    <cellStyle name="Total 3 3 5 5" xfId="18481" xr:uid="{E2ED7558-417F-479C-8D2E-745F1BFBC4B5}"/>
    <cellStyle name="Total 3 3 6" xfId="3679" xr:uid="{6F345BAD-673E-44E6-B64F-982DBCA0570E}"/>
    <cellStyle name="Total 3 3 6 2" xfId="6316" xr:uid="{7DB7F8F6-21E9-4C53-909D-B773E34D637B}"/>
    <cellStyle name="Total 3 3 6 2 2" xfId="12627" xr:uid="{5027D12B-C0B3-4C66-AEEE-C4706AF44FCF}"/>
    <cellStyle name="Total 3 3 6 2 2 2" xfId="27735" xr:uid="{03DE0F33-B2B3-4982-865B-0C5A02315948}"/>
    <cellStyle name="Total 3 3 6 2 3" xfId="16357" xr:uid="{4903477F-91F6-46C0-AA09-D0F4AFBA492B}"/>
    <cellStyle name="Total 3 3 6 2 3 2" xfId="31465" xr:uid="{DDB22B4C-A7EB-421B-9173-54FA692A3BAF}"/>
    <cellStyle name="Total 3 3 6 2 4" xfId="21424" xr:uid="{333E8DDF-0291-4A07-B4F3-CCBCF7E75A42}"/>
    <cellStyle name="Total 3 3 6 3" xfId="10061" xr:uid="{A4CAA4BA-B227-4B30-B963-3D959193D2A5}"/>
    <cellStyle name="Total 3 3 6 3 2" xfId="25169" xr:uid="{4308F9F4-EF37-4DED-86C3-C9157A59777D}"/>
    <cellStyle name="Total 3 3 6 4" xfId="13813" xr:uid="{AE693C96-FA8F-48F9-AEFC-D67B106441CF}"/>
    <cellStyle name="Total 3 3 6 4 2" xfId="28921" xr:uid="{5F144E6D-B02C-4DBA-A7D7-B35C807B004A}"/>
    <cellStyle name="Total 3 3 6 5" xfId="18787" xr:uid="{C6B60015-DB0D-4C27-820A-141AEFB20DED}"/>
    <cellStyle name="Total 3 3 7" xfId="4054" xr:uid="{8A9CF994-B1BA-4D5C-9E7D-CF18F1C50F28}"/>
    <cellStyle name="Total 3 3 7 2" xfId="6691" xr:uid="{B718D8FB-FEFB-4263-AB11-A17D16E090CA}"/>
    <cellStyle name="Total 3 3 7 2 2" xfId="13002" xr:uid="{A66F1E10-B8DC-410F-BDC1-5FB79EB87C7C}"/>
    <cellStyle name="Total 3 3 7 2 2 2" xfId="28110" xr:uid="{B1F25ABD-8EF9-430F-B65B-DCA85BB497DE}"/>
    <cellStyle name="Total 3 3 7 2 3" xfId="16678" xr:uid="{5434A62F-B139-4936-A167-B199FFBC9F59}"/>
    <cellStyle name="Total 3 3 7 2 3 2" xfId="31786" xr:uid="{FE12889B-128D-4AA0-86ED-093653F463E6}"/>
    <cellStyle name="Total 3 3 7 2 4" xfId="21799" xr:uid="{1D232815-950F-4AC1-8C7A-C2FB5B635FA6}"/>
    <cellStyle name="Total 3 3 7 3" xfId="10436" xr:uid="{BF46ADDA-1B7A-4044-9D8D-1AEFD8FB5D68}"/>
    <cellStyle name="Total 3 3 7 3 2" xfId="25544" xr:uid="{8C088CCD-F930-4D93-A1E5-06FD278BB131}"/>
    <cellStyle name="Total 3 3 7 4" xfId="7225" xr:uid="{D39F128F-BC16-4B77-9FA4-2638901BD385}"/>
    <cellStyle name="Total 3 3 7 4 2" xfId="22333" xr:uid="{81E2B6D3-E169-4642-BE57-3713A932A03D}"/>
    <cellStyle name="Total 3 3 7 5" xfId="19162" xr:uid="{6445C6BA-02ED-4C1D-B3BE-A240EFF2D80F}"/>
    <cellStyle name="Total 3 3 8" xfId="4353" xr:uid="{1752554D-9DB7-45C7-A2F0-3835D1A38E5A}"/>
    <cellStyle name="Total 3 3 8 2" xfId="6990" xr:uid="{1E605131-2566-4499-AD1C-27927BE766B2}"/>
    <cellStyle name="Total 3 3 8 2 2" xfId="13301" xr:uid="{089B864A-AF0B-478F-9268-460B98F020E2}"/>
    <cellStyle name="Total 3 3 8 2 2 2" xfId="28409" xr:uid="{8AA7ECA5-C864-4467-B9FD-5D3A44E4A1A3}"/>
    <cellStyle name="Total 3 3 8 2 3" xfId="16965" xr:uid="{62D274E2-DF7F-43E1-95EC-25639DDA6AA9}"/>
    <cellStyle name="Total 3 3 8 2 3 2" xfId="32073" xr:uid="{41A10A0F-D11F-44C4-BC57-C058C106DB14}"/>
    <cellStyle name="Total 3 3 8 2 4" xfId="22098" xr:uid="{99ACB4B1-9B8E-4C6F-A385-5BC771D9BB5A}"/>
    <cellStyle name="Total 3 3 8 3" xfId="10735" xr:uid="{806A2B6E-1FBF-4B4D-A584-FBD041EACA61}"/>
    <cellStyle name="Total 3 3 8 3 2" xfId="25843" xr:uid="{9A8471B7-A4C9-4B34-8AE7-50FF04FF4459}"/>
    <cellStyle name="Total 3 3 8 4" xfId="7137" xr:uid="{3ECB3227-7D34-4773-B192-59A9C35F41D6}"/>
    <cellStyle name="Total 3 3 8 4 2" xfId="22245" xr:uid="{79A1E161-D597-43AB-B509-435242F3124A}"/>
    <cellStyle name="Total 3 3 8 5" xfId="19461" xr:uid="{BBE32A71-044A-424F-B188-76548722474E}"/>
    <cellStyle name="Total 3 3 9" xfId="4619" xr:uid="{776D5EC4-819A-4A0B-9EDC-10C0202E5BFE}"/>
    <cellStyle name="Total 3 3 9 2" xfId="11001" xr:uid="{9A6907D6-9B3A-42BB-8DB9-599B8406C30E}"/>
    <cellStyle name="Total 3 3 9 2 2" xfId="26109" xr:uid="{32EF7A33-BD97-4CA1-8A00-4C67B8EF1CC1}"/>
    <cellStyle name="Total 3 3 9 3" xfId="13607" xr:uid="{8AA0AF5F-2AFF-4D83-824D-9F882C1043C7}"/>
    <cellStyle name="Total 3 3 9 3 2" xfId="28715" xr:uid="{4377C192-EDE4-492E-B82E-B56B4D98B9F3}"/>
    <cellStyle name="Total 3 3 9 4" xfId="19727" xr:uid="{7BF22A49-F048-468A-9A0E-EC460C361046}"/>
    <cellStyle name="Total 3 4" xfId="2144" xr:uid="{8F366E0F-B464-424C-9423-74AED14D9E1E}"/>
    <cellStyle name="Total 3 4 10" xfId="7329" xr:uid="{5137F5BB-5F12-4C2C-9CA2-C2BDA2562AA9}"/>
    <cellStyle name="Total 3 4 10 2" xfId="22437" xr:uid="{7F4A12F0-BBA8-4E15-B5C0-EC3437911224}"/>
    <cellStyle name="Total 3 4 11" xfId="14592" xr:uid="{59D682DF-77C0-498A-9F80-E3BD09018848}"/>
    <cellStyle name="Total 3 4 11 2" xfId="29700" xr:uid="{D2362AEF-BF14-452E-8901-60BEDD008E90}"/>
    <cellStyle name="Total 3 4 12" xfId="17369" xr:uid="{30B89D87-95C9-46B9-8C6E-C639E1597292}"/>
    <cellStyle name="Total 3 4 2" xfId="2634" xr:uid="{2030FB89-3259-4677-8B61-E840B10DF2F1}"/>
    <cellStyle name="Total 3 4 2 2" xfId="5271" xr:uid="{4BFCBD16-5588-4212-BC73-C6B68B05065B}"/>
    <cellStyle name="Total 3 4 2 2 2" xfId="11635" xr:uid="{8A805C59-D2CD-4C7D-B6DF-14BAFDE52519}"/>
    <cellStyle name="Total 3 4 2 2 2 2" xfId="26743" xr:uid="{315D8E60-5D51-4CB9-A214-756E5A1C0B1E}"/>
    <cellStyle name="Total 3 4 2 2 3" xfId="14383" xr:uid="{A18746B0-A38C-41D8-AA69-C2A76E5CA6CB}"/>
    <cellStyle name="Total 3 4 2 2 3 2" xfId="29491" xr:uid="{B75FDE7A-287F-42AE-9EAC-3D790B48116A}"/>
    <cellStyle name="Total 3 4 2 2 4" xfId="20379" xr:uid="{DE9285BC-9E42-4D6B-981D-1A24A66C2DF7}"/>
    <cellStyle name="Total 3 4 2 3" xfId="9101" xr:uid="{5199ADDE-B1D7-48FA-ACAC-07102CF7F81D}"/>
    <cellStyle name="Total 3 4 2 3 2" xfId="24209" xr:uid="{B2C1C6D4-ACE9-4AAF-BD69-4DF8FE1C4C76}"/>
    <cellStyle name="Total 3 4 2 4" xfId="7891" xr:uid="{515DE586-FB73-499D-A76C-2F0497A368C6}"/>
    <cellStyle name="Total 3 4 2 4 2" xfId="22999" xr:uid="{48F16342-2C92-4D76-92F2-EA051D8022C7}"/>
    <cellStyle name="Total 3 4 2 5" xfId="14253" xr:uid="{6EC03466-3F8D-4E9E-9D61-E028E9FB226B}"/>
    <cellStyle name="Total 3 4 2 5 2" xfId="29361" xr:uid="{9ECA6D98-A3C4-400F-ABE3-EE10A2BAB141}"/>
    <cellStyle name="Total 3 4 2 6" xfId="17742" xr:uid="{7070B3E1-1906-40E1-BB81-38B02DD355DD}"/>
    <cellStyle name="Total 3 4 3" xfId="2899" xr:uid="{A77B8169-AE67-46E9-9223-16997FB7B6A4}"/>
    <cellStyle name="Total 3 4 3 2" xfId="5536" xr:uid="{AE365DD6-406A-4DC8-961E-63ED1E7C50A1}"/>
    <cellStyle name="Total 3 4 3 2 2" xfId="11847" xr:uid="{0C6048C3-BC02-487A-B7C8-03A3A3EA71A0}"/>
    <cellStyle name="Total 3 4 3 2 2 2" xfId="26955" xr:uid="{5318F5E5-7D85-495F-8ED9-664BD1218105}"/>
    <cellStyle name="Total 3 4 3 2 3" xfId="15190" xr:uid="{98747656-93FA-4E69-9ACF-DE5426BACFE9}"/>
    <cellStyle name="Total 3 4 3 2 3 2" xfId="30298" xr:uid="{DE6DC0AE-8D22-48EE-90C0-C3B5C1861CF9}"/>
    <cellStyle name="Total 3 4 3 2 4" xfId="20644" xr:uid="{124A56E5-EA3E-4DB4-B4AB-2F12265C0507}"/>
    <cellStyle name="Total 3 4 3 3" xfId="7561" xr:uid="{E60712B8-CE86-4A0F-AFA6-70DC28323290}"/>
    <cellStyle name="Total 3 4 3 3 2" xfId="22669" xr:uid="{986E5405-5EAF-445E-84DC-6795DA800B7F}"/>
    <cellStyle name="Total 3 4 3 4" xfId="18007" xr:uid="{718F72DC-F337-411C-B1B3-5A89F324AA33}"/>
    <cellStyle name="Total 3 4 4" xfId="3202" xr:uid="{BB8B54A1-4A8D-43D0-ADC8-3B797F04F8B1}"/>
    <cellStyle name="Total 3 4 4 2" xfId="5839" xr:uid="{C43F8FF9-8E7B-4374-8539-97B8CBEAEAB2}"/>
    <cellStyle name="Total 3 4 4 2 2" xfId="12150" xr:uid="{D8287A27-C208-4A58-9437-145E232D2079}"/>
    <cellStyle name="Total 3 4 4 2 2 2" xfId="27258" xr:uid="{22B4928A-F342-4DB7-9887-585E0ADE1A78}"/>
    <cellStyle name="Total 3 4 4 2 3" xfId="7751" xr:uid="{2D50A666-F615-4C6F-9935-F99EF3A8AD99}"/>
    <cellStyle name="Total 3 4 4 2 3 2" xfId="22859" xr:uid="{437C4FDF-7D3D-4975-BF58-CEA3F3851F4E}"/>
    <cellStyle name="Total 3 4 4 2 4" xfId="20947" xr:uid="{9B74F420-1AAB-412D-B314-76FA335BC0BE}"/>
    <cellStyle name="Total 3 4 4 3" xfId="9584" xr:uid="{9506C365-ED54-4673-AF40-3604F6BE251E}"/>
    <cellStyle name="Total 3 4 4 3 2" xfId="24692" xr:uid="{484E6140-21CD-404A-9053-EE7CBFAECED3}"/>
    <cellStyle name="Total 3 4 4 4" xfId="14430" xr:uid="{475A8B80-C31F-4E11-A0A2-234BED8F4164}"/>
    <cellStyle name="Total 3 4 4 4 2" xfId="29538" xr:uid="{559E14A9-F138-4FD3-B942-1B5A4B2CCBD6}"/>
    <cellStyle name="Total 3 4 4 5" xfId="18310" xr:uid="{7BCD7AEE-FD44-4807-A14B-23D1F625CF4C}"/>
    <cellStyle name="Total 3 4 5" xfId="3528" xr:uid="{3BD3B090-7BB0-48D3-BAE7-ED502A9631C7}"/>
    <cellStyle name="Total 3 4 5 2" xfId="6165" xr:uid="{64BDEAB8-D6B9-49EA-8496-0FB2F954930F}"/>
    <cellStyle name="Total 3 4 5 2 2" xfId="12476" xr:uid="{BD706E2E-4C7D-4E8C-B430-11A00123CD58}"/>
    <cellStyle name="Total 3 4 5 2 2 2" xfId="27584" xr:uid="{4A35FB65-6A54-4404-A3C9-36771CE0858B}"/>
    <cellStyle name="Total 3 4 5 2 3" xfId="15943" xr:uid="{B0945B32-2A3B-4654-A73F-E3009236315F}"/>
    <cellStyle name="Total 3 4 5 2 3 2" xfId="31051" xr:uid="{D7560EB8-5CC0-424F-BAA3-760D2E75E4E5}"/>
    <cellStyle name="Total 3 4 5 2 4" xfId="21273" xr:uid="{F104E568-2A87-43D8-9FEE-1CF0964E6138}"/>
    <cellStyle name="Total 3 4 5 3" xfId="9910" xr:uid="{0270963B-C006-46A7-868A-6E28FD5DCC32}"/>
    <cellStyle name="Total 3 4 5 3 2" xfId="25018" xr:uid="{D05244AB-1BD4-4821-8839-0960BC247D7F}"/>
    <cellStyle name="Total 3 4 5 4" xfId="16176" xr:uid="{EC9BD005-BA06-4D0D-8AC8-41BF652BDE95}"/>
    <cellStyle name="Total 3 4 5 4 2" xfId="31284" xr:uid="{024B1617-F40D-4541-AC6A-A30504A07715}"/>
    <cellStyle name="Total 3 4 5 5" xfId="18636" xr:uid="{913F6917-555A-476B-8369-7F508F32B154}"/>
    <cellStyle name="Total 3 4 6" xfId="3834" xr:uid="{AAB286C5-4BC9-46C1-8A6C-0A81C91C5C32}"/>
    <cellStyle name="Total 3 4 6 2" xfId="6471" xr:uid="{8ADFB0CE-6FE0-482F-A2BA-390B4FC270FA}"/>
    <cellStyle name="Total 3 4 6 2 2" xfId="12782" xr:uid="{F6971459-04A4-4AA9-92C7-B88A684B875F}"/>
    <cellStyle name="Total 3 4 6 2 2 2" xfId="27890" xr:uid="{52DFCABC-308D-4A64-ADDA-56405B8ECD11}"/>
    <cellStyle name="Total 3 4 6 2 3" xfId="16424" xr:uid="{D9232711-6FD6-4890-A670-4DA5F0032162}"/>
    <cellStyle name="Total 3 4 6 2 3 2" xfId="31532" xr:uid="{C7230456-EE1F-4715-A313-598B5D43993F}"/>
    <cellStyle name="Total 3 4 6 2 4" xfId="21579" xr:uid="{C7E19089-9C34-4CD5-9DD6-915D9FBCA03B}"/>
    <cellStyle name="Total 3 4 6 3" xfId="10216" xr:uid="{4B23E423-7DEF-4793-BA9D-608145318CE8}"/>
    <cellStyle name="Total 3 4 6 3 2" xfId="25324" xr:uid="{1CA48025-BB94-4D5B-AF19-DBD2AA4C0B3A}"/>
    <cellStyle name="Total 3 4 6 4" xfId="8195" xr:uid="{4AFCA24B-42D4-418A-B8BB-0CCF4B9273E1}"/>
    <cellStyle name="Total 3 4 6 4 2" xfId="23303" xr:uid="{E0388849-55CA-4A4A-B9CE-D1F473F458A9}"/>
    <cellStyle name="Total 3 4 6 5" xfId="18942" xr:uid="{A711BEDC-F643-4C0C-AD5C-4292302BE36F}"/>
    <cellStyle name="Total 3 4 7" xfId="4216" xr:uid="{8B397AA3-410F-41BA-8048-B08C88A598CC}"/>
    <cellStyle name="Total 3 4 7 2" xfId="6853" xr:uid="{64C0A701-0992-410F-A4BF-A1E9EA00E2E0}"/>
    <cellStyle name="Total 3 4 7 2 2" xfId="13164" xr:uid="{6A22FBAC-3BF5-4939-9A30-F70B54212247}"/>
    <cellStyle name="Total 3 4 7 2 2 2" xfId="28272" xr:uid="{CC9A3234-7D73-425D-B48A-B4B1D46F29AE}"/>
    <cellStyle name="Total 3 4 7 2 3" xfId="16833" xr:uid="{253D5748-05F8-41FC-97B0-A902EFDEF84C}"/>
    <cellStyle name="Total 3 4 7 2 3 2" xfId="31941" xr:uid="{D4C581C6-16DC-466E-B868-B8AC99D0E214}"/>
    <cellStyle name="Total 3 4 7 2 4" xfId="21961" xr:uid="{4270E874-B82D-403C-B0C8-B67170850CA6}"/>
    <cellStyle name="Total 3 4 7 3" xfId="10598" xr:uid="{824DFB1B-F3BE-4697-8C65-0B6034D658A6}"/>
    <cellStyle name="Total 3 4 7 3 2" xfId="25706" xr:uid="{CFDA4E56-87FE-40EA-B9C7-02BC48539CAE}"/>
    <cellStyle name="Total 3 4 7 4" xfId="14427" xr:uid="{FA7489E1-103F-42F8-A340-28DBEC18F400}"/>
    <cellStyle name="Total 3 4 7 4 2" xfId="29535" xr:uid="{BB13DAF9-E27A-4908-98AE-B9CD24443B4D}"/>
    <cellStyle name="Total 3 4 7 5" xfId="19324" xr:uid="{116D72E6-C6F6-4AC8-9839-A99B9A756488}"/>
    <cellStyle name="Total 3 4 8" xfId="4781" xr:uid="{AF6DCCB9-29DB-4F63-8620-28B576071DB9}"/>
    <cellStyle name="Total 3 4 8 2" xfId="11163" xr:uid="{BC86F21F-0CCE-4E0B-8063-BDBA8A5A53F1}"/>
    <cellStyle name="Total 3 4 8 2 2" xfId="26271" xr:uid="{9C9F2048-5718-4751-8FB1-CB8AE951AFE4}"/>
    <cellStyle name="Total 3 4 8 3" xfId="7840" xr:uid="{E9FD47D4-E009-4DA5-BCF8-A610E2DD55EF}"/>
    <cellStyle name="Total 3 4 8 3 2" xfId="22948" xr:uid="{06F27554-86BE-47E2-A483-A394665DB35B}"/>
    <cellStyle name="Total 3 4 8 4" xfId="19889" xr:uid="{5F8258CA-1DD1-4F2B-B5C8-00A9913251DB}"/>
    <cellStyle name="Total 3 4 9" xfId="8642" xr:uid="{ADEE91C4-8B68-40A0-9D7D-98938960E978}"/>
    <cellStyle name="Total 3 4 9 2" xfId="23750" xr:uid="{D3D5C4AC-BC90-45AB-9CF6-905AF358107E}"/>
    <cellStyle name="Total 3 5" xfId="2159" xr:uid="{1F94236D-7DAF-4D1C-BAB6-AEB7BF4FFD83}"/>
    <cellStyle name="Total 3 5 10" xfId="8192" xr:uid="{6F513545-6C76-4173-8165-2EEF3277A251}"/>
    <cellStyle name="Total 3 5 10 2" xfId="23300" xr:uid="{EB119592-51B4-456A-B47F-8BE129D7F17E}"/>
    <cellStyle name="Total 3 5 11" xfId="17384" xr:uid="{B2B19D6D-4400-4F4C-B920-8EF94254FF4F}"/>
    <cellStyle name="Total 3 5 2" xfId="2914" xr:uid="{B864285C-4652-404C-94F5-027B28D396F2}"/>
    <cellStyle name="Total 3 5 2 2" xfId="5551" xr:uid="{118E7229-B292-4CBF-A7DB-82E5B0DA75AD}"/>
    <cellStyle name="Total 3 5 2 2 2" xfId="11862" xr:uid="{E3D3AFC1-0902-4C3E-8632-E93185E8F0A2}"/>
    <cellStyle name="Total 3 5 2 2 2 2" xfId="26970" xr:uid="{47DD6C47-D240-49BC-A354-E98E191DEF2F}"/>
    <cellStyle name="Total 3 5 2 2 3" xfId="9281" xr:uid="{5161597D-0230-4287-A299-42DB6145B2E7}"/>
    <cellStyle name="Total 3 5 2 2 3 2" xfId="24389" xr:uid="{9F5E0D22-F215-4B43-9D9F-AC98ED983429}"/>
    <cellStyle name="Total 3 5 2 2 4" xfId="20659" xr:uid="{50C671F2-26AD-4D99-856E-69D44DD3B10A}"/>
    <cellStyle name="Total 3 5 2 3" xfId="14799" xr:uid="{88F43D9E-7DCB-442E-BDDB-DFF4A0BBA449}"/>
    <cellStyle name="Total 3 5 2 3 2" xfId="29907" xr:uid="{C4AD18C7-8FA5-4CA2-9227-3D6DB895C63F}"/>
    <cellStyle name="Total 3 5 2 4" xfId="18022" xr:uid="{BD7E93A1-3597-4276-A164-22AAD7DDDE1B}"/>
    <cellStyle name="Total 3 5 3" xfId="3217" xr:uid="{0DB2AEE2-D3FE-449D-9235-F1558EAD87B1}"/>
    <cellStyle name="Total 3 5 3 2" xfId="5854" xr:uid="{C77B9F80-3147-450E-A791-742D51A42E3D}"/>
    <cellStyle name="Total 3 5 3 2 2" xfId="12165" xr:uid="{778AB139-4C3B-4928-8C15-C7EEFF1DBD71}"/>
    <cellStyle name="Total 3 5 3 2 2 2" xfId="27273" xr:uid="{201B7A6E-AB45-4C5B-AEB0-F6BC2B2CAA48}"/>
    <cellStyle name="Total 3 5 3 2 3" xfId="15984" xr:uid="{28887662-8741-4F87-BEC8-43AF3DCDB809}"/>
    <cellStyle name="Total 3 5 3 2 3 2" xfId="31092" xr:uid="{76B60F2B-426C-46A8-8985-BCC08BC60739}"/>
    <cellStyle name="Total 3 5 3 2 4" xfId="20962" xr:uid="{B71C6E59-F7DA-4BDA-BE56-2972578DE3D9}"/>
    <cellStyle name="Total 3 5 3 3" xfId="9599" xr:uid="{4BBFE636-72EE-4ACA-B8C8-0482001F42D8}"/>
    <cellStyle name="Total 3 5 3 3 2" xfId="24707" xr:uid="{0495118C-A15F-4E75-A5A1-98FE78046D3A}"/>
    <cellStyle name="Total 3 5 3 4" xfId="11237" xr:uid="{B4A4ADAA-A687-423B-954D-9D0656960855}"/>
    <cellStyle name="Total 3 5 3 4 2" xfId="26345" xr:uid="{D07794CD-747F-41CA-9680-3BAA2ADB3A43}"/>
    <cellStyle name="Total 3 5 3 5" xfId="18325" xr:uid="{CD091B7F-E38A-4290-B937-1FA43CCA972C}"/>
    <cellStyle name="Total 3 5 4" xfId="3543" xr:uid="{B84EAAFE-9BAC-46CE-9DCA-7963C6703474}"/>
    <cellStyle name="Total 3 5 4 2" xfId="6180" xr:uid="{42489549-BAEB-4AA1-AFB8-21D48A9754B5}"/>
    <cellStyle name="Total 3 5 4 2 2" xfId="12491" xr:uid="{5ADC6C83-FEE4-40F1-9B44-20790A1B2268}"/>
    <cellStyle name="Total 3 5 4 2 2 2" xfId="27599" xr:uid="{DC089A64-E866-4A94-B38D-DBD7C04330D1}"/>
    <cellStyle name="Total 3 5 4 2 3" xfId="7432" xr:uid="{DA546CC5-4FA6-468B-B601-C8F494A256EC}"/>
    <cellStyle name="Total 3 5 4 2 3 2" xfId="22540" xr:uid="{1BBEDBDE-B732-4C97-9F5B-064E1A4EFFC8}"/>
    <cellStyle name="Total 3 5 4 2 4" xfId="21288" xr:uid="{E470F72A-865E-464D-A98E-CB77328F4894}"/>
    <cellStyle name="Total 3 5 4 3" xfId="9925" xr:uid="{F555030B-78B7-459C-B3D5-C8A81286771C}"/>
    <cellStyle name="Total 3 5 4 3 2" xfId="25033" xr:uid="{037C732E-C30A-49BE-B1A3-7DE488B227DF}"/>
    <cellStyle name="Total 3 5 4 4" xfId="7286" xr:uid="{9DE60EE4-170C-4B0E-9FCA-840B868CFD3C}"/>
    <cellStyle name="Total 3 5 4 4 2" xfId="22394" xr:uid="{2777C1D0-929C-4B5D-A50D-D87CB29A1771}"/>
    <cellStyle name="Total 3 5 4 5" xfId="18651" xr:uid="{F91A5BBF-26A2-480B-B41B-8176B52B1CBC}"/>
    <cellStyle name="Total 3 5 5" xfId="3849" xr:uid="{449E63AC-961F-47EA-AF94-8CB6B8E9183A}"/>
    <cellStyle name="Total 3 5 5 2" xfId="6486" xr:uid="{B354CE23-7300-4041-BF9F-2F42CB014633}"/>
    <cellStyle name="Total 3 5 5 2 2" xfId="12797" xr:uid="{BD75062D-9F4B-43BB-9328-AE671636E1F0}"/>
    <cellStyle name="Total 3 5 5 2 2 2" xfId="27905" xr:uid="{7DB3884C-34B1-486B-BDAE-F98DF9ADA5E3}"/>
    <cellStyle name="Total 3 5 5 2 3" xfId="15842" xr:uid="{472C2F64-1B59-4950-B212-285A24FBCBA4}"/>
    <cellStyle name="Total 3 5 5 2 3 2" xfId="30950" xr:uid="{05831408-056F-4CBB-9019-838ADF390F63}"/>
    <cellStyle name="Total 3 5 5 2 4" xfId="21594" xr:uid="{91A852E5-7FDD-498D-88BB-629D6B85A8C5}"/>
    <cellStyle name="Total 3 5 5 3" xfId="10231" xr:uid="{7C93F898-CF73-4BF7-A22D-EF02ECC6D9A7}"/>
    <cellStyle name="Total 3 5 5 3 2" xfId="25339" xr:uid="{6FFDF84D-3DA0-42D3-AD86-2A505AC1994E}"/>
    <cellStyle name="Total 3 5 5 4" xfId="14432" xr:uid="{87189E5D-6C7F-44CB-8E80-FF21F2CA41A1}"/>
    <cellStyle name="Total 3 5 5 4 2" xfId="29540" xr:uid="{9511D414-4123-4F81-B636-9546059907B1}"/>
    <cellStyle name="Total 3 5 5 5" xfId="18957" xr:uid="{4AA85F1F-ACC3-4FD0-A475-3364254594B1}"/>
    <cellStyle name="Total 3 5 6" xfId="4231" xr:uid="{E3A9FBE5-7332-4DF8-9775-D8A03B06524E}"/>
    <cellStyle name="Total 3 5 6 2" xfId="6868" xr:uid="{D5643EE0-BE8A-40B9-A9B4-612E640B43CC}"/>
    <cellStyle name="Total 3 5 6 2 2" xfId="13179" xr:uid="{99D144B5-3F0E-4ECE-8A9E-1ED220FA6FD4}"/>
    <cellStyle name="Total 3 5 6 2 2 2" xfId="28287" xr:uid="{63186D26-1829-48DC-A2F4-97A9B95E02CB}"/>
    <cellStyle name="Total 3 5 6 2 3" xfId="16848" xr:uid="{0DC9C2CC-045A-4292-B105-C4131AECCF74}"/>
    <cellStyle name="Total 3 5 6 2 3 2" xfId="31956" xr:uid="{9F1BBF8B-13DB-44BF-8D46-56CB5242E379}"/>
    <cellStyle name="Total 3 5 6 2 4" xfId="21976" xr:uid="{10E86715-E94C-4627-8C34-84A42C2DA17C}"/>
    <cellStyle name="Total 3 5 6 3" xfId="10613" xr:uid="{261C0C40-3855-4F94-8F21-E368A11A7953}"/>
    <cellStyle name="Total 3 5 6 3 2" xfId="25721" xr:uid="{DE9B09E3-46E9-496D-B180-76920BEAE014}"/>
    <cellStyle name="Total 3 5 6 4" xfId="9239" xr:uid="{25DBD3AB-2C56-4ADA-B35C-4A6B72ED6355}"/>
    <cellStyle name="Total 3 5 6 4 2" xfId="24347" xr:uid="{59911EEF-C998-4B72-9B60-B3DF02187FC0}"/>
    <cellStyle name="Total 3 5 6 5" xfId="19339" xr:uid="{7801B192-607F-4551-AD70-A97A8AFB6419}"/>
    <cellStyle name="Total 3 5 7" xfId="4796" xr:uid="{621A93D1-203E-4FD7-AFD5-AC782583DDCE}"/>
    <cellStyle name="Total 3 5 7 2" xfId="11178" xr:uid="{30966512-2422-405F-BEFE-3F4AF9CFB696}"/>
    <cellStyle name="Total 3 5 7 2 2" xfId="26286" xr:uid="{63C6F580-9709-4F96-9455-05A49C2E74D4}"/>
    <cellStyle name="Total 3 5 7 3" xfId="7320" xr:uid="{78A34748-A4BD-40D1-BD0F-179823F35E63}"/>
    <cellStyle name="Total 3 5 7 3 2" xfId="22428" xr:uid="{35154A3E-1663-498E-8C50-8C8CB2CC58C3}"/>
    <cellStyle name="Total 3 5 7 4" xfId="19904" xr:uid="{506E72D6-DABE-4FFB-9C93-E3FAFBE8E393}"/>
    <cellStyle name="Total 3 5 8" xfId="8657" xr:uid="{26FECF14-DD3D-4E9D-8AFE-ECE0632AFCB3}"/>
    <cellStyle name="Total 3 5 8 2" xfId="23765" xr:uid="{A02EC0DB-F3B0-4CC1-B44C-D3036C8DD1F8}"/>
    <cellStyle name="Total 3 5 9" xfId="13429" xr:uid="{DF4FD368-5A2C-42C3-BCCE-BC3DFA501C4F}"/>
    <cellStyle name="Total 3 5 9 2" xfId="28537" xr:uid="{7180116E-BBA1-45AB-88FB-FF02549D9647}"/>
    <cellStyle name="Total 4" xfId="1783" xr:uid="{00000000-0005-0000-0000-0000F7060000}"/>
    <cellStyle name="Total 4 2" xfId="1954" xr:uid="{78BB80CE-286A-4682-AFE1-CA5973E3B271}"/>
    <cellStyle name="Total 4 2 10" xfId="8455" xr:uid="{B1BFEEE8-CD00-409D-8524-473E3914805B}"/>
    <cellStyle name="Total 4 2 10 2" xfId="23563" xr:uid="{CA3DD056-04CE-411D-8C07-AC492CFAB523}"/>
    <cellStyle name="Total 4 2 11" xfId="8242" xr:uid="{903CAF3D-EFF0-4964-A432-D28A7629B543}"/>
    <cellStyle name="Total 4 2 11 2" xfId="23350" xr:uid="{94AD6E89-0D9B-4CD6-9424-D042BDADEEAA}"/>
    <cellStyle name="Total 4 2 12" xfId="8196" xr:uid="{7C2F9AAD-29F1-42F7-A98A-C4D0F7231237}"/>
    <cellStyle name="Total 4 2 12 2" xfId="23304" xr:uid="{DCCB0C1C-F5C7-4580-8AE1-3D6E52B37107}"/>
    <cellStyle name="Total 4 2 13" xfId="17179" xr:uid="{8A07DEC7-9497-452E-B98D-A12FABB4873C}"/>
    <cellStyle name="Total 4 2 2" xfId="2514" xr:uid="{FD64D9D4-6CF9-4578-9BA0-2E776EE9915E}"/>
    <cellStyle name="Total 4 2 2 2" xfId="5151" xr:uid="{F78DE205-1C27-4AD5-8775-0EEC3B5329B2}"/>
    <cellStyle name="Total 4 2 2 2 2" xfId="11515" xr:uid="{6902E03D-97A6-4BD8-B4BD-801AB439A9E0}"/>
    <cellStyle name="Total 4 2 2 2 2 2" xfId="26623" xr:uid="{393E073A-DEA9-4773-A4CD-1BAA4F75C98E}"/>
    <cellStyle name="Total 4 2 2 2 3" xfId="15618" xr:uid="{E03A334C-1C58-4DB4-A380-7EB1FB13F6EB}"/>
    <cellStyle name="Total 4 2 2 2 3 2" xfId="30726" xr:uid="{C1B0E44E-ECB8-4579-89CA-B297A3C7AE73}"/>
    <cellStyle name="Total 4 2 2 2 4" xfId="20259" xr:uid="{40A1A663-F94D-466C-B2F8-9CFC9D5B73BC}"/>
    <cellStyle name="Total 4 2 2 3" xfId="8981" xr:uid="{9CA4373F-A858-4694-A423-A0B84195FBE4}"/>
    <cellStyle name="Total 4 2 2 3 2" xfId="24089" xr:uid="{73BCABA5-D8E6-4087-B827-E630D13FA5A4}"/>
    <cellStyle name="Total 4 2 3" xfId="2730" xr:uid="{2542B71E-AA29-46DD-A6A2-82D583FA4440}"/>
    <cellStyle name="Total 4 2 3 2" xfId="5367" xr:uid="{6A89739B-A614-4730-B075-D8FECDE1FEC8}"/>
    <cellStyle name="Total 4 2 3 2 2" xfId="11716" xr:uid="{F91259A6-3A4E-4410-B1BB-69617CAA8D81}"/>
    <cellStyle name="Total 4 2 3 2 2 2" xfId="26824" xr:uid="{449EB984-95A5-4C7D-BB1E-C9821A97BBCB}"/>
    <cellStyle name="Total 4 2 3 2 3" xfId="13554" xr:uid="{9FBFDFD0-D186-4430-BFCE-2CD555D06570}"/>
    <cellStyle name="Total 4 2 3 2 3 2" xfId="28662" xr:uid="{2CB3CB97-544F-4523-ACBB-1F80B21B340E}"/>
    <cellStyle name="Total 4 2 3 2 4" xfId="20475" xr:uid="{A2A64EB8-CF08-4DA1-9B9D-AF58A48315F8}"/>
    <cellStyle name="Total 4 2 3 3" xfId="13596" xr:uid="{F206FF39-FEAE-4FA1-9817-EA1DDBCB51DA}"/>
    <cellStyle name="Total 4 2 3 3 2" xfId="28704" xr:uid="{FE511595-C62B-461F-8B54-506D9328E1F5}"/>
    <cellStyle name="Total 4 2 3 4" xfId="17838" xr:uid="{C8F030C2-F654-4311-A405-BEF04A9BEC12}"/>
    <cellStyle name="Total 4 2 4" xfId="3033" xr:uid="{AFD57772-17A8-475C-B409-BE7C06735842}"/>
    <cellStyle name="Total 4 2 4 2" xfId="5670" xr:uid="{456C9458-C3B0-4EC6-840D-BD394275B1B1}"/>
    <cellStyle name="Total 4 2 4 2 2" xfId="11981" xr:uid="{12310CCB-6DE8-4E51-AED2-EE6909FD508C}"/>
    <cellStyle name="Total 4 2 4 2 2 2" xfId="27089" xr:uid="{D761A187-2237-4324-9C92-1E033291CD4C}"/>
    <cellStyle name="Total 4 2 4 2 3" xfId="16432" xr:uid="{E3041334-624B-41AD-A6D1-155A3D98B7B3}"/>
    <cellStyle name="Total 4 2 4 2 3 2" xfId="31540" xr:uid="{B92BCFC2-328B-4341-804B-0174E3361CA2}"/>
    <cellStyle name="Total 4 2 4 2 4" xfId="20778" xr:uid="{BD032819-7581-435B-BE01-AB941763EAC1}"/>
    <cellStyle name="Total 4 2 4 3" xfId="9415" xr:uid="{697FC6C5-9468-4879-A6BB-9933B80C372A}"/>
    <cellStyle name="Total 4 2 4 3 2" xfId="24523" xr:uid="{0EB0EE75-D04D-4141-B54C-F085A31FBC98}"/>
    <cellStyle name="Total 4 2 4 4" xfId="7841" xr:uid="{19B69A40-2C0E-43B7-B4FE-05B62FC78479}"/>
    <cellStyle name="Total 4 2 4 4 2" xfId="22949" xr:uid="{E3CF97BF-1407-4BA4-8FAF-EB0D847371B5}"/>
    <cellStyle name="Total 4 2 4 5" xfId="18141" xr:uid="{008B5D2C-0D5B-4E93-A66F-ACC9F95926F1}"/>
    <cellStyle name="Total 4 2 5" xfId="3359" xr:uid="{EA616449-3045-444C-8ABF-050CE6132393}"/>
    <cellStyle name="Total 4 2 5 2" xfId="5996" xr:uid="{8E71B41B-BC63-4E70-8D04-44658EA1B0A0}"/>
    <cellStyle name="Total 4 2 5 2 2" xfId="12307" xr:uid="{66E8C60F-E332-4659-80D6-17AB4E186DDA}"/>
    <cellStyle name="Total 4 2 5 2 2 2" xfId="27415" xr:uid="{C84EEC14-398B-4F83-A109-16521CFD5A11}"/>
    <cellStyle name="Total 4 2 5 2 3" xfId="15585" xr:uid="{C719C8D8-410F-48F9-B9FB-54840DC1FD1C}"/>
    <cellStyle name="Total 4 2 5 2 3 2" xfId="30693" xr:uid="{E75CCE19-5F61-4A02-B86B-10F8DFD3AACB}"/>
    <cellStyle name="Total 4 2 5 2 4" xfId="21104" xr:uid="{2FBBAE04-F4A5-42FD-A9B9-A2229DC7FEFE}"/>
    <cellStyle name="Total 4 2 5 3" xfId="9741" xr:uid="{D66640D0-8C43-4C06-B1DE-46F22597A50A}"/>
    <cellStyle name="Total 4 2 5 3 2" xfId="24849" xr:uid="{C5550B9C-C1C4-4BF9-85B5-F903691033FB}"/>
    <cellStyle name="Total 4 2 5 4" xfId="14129" xr:uid="{F7663D8A-89BE-48E1-BA4C-82F38EA04575}"/>
    <cellStyle name="Total 4 2 5 4 2" xfId="29237" xr:uid="{81A16C71-D53E-4D83-897A-E49406251A8E}"/>
    <cellStyle name="Total 4 2 5 5" xfId="18467" xr:uid="{2F2768CE-D753-4BCE-BD73-19CE7F64ECB6}"/>
    <cellStyle name="Total 4 2 6" xfId="3665" xr:uid="{522DEAB4-1D69-4FD5-B2FD-CFEDE9795E2F}"/>
    <cellStyle name="Total 4 2 6 2" xfId="6302" xr:uid="{BFA62A82-AE24-47DF-868E-F23B48D6AA14}"/>
    <cellStyle name="Total 4 2 6 2 2" xfId="12613" xr:uid="{5E785CAF-AE2A-4734-9369-529323FDD0E1}"/>
    <cellStyle name="Total 4 2 6 2 2 2" xfId="27721" xr:uid="{91445AE1-7A08-46DC-B7AC-80FFA91F8229}"/>
    <cellStyle name="Total 4 2 6 2 3" xfId="7982" xr:uid="{8D7EF920-1B53-407A-9AF6-F5A33EB054FF}"/>
    <cellStyle name="Total 4 2 6 2 3 2" xfId="23090" xr:uid="{110BC813-B23E-4735-9958-E09E9A756BEF}"/>
    <cellStyle name="Total 4 2 6 2 4" xfId="21410" xr:uid="{614E095A-E185-45A0-A8AF-AE72D2FDC91C}"/>
    <cellStyle name="Total 4 2 6 3" xfId="10047" xr:uid="{770EA0DF-5B13-45F9-9C76-34A1FF47C2AF}"/>
    <cellStyle name="Total 4 2 6 3 2" xfId="25155" xr:uid="{9DE0731C-C16B-4731-865F-F7C3D2706B61}"/>
    <cellStyle name="Total 4 2 6 4" xfId="13586" xr:uid="{07651275-6F78-470C-80FB-AAED7220C9A3}"/>
    <cellStyle name="Total 4 2 6 4 2" xfId="28694" xr:uid="{5F8884F6-7C90-46A3-BFEE-0B7B76AA440D}"/>
    <cellStyle name="Total 4 2 6 5" xfId="18773" xr:uid="{96E46FD6-B852-4249-ADD6-3EC544526D91}"/>
    <cellStyle name="Total 4 2 7" xfId="4026" xr:uid="{635ADE42-3500-4694-8A91-E451D4252DF8}"/>
    <cellStyle name="Total 4 2 7 2" xfId="6663" xr:uid="{2A9D5C51-BCC6-4368-B0EB-FC7ACD719F1E}"/>
    <cellStyle name="Total 4 2 7 2 2" xfId="12974" xr:uid="{B2FB2A38-4EDE-455A-AC10-E0A663510D10}"/>
    <cellStyle name="Total 4 2 7 2 2 2" xfId="28082" xr:uid="{289C22F7-5081-408C-8D3F-04587979E0A3}"/>
    <cellStyle name="Total 4 2 7 2 3" xfId="16664" xr:uid="{4389371A-9B65-4626-A9D6-83CCA17DEF98}"/>
    <cellStyle name="Total 4 2 7 2 3 2" xfId="31772" xr:uid="{18BAC3B7-4B35-41D3-ACB6-EC483553AE1A}"/>
    <cellStyle name="Total 4 2 7 2 4" xfId="21771" xr:uid="{3317A4C6-67C2-49F4-8147-B28FB65ED4D4}"/>
    <cellStyle name="Total 4 2 7 3" xfId="10408" xr:uid="{EF8A371F-AD01-4937-9995-C15EB88BD87E}"/>
    <cellStyle name="Total 4 2 7 3 2" xfId="25516" xr:uid="{A87E6609-7550-4470-803F-3E7F7FF3E1B1}"/>
    <cellStyle name="Total 4 2 7 4" xfId="9145" xr:uid="{645450A6-80B1-4B87-9655-5C386B975096}"/>
    <cellStyle name="Total 4 2 7 4 2" xfId="24253" xr:uid="{1D8B022F-D474-43CD-A503-898D98EBC072}"/>
    <cellStyle name="Total 4 2 7 5" xfId="19134" xr:uid="{E4EF77AE-0F26-4F04-B18D-AAE48C64E960}"/>
    <cellStyle name="Total 4 2 8" xfId="4339" xr:uid="{AB2C2462-7F37-4499-8D3D-21045A72BBFC}"/>
    <cellStyle name="Total 4 2 8 2" xfId="6976" xr:uid="{01224920-CF5C-45EE-8501-9B3A92D6BA2E}"/>
    <cellStyle name="Total 4 2 8 2 2" xfId="13287" xr:uid="{119F6441-C30F-4F42-96F7-8F003924B2EC}"/>
    <cellStyle name="Total 4 2 8 2 2 2" xfId="28395" xr:uid="{5801C31F-5286-4CD2-A795-FF6F99E99C8B}"/>
    <cellStyle name="Total 4 2 8 2 3" xfId="16951" xr:uid="{6B9920ED-28F9-4D9C-9C5E-009C7FE763CA}"/>
    <cellStyle name="Total 4 2 8 2 3 2" xfId="32059" xr:uid="{55E62988-4AB9-4BBD-9622-E5631492B541}"/>
    <cellStyle name="Total 4 2 8 2 4" xfId="22084" xr:uid="{5D266EE4-38EE-4D95-8B7B-BE8BC964FA73}"/>
    <cellStyle name="Total 4 2 8 3" xfId="10721" xr:uid="{FA93628B-36A9-45A9-A301-742FFA0845F6}"/>
    <cellStyle name="Total 4 2 8 3 2" xfId="25829" xr:uid="{D65B6FB0-CE87-40E2-A0E4-5AB029B81920}"/>
    <cellStyle name="Total 4 2 8 4" xfId="7835" xr:uid="{123F97C9-1566-4E26-B941-0D9B536C9591}"/>
    <cellStyle name="Total 4 2 8 4 2" xfId="22943" xr:uid="{DB1EC771-F5B1-49C3-B692-FCE2613D3C75}"/>
    <cellStyle name="Total 4 2 8 5" xfId="19447" xr:uid="{485B7592-993C-4187-AC4C-A78B8611E3C5}"/>
    <cellStyle name="Total 4 2 9" xfId="4591" xr:uid="{22FCF351-8D94-4188-8814-469828C35717}"/>
    <cellStyle name="Total 4 2 9 2" xfId="10973" xr:uid="{8AF803E3-FEC5-48C8-853E-D56A475FBA48}"/>
    <cellStyle name="Total 4 2 9 2 2" xfId="26081" xr:uid="{400B6DAA-C194-4EF1-B3D7-11D729424F26}"/>
    <cellStyle name="Total 4 2 9 3" xfId="7114" xr:uid="{1D486E26-A0FE-4411-831C-CB1BA6DD32E1}"/>
    <cellStyle name="Total 4 2 9 3 2" xfId="22222" xr:uid="{A3C0A3BC-EC59-4D6E-9E85-E790810D5160}"/>
    <cellStyle name="Total 4 2 9 4" xfId="19699" xr:uid="{59D00FA7-14EE-4F41-A479-03DD48136B1A}"/>
    <cellStyle name="Total 4 3" xfId="1983" xr:uid="{0EB5B255-D0B7-441C-92C3-4EA1B62E883C}"/>
    <cellStyle name="Total 4 3 10" xfId="8481" xr:uid="{F1A063D4-D731-4CD7-AA5F-8C494043C6A2}"/>
    <cellStyle name="Total 4 3 10 2" xfId="23589" xr:uid="{A62A0D9B-C96B-4BA0-899F-9E5E8931576F}"/>
    <cellStyle name="Total 4 3 11" xfId="7198" xr:uid="{65DAD0CE-6E68-4E8C-A6A6-5C2A83756BDB}"/>
    <cellStyle name="Total 4 3 11 2" xfId="22306" xr:uid="{AFA2D61A-2965-4E23-8EA0-227824A63D2E}"/>
    <cellStyle name="Total 4 3 12" xfId="15770" xr:uid="{3AE8F774-0D42-48AA-A814-C4C1C40CE568}"/>
    <cellStyle name="Total 4 3 12 2" xfId="30878" xr:uid="{008098C0-8A09-4623-852E-438B0CB432B1}"/>
    <cellStyle name="Total 4 3 13" xfId="17208" xr:uid="{CA8AAF02-52BA-4A65-801F-39EF02665143}"/>
    <cellStyle name="Total 4 3 2" xfId="2543" xr:uid="{9F3D1F57-8762-4BB9-AB29-0CF73F810791}"/>
    <cellStyle name="Total 4 3 2 2" xfId="5180" xr:uid="{B3B9FC3D-8EBE-4AE2-978D-7CAD2E56F900}"/>
    <cellStyle name="Total 4 3 2 2 2" xfId="11544" xr:uid="{AA55446A-24F6-4485-8203-9FB0CB17ABE1}"/>
    <cellStyle name="Total 4 3 2 2 2 2" xfId="26652" xr:uid="{34C4FE2D-2A42-4EDA-9477-8E8BF4111726}"/>
    <cellStyle name="Total 4 3 2 2 3" xfId="14819" xr:uid="{6D80C111-C50F-4002-80B3-D78EB14F636D}"/>
    <cellStyle name="Total 4 3 2 2 3 2" xfId="29927" xr:uid="{AF75CEC3-462A-4A77-967C-BD3C61063BBA}"/>
    <cellStyle name="Total 4 3 2 2 4" xfId="20288" xr:uid="{68866150-EC8D-4774-91F3-423AD8B13AE5}"/>
    <cellStyle name="Total 4 3 2 3" xfId="9010" xr:uid="{3F3D93F4-008A-49CF-8D28-6043959C6797}"/>
    <cellStyle name="Total 4 3 2 3 2" xfId="24118" xr:uid="{CE8B14AB-B5B8-4DAC-9704-B306A75F6507}"/>
    <cellStyle name="Total 4 3 3" xfId="2745" xr:uid="{15AC44AC-ABDE-4BED-B71F-4CF5954DFBB8}"/>
    <cellStyle name="Total 4 3 3 2" xfId="5382" xr:uid="{96155E41-5B0B-491C-914F-EDD11BE7324B}"/>
    <cellStyle name="Total 4 3 3 2 2" xfId="11731" xr:uid="{B89C0946-4DB5-4B12-8D72-6A937E6D5630}"/>
    <cellStyle name="Total 4 3 3 2 2 2" xfId="26839" xr:uid="{4E1C8248-3735-4140-B5AA-89A51860FE09}"/>
    <cellStyle name="Total 4 3 3 2 3" xfId="7327" xr:uid="{F09D891F-2CE8-4778-8664-FCC39EA0B829}"/>
    <cellStyle name="Total 4 3 3 2 3 2" xfId="22435" xr:uid="{088AF604-EBF9-4815-8BE3-EC94F550E7E9}"/>
    <cellStyle name="Total 4 3 3 2 4" xfId="20490" xr:uid="{F0EDA8ED-B84F-4BA5-B434-C9B83D6F068A}"/>
    <cellStyle name="Total 4 3 3 3" xfId="16093" xr:uid="{D04892B7-1BDE-4487-A1DC-D31423FB9BBE}"/>
    <cellStyle name="Total 4 3 3 3 2" xfId="31201" xr:uid="{863B2FE5-5696-4102-92DE-E7B98E486D97}"/>
    <cellStyle name="Total 4 3 3 4" xfId="17853" xr:uid="{2C1A5ADB-F9B2-4F05-B1E2-796BC286B18C}"/>
    <cellStyle name="Total 4 3 4" xfId="3048" xr:uid="{71330340-9B14-49F6-A0F5-578276638246}"/>
    <cellStyle name="Total 4 3 4 2" xfId="5685" xr:uid="{E98BD3AF-21E1-40AE-B7CA-C789D99FA296}"/>
    <cellStyle name="Total 4 3 4 2 2" xfId="11996" xr:uid="{F32661BE-01C9-45FA-AF36-523581389399}"/>
    <cellStyle name="Total 4 3 4 2 2 2" xfId="27104" xr:uid="{2E74831C-FF82-4104-AA35-F21FDF0E6A33}"/>
    <cellStyle name="Total 4 3 4 2 3" xfId="7228" xr:uid="{0B65545A-5A80-47CC-B499-42F070F1FFAC}"/>
    <cellStyle name="Total 4 3 4 2 3 2" xfId="22336" xr:uid="{EF4A930D-8259-4E71-B01A-7085B8F0E984}"/>
    <cellStyle name="Total 4 3 4 2 4" xfId="20793" xr:uid="{E629F816-37FE-4ECE-8E69-2861D7E9DDDF}"/>
    <cellStyle name="Total 4 3 4 3" xfId="9430" xr:uid="{D2FA08AF-15EB-46DE-A590-7814D2E27008}"/>
    <cellStyle name="Total 4 3 4 3 2" xfId="24538" xr:uid="{25AD448F-3824-4DEB-9E06-909581979FE5}"/>
    <cellStyle name="Total 4 3 4 4" xfId="9260" xr:uid="{52DC5915-595D-4520-AEC2-92E36703C2FE}"/>
    <cellStyle name="Total 4 3 4 4 2" xfId="24368" xr:uid="{86EAB807-7CA3-4A6D-ABA4-FBCE23F764CD}"/>
    <cellStyle name="Total 4 3 4 5" xfId="18156" xr:uid="{289A76C0-E7DC-48B3-867F-53434896080F}"/>
    <cellStyle name="Total 4 3 5" xfId="3374" xr:uid="{0CD48BC3-0AB8-4B01-B75D-08018EE92BE0}"/>
    <cellStyle name="Total 4 3 5 2" xfId="6011" xr:uid="{8E8521FD-C387-4D3C-87E7-DD29F7326BB7}"/>
    <cellStyle name="Total 4 3 5 2 2" xfId="12322" xr:uid="{45CD2BAD-3383-4ECA-B821-709D27A6A075}"/>
    <cellStyle name="Total 4 3 5 2 2 2" xfId="27430" xr:uid="{04B18C0B-8196-46BF-94E5-35F755A23484}"/>
    <cellStyle name="Total 4 3 5 2 3" xfId="15712" xr:uid="{536E4A5C-06B3-4C69-BC4C-B91203170989}"/>
    <cellStyle name="Total 4 3 5 2 3 2" xfId="30820" xr:uid="{3B912782-EA2E-4ED5-A4F2-7CA3CA1AB091}"/>
    <cellStyle name="Total 4 3 5 2 4" xfId="21119" xr:uid="{266135FD-715B-4218-B49C-01F51B7A38DD}"/>
    <cellStyle name="Total 4 3 5 3" xfId="9756" xr:uid="{0F916E46-273A-4E1C-AAB4-2993AD2BBA17}"/>
    <cellStyle name="Total 4 3 5 3 2" xfId="24864" xr:uid="{5603F616-62A8-4BC1-91A1-6A9FF3DBF4FC}"/>
    <cellStyle name="Total 4 3 5 4" xfId="14467" xr:uid="{FC3EBD8D-62F9-4A5F-A7AC-BEF787BC6230}"/>
    <cellStyle name="Total 4 3 5 4 2" xfId="29575" xr:uid="{C8744FE2-85C4-48E1-9335-DA5C6FA06205}"/>
    <cellStyle name="Total 4 3 5 5" xfId="18482" xr:uid="{5AABF031-128E-41C0-A955-E25BE5A31635}"/>
    <cellStyle name="Total 4 3 6" xfId="3680" xr:uid="{99670B14-5F37-4EB4-B675-E71B2E1B2FEE}"/>
    <cellStyle name="Total 4 3 6 2" xfId="6317" xr:uid="{B91B2B38-553D-484A-961D-18206DD5F54F}"/>
    <cellStyle name="Total 4 3 6 2 2" xfId="12628" xr:uid="{E590C630-73E5-4ADC-9CB3-7A7895C4C9D4}"/>
    <cellStyle name="Total 4 3 6 2 2 2" xfId="27736" xr:uid="{25C7678F-9276-4729-8984-96328DC12AC2}"/>
    <cellStyle name="Total 4 3 6 2 3" xfId="14468" xr:uid="{CC458798-0DEF-4F4A-9A83-AF5E27054736}"/>
    <cellStyle name="Total 4 3 6 2 3 2" xfId="29576" xr:uid="{C2E2D178-C5FD-4776-9199-95FFF842393F}"/>
    <cellStyle name="Total 4 3 6 2 4" xfId="21425" xr:uid="{7BEEA12A-7FB4-499B-8CE6-A5AAC1957E49}"/>
    <cellStyle name="Total 4 3 6 3" xfId="10062" xr:uid="{2AE62945-EBFB-44B0-B621-6671E90295B4}"/>
    <cellStyle name="Total 4 3 6 3 2" xfId="25170" xr:uid="{F4B95E9C-AF09-431E-BF2B-3D77FD111F00}"/>
    <cellStyle name="Total 4 3 6 4" xfId="9258" xr:uid="{5E58A6DD-9326-4B47-99B0-199F6708603F}"/>
    <cellStyle name="Total 4 3 6 4 2" xfId="24366" xr:uid="{E68CA7C4-2EC7-4F41-964E-7298747E0852}"/>
    <cellStyle name="Total 4 3 6 5" xfId="18788" xr:uid="{EB20FC55-1E25-4F94-83B9-8254F4D8CFB2}"/>
    <cellStyle name="Total 4 3 7" xfId="4055" xr:uid="{F7BB4505-F3F0-4DA1-9059-353281948687}"/>
    <cellStyle name="Total 4 3 7 2" xfId="6692" xr:uid="{F27C676E-9FF0-4E6E-9DA3-B4CB05A5C388}"/>
    <cellStyle name="Total 4 3 7 2 2" xfId="13003" xr:uid="{F48D7765-C971-4F20-B41F-064C5FD516C4}"/>
    <cellStyle name="Total 4 3 7 2 2 2" xfId="28111" xr:uid="{9D7309A8-44C5-42B5-8756-9ADBD6D0DA44}"/>
    <cellStyle name="Total 4 3 7 2 3" xfId="16679" xr:uid="{4B7118B5-D0A9-4705-B016-0CDF46EB9833}"/>
    <cellStyle name="Total 4 3 7 2 3 2" xfId="31787" xr:uid="{6D274F17-8FC2-406E-8FE2-A8D2D2A08E11}"/>
    <cellStyle name="Total 4 3 7 2 4" xfId="21800" xr:uid="{9ACEAEBD-5297-4550-8214-FE3529AAD7C1}"/>
    <cellStyle name="Total 4 3 7 3" xfId="10437" xr:uid="{8FE3DCE1-D55D-4422-B9C3-DB3A8927D8B6}"/>
    <cellStyle name="Total 4 3 7 3 2" xfId="25545" xr:uid="{9ADEF4B5-4986-4CDC-82D7-46853CAED1BC}"/>
    <cellStyle name="Total 4 3 7 4" xfId="16350" xr:uid="{EE43F0C7-EC21-47E6-93DD-DD05F04525BD}"/>
    <cellStyle name="Total 4 3 7 4 2" xfId="31458" xr:uid="{44785632-3F06-4901-A475-1EFD18290B19}"/>
    <cellStyle name="Total 4 3 7 5" xfId="19163" xr:uid="{3994D03C-3F5A-4370-9DC5-C64077A2D5DF}"/>
    <cellStyle name="Total 4 3 8" xfId="4354" xr:uid="{F302FAAF-2B90-4E66-9604-9EE8DDAC945D}"/>
    <cellStyle name="Total 4 3 8 2" xfId="6991" xr:uid="{ECCBA1CF-62FD-4002-A3DE-3744B4D5F89D}"/>
    <cellStyle name="Total 4 3 8 2 2" xfId="13302" xr:uid="{2AAB6D4E-F316-468F-AEFC-382128927E96}"/>
    <cellStyle name="Total 4 3 8 2 2 2" xfId="28410" xr:uid="{AF476D42-BE54-4C59-8BD5-CC1DDC20D170}"/>
    <cellStyle name="Total 4 3 8 2 3" xfId="16966" xr:uid="{514F513B-97E8-491C-B19B-83DAD2A09AF3}"/>
    <cellStyle name="Total 4 3 8 2 3 2" xfId="32074" xr:uid="{1C0F4385-FED3-418A-AA52-EA8AD7F0A71A}"/>
    <cellStyle name="Total 4 3 8 2 4" xfId="22099" xr:uid="{66B1F94B-D067-44BC-963A-47124A7BB614}"/>
    <cellStyle name="Total 4 3 8 3" xfId="10736" xr:uid="{6B7DDA46-647F-496C-9084-B43A217CC714}"/>
    <cellStyle name="Total 4 3 8 3 2" xfId="25844" xr:uid="{B124AABA-A687-469C-A82F-917B9E49ECA7}"/>
    <cellStyle name="Total 4 3 8 4" xfId="16509" xr:uid="{2E659A0B-98EF-48F3-80F5-16BB483B1220}"/>
    <cellStyle name="Total 4 3 8 4 2" xfId="31617" xr:uid="{A4285B5E-C05E-41E0-B075-7AC32705F1FB}"/>
    <cellStyle name="Total 4 3 8 5" xfId="19462" xr:uid="{88117D07-920D-4185-90AC-247CDF48A418}"/>
    <cellStyle name="Total 4 3 9" xfId="4620" xr:uid="{FAC76ABF-08BE-4952-AD42-8D340F8E4536}"/>
    <cellStyle name="Total 4 3 9 2" xfId="11002" xr:uid="{1736A5E7-36F6-4B66-A31B-B0A69AFFF96F}"/>
    <cellStyle name="Total 4 3 9 2 2" xfId="26110" xr:uid="{7EED08B0-F5A6-4BCD-8562-3BF6E392E9EF}"/>
    <cellStyle name="Total 4 3 9 3" xfId="7367" xr:uid="{CAC413E2-FC90-4C5C-8241-2620E56C958E}"/>
    <cellStyle name="Total 4 3 9 3 2" xfId="22475" xr:uid="{23BFE748-64BC-4C0A-B5E7-D69EC7A043F1}"/>
    <cellStyle name="Total 4 3 9 4" xfId="19728" xr:uid="{7EDE35D6-AB4C-4225-88F4-47D278A14F2B}"/>
    <cellStyle name="Total 4 4" xfId="2145" xr:uid="{CCDF9949-948A-41F4-9358-78D23F50F3DA}"/>
    <cellStyle name="Total 4 4 10" xfId="11219" xr:uid="{912BFBF6-83FA-4822-A4C2-226A5918DAEC}"/>
    <cellStyle name="Total 4 4 10 2" xfId="26327" xr:uid="{4F164E12-B8AB-42B7-AB37-68D237547C23}"/>
    <cellStyle name="Total 4 4 11" xfId="16289" xr:uid="{D176AC2D-8FBD-407B-AB70-A38B213F843B}"/>
    <cellStyle name="Total 4 4 11 2" xfId="31397" xr:uid="{8BD11E15-23D5-4E00-B41C-43A3AE25CB30}"/>
    <cellStyle name="Total 4 4 12" xfId="17370" xr:uid="{B09D9D87-AC9E-4E83-B9BF-B1C2403F24FA}"/>
    <cellStyle name="Total 4 4 2" xfId="2635" xr:uid="{8B886366-56ED-4C43-9357-4531542C28BC}"/>
    <cellStyle name="Total 4 4 2 2" xfId="5272" xr:uid="{4CF50B87-21AC-47A9-BF9A-FFF5F3B92EF7}"/>
    <cellStyle name="Total 4 4 2 2 2" xfId="11636" xr:uid="{62A2AAD4-57A7-4EBB-8C6E-AA12C6163FF1}"/>
    <cellStyle name="Total 4 4 2 2 2 2" xfId="26744" xr:uid="{5B44F4CA-0FC8-415C-8D31-4404F3AE5745}"/>
    <cellStyle name="Total 4 4 2 2 3" xfId="13755" xr:uid="{0CFA4727-201B-40C9-AE13-154F195AC82A}"/>
    <cellStyle name="Total 4 4 2 2 3 2" xfId="28863" xr:uid="{E3AEA77F-C173-46D7-979E-8E8783EB70DB}"/>
    <cellStyle name="Total 4 4 2 2 4" xfId="20380" xr:uid="{D345DA76-673C-489B-8E0F-F4D46E8CFCFD}"/>
    <cellStyle name="Total 4 4 2 3" xfId="9102" xr:uid="{7B6A3D2F-D574-40FF-8B94-617F51A7707C}"/>
    <cellStyle name="Total 4 4 2 3 2" xfId="24210" xr:uid="{0DBFFDDD-1553-455A-A62A-370925BA9C34}"/>
    <cellStyle name="Total 4 4 2 4" xfId="15379" xr:uid="{7715D1E5-F7C1-44BD-BD0A-A8E69F8F4C9B}"/>
    <cellStyle name="Total 4 4 2 4 2" xfId="30487" xr:uid="{DAFE865C-2B87-481D-97E6-E00D0EF6F863}"/>
    <cellStyle name="Total 4 4 2 5" xfId="7911" xr:uid="{0F154C69-32AB-4C61-A34A-F569A98E1ACA}"/>
    <cellStyle name="Total 4 4 2 5 2" xfId="23019" xr:uid="{16E5B716-D2CC-470F-A06E-390B04369107}"/>
    <cellStyle name="Total 4 4 2 6" xfId="17743" xr:uid="{A1005A8A-2630-4777-A9ED-0A38DD7F64CE}"/>
    <cellStyle name="Total 4 4 3" xfId="2900" xr:uid="{E718DA85-12B8-437A-B953-0B94DBC6F909}"/>
    <cellStyle name="Total 4 4 3 2" xfId="5537" xr:uid="{2E802CF0-CD49-4ADE-B99C-954AEF8A8104}"/>
    <cellStyle name="Total 4 4 3 2 2" xfId="11848" xr:uid="{9DD28C7E-56D4-4FED-AC84-15C2C6BB8902}"/>
    <cellStyle name="Total 4 4 3 2 2 2" xfId="26956" xr:uid="{E2822E3B-5148-450E-B993-1B80843B6E31}"/>
    <cellStyle name="Total 4 4 3 2 3" xfId="15490" xr:uid="{28A68595-F153-4E07-8EF5-2397525A1831}"/>
    <cellStyle name="Total 4 4 3 2 3 2" xfId="30598" xr:uid="{276773A3-F4EE-4FC0-899F-A3584770B019}"/>
    <cellStyle name="Total 4 4 3 2 4" xfId="20645" xr:uid="{14B9D73D-BD28-40FB-83FD-27F0302AC2A1}"/>
    <cellStyle name="Total 4 4 3 3" xfId="8071" xr:uid="{9806167B-2531-4D5F-BEC8-7EDA0BA388CF}"/>
    <cellStyle name="Total 4 4 3 3 2" xfId="23179" xr:uid="{903CDCF2-F052-424B-841B-258286BEB31F}"/>
    <cellStyle name="Total 4 4 3 4" xfId="18008" xr:uid="{2B1207B7-AFCA-4D26-9264-C9C6327FBE02}"/>
    <cellStyle name="Total 4 4 4" xfId="3203" xr:uid="{98595C5B-3BCC-4C76-B4F8-6D07D64A7A9D}"/>
    <cellStyle name="Total 4 4 4 2" xfId="5840" xr:uid="{3D751825-424D-4207-80E3-713661EE5039}"/>
    <cellStyle name="Total 4 4 4 2 2" xfId="12151" xr:uid="{6A405BFF-2CB2-4F0C-8DA7-3E63C8A264B5}"/>
    <cellStyle name="Total 4 4 4 2 2 2" xfId="27259" xr:uid="{CD7BF08F-E6AF-47B4-B2C4-F3130067DB60}"/>
    <cellStyle name="Total 4 4 4 2 3" xfId="14258" xr:uid="{ACF3B5C8-C2A5-4753-9C19-1C3CB4DDE0CB}"/>
    <cellStyle name="Total 4 4 4 2 3 2" xfId="29366" xr:uid="{41CF42DD-1562-4045-BBEA-9C05529EC5B8}"/>
    <cellStyle name="Total 4 4 4 2 4" xfId="20948" xr:uid="{7F2C3F96-6669-49D2-BC46-7720AD744C81}"/>
    <cellStyle name="Total 4 4 4 3" xfId="9585" xr:uid="{73BB11EC-71BF-433D-B212-43A84A17D166}"/>
    <cellStyle name="Total 4 4 4 3 2" xfId="24693" xr:uid="{7EAA8C3C-2188-4291-AB4A-AB192C35CEF6}"/>
    <cellStyle name="Total 4 4 4 4" xfId="7047" xr:uid="{F124BC22-1FC0-4ECC-91A8-9F9F5578E916}"/>
    <cellStyle name="Total 4 4 4 4 2" xfId="22155" xr:uid="{296B1677-104A-41B3-8F0B-AF134375B805}"/>
    <cellStyle name="Total 4 4 4 5" xfId="18311" xr:uid="{18C5464F-0912-484E-9406-6C9D39385D7E}"/>
    <cellStyle name="Total 4 4 5" xfId="3529" xr:uid="{BBAA1A9C-BF14-4D1F-B88B-13E374D0DC29}"/>
    <cellStyle name="Total 4 4 5 2" xfId="6166" xr:uid="{53320DBE-2B16-4FAE-B191-273D5F381C69}"/>
    <cellStyle name="Total 4 4 5 2 2" xfId="12477" xr:uid="{649E779E-50A7-4F9B-BD93-79E1FD5C5AEC}"/>
    <cellStyle name="Total 4 4 5 2 2 2" xfId="27585" xr:uid="{360084E9-B1E6-4796-B6BB-27D406B07BBB}"/>
    <cellStyle name="Total 4 4 5 2 3" xfId="13751" xr:uid="{879993D4-0106-41E4-A0AC-A841D79B7B14}"/>
    <cellStyle name="Total 4 4 5 2 3 2" xfId="28859" xr:uid="{C191E47B-1D5D-4DFE-A5D5-AF3CACB98A36}"/>
    <cellStyle name="Total 4 4 5 2 4" xfId="21274" xr:uid="{421B7AD4-3932-402F-AF56-A95546ED8A85}"/>
    <cellStyle name="Total 4 4 5 3" xfId="9911" xr:uid="{721D826A-CE9F-4B58-9362-84134AEC2647}"/>
    <cellStyle name="Total 4 4 5 3 2" xfId="25019" xr:uid="{42E86BC4-B135-497F-9F1E-C37B2F644480}"/>
    <cellStyle name="Total 4 4 5 4" xfId="13772" xr:uid="{D240FBE1-33D7-47E6-ACAF-278AF8A5571A}"/>
    <cellStyle name="Total 4 4 5 4 2" xfId="28880" xr:uid="{D4B73842-8D8C-4A59-A9BC-ADD46C367FBA}"/>
    <cellStyle name="Total 4 4 5 5" xfId="18637" xr:uid="{030282DE-65E5-47DE-80DC-0CC90BD746FE}"/>
    <cellStyle name="Total 4 4 6" xfId="3835" xr:uid="{4FDEAF92-614D-4F04-B4CF-FE0615585807}"/>
    <cellStyle name="Total 4 4 6 2" xfId="6472" xr:uid="{CD6DD11D-25FF-4D8A-8D7A-FDB1138BFC1D}"/>
    <cellStyle name="Total 4 4 6 2 2" xfId="12783" xr:uid="{B2140DAA-04A5-41C5-B2A9-9B8B735F9E32}"/>
    <cellStyle name="Total 4 4 6 2 2 2" xfId="27891" xr:uid="{FD17B181-884B-499B-A937-2BBC6FC05A92}"/>
    <cellStyle name="Total 4 4 6 2 3" xfId="16047" xr:uid="{E380DBF7-E4EC-4E54-A24B-63DB1CAF6D53}"/>
    <cellStyle name="Total 4 4 6 2 3 2" xfId="31155" xr:uid="{88DB9AF7-8232-4106-BE57-CBCD50FE0410}"/>
    <cellStyle name="Total 4 4 6 2 4" xfId="21580" xr:uid="{66B0E16B-8F28-4EC8-96BA-5D839F53040E}"/>
    <cellStyle name="Total 4 4 6 3" xfId="10217" xr:uid="{734B7253-B5DE-4EDD-B9FF-CC587F13A439}"/>
    <cellStyle name="Total 4 4 6 3 2" xfId="25325" xr:uid="{390976A2-6E4E-4573-AFC8-FCDF7B611A9C}"/>
    <cellStyle name="Total 4 4 6 4" xfId="13648" xr:uid="{567922A4-95D7-48B4-937D-F7260183D796}"/>
    <cellStyle name="Total 4 4 6 4 2" xfId="28756" xr:uid="{DB0ABBA5-3496-41AE-AD34-F82780554CCC}"/>
    <cellStyle name="Total 4 4 6 5" xfId="18943" xr:uid="{072BE3E2-22B3-4BBB-9132-8C326EDBD110}"/>
    <cellStyle name="Total 4 4 7" xfId="4217" xr:uid="{345AE34D-45C1-47DC-A484-269F8D649879}"/>
    <cellStyle name="Total 4 4 7 2" xfId="6854" xr:uid="{5EAA06B8-27ED-4937-8EDB-137EFFC8D31E}"/>
    <cellStyle name="Total 4 4 7 2 2" xfId="13165" xr:uid="{5F5A879A-CDFB-43EA-8E83-33BDB6E7A26D}"/>
    <cellStyle name="Total 4 4 7 2 2 2" xfId="28273" xr:uid="{26626700-07B1-4449-AAEE-8E0D16465735}"/>
    <cellStyle name="Total 4 4 7 2 3" xfId="16834" xr:uid="{51FCF780-DCBC-47EF-AC31-CEBF0BF4211C}"/>
    <cellStyle name="Total 4 4 7 2 3 2" xfId="31942" xr:uid="{07DB63E6-C3AD-407D-ADE6-35A3AF2E9DF9}"/>
    <cellStyle name="Total 4 4 7 2 4" xfId="21962" xr:uid="{2CBF4F53-C55C-4752-AFF7-D3B9865C0FF4}"/>
    <cellStyle name="Total 4 4 7 3" xfId="10599" xr:uid="{CFD09B8A-7C35-470E-8E85-4F1B52E12C02}"/>
    <cellStyle name="Total 4 4 7 3 2" xfId="25707" xr:uid="{4DB485FA-A46F-475F-B64D-D77806C8821C}"/>
    <cellStyle name="Total 4 4 7 4" xfId="7839" xr:uid="{F6C6C86B-B238-4C1F-9E37-B2104C8AF7C9}"/>
    <cellStyle name="Total 4 4 7 4 2" xfId="22947" xr:uid="{944B5085-3610-4517-BC08-9F3C3FAA7CE5}"/>
    <cellStyle name="Total 4 4 7 5" xfId="19325" xr:uid="{E67072FB-21BE-4713-85D5-69304AE00F33}"/>
    <cellStyle name="Total 4 4 8" xfId="4782" xr:uid="{7278DFC1-D367-439D-A0B9-0441F83BDC2C}"/>
    <cellStyle name="Total 4 4 8 2" xfId="11164" xr:uid="{CA1F27EB-03CE-4813-9508-344AA5646646}"/>
    <cellStyle name="Total 4 4 8 2 2" xfId="26272" xr:uid="{CDFADE5E-CEB1-41EF-8C18-22D0071FF65D}"/>
    <cellStyle name="Total 4 4 8 3" xfId="15382" xr:uid="{2A08BC22-64DE-492C-B2AC-B88190131020}"/>
    <cellStyle name="Total 4 4 8 3 2" xfId="30490" xr:uid="{41531474-BBEE-4A52-B41D-560CDC2A3DDC}"/>
    <cellStyle name="Total 4 4 8 4" xfId="19890" xr:uid="{92037B52-00ED-4AED-8AA0-207F35B66868}"/>
    <cellStyle name="Total 4 4 9" xfId="8643" xr:uid="{6F29DDF6-0D81-4C69-9B9E-631C3ED28DF5}"/>
    <cellStyle name="Total 4 4 9 2" xfId="23751" xr:uid="{BC3BD231-52BE-409A-B474-26C1F45BCE4C}"/>
    <cellStyle name="Total 4 5" xfId="2160" xr:uid="{9B93194E-58B8-4F98-BFCA-5D958D512752}"/>
    <cellStyle name="Total 4 5 10" xfId="15903" xr:uid="{77EF1437-19DF-4170-8266-8643FDAFA9CE}"/>
    <cellStyle name="Total 4 5 10 2" xfId="31011" xr:uid="{BF3B7DDA-B496-48D2-9F66-46F913CE6F6E}"/>
    <cellStyle name="Total 4 5 11" xfId="17385" xr:uid="{A4C095B9-A110-401E-916F-9B285E7BBABB}"/>
    <cellStyle name="Total 4 5 2" xfId="2915" xr:uid="{EA6F3CA5-6B1D-4BBB-9D82-713FF082AC64}"/>
    <cellStyle name="Total 4 5 2 2" xfId="5552" xr:uid="{2EF92AAF-B5F4-41D0-8ACF-23EF9A8B3B7C}"/>
    <cellStyle name="Total 4 5 2 2 2" xfId="11863" xr:uid="{3573C4E4-DF80-4A18-BF29-195BB0D58F8F}"/>
    <cellStyle name="Total 4 5 2 2 2 2" xfId="26971" xr:uid="{BBF0E1E3-E13B-4692-B893-C222849C466A}"/>
    <cellStyle name="Total 4 5 2 2 3" xfId="13810" xr:uid="{CE51055B-2E58-478E-A635-E473B013DFD3}"/>
    <cellStyle name="Total 4 5 2 2 3 2" xfId="28918" xr:uid="{D99E57B4-E5B4-4D4C-A309-DD5AE45C3417}"/>
    <cellStyle name="Total 4 5 2 2 4" xfId="20660" xr:uid="{8EC9C2B3-D60C-478F-B09C-066AAEDB8F2D}"/>
    <cellStyle name="Total 4 5 2 3" xfId="14905" xr:uid="{3875AAED-FFF2-496A-87A2-8B2ED3F8C25C}"/>
    <cellStyle name="Total 4 5 2 3 2" xfId="30013" xr:uid="{2C5D96A2-91BE-4CF8-A481-3EF8A39938DC}"/>
    <cellStyle name="Total 4 5 2 4" xfId="18023" xr:uid="{CDD2ABE5-AEE4-4015-B270-B7BD6C32701A}"/>
    <cellStyle name="Total 4 5 3" xfId="3218" xr:uid="{21A2A90B-7270-4CF0-AC70-1B92C15FCD2D}"/>
    <cellStyle name="Total 4 5 3 2" xfId="5855" xr:uid="{3AD2BDB2-2A48-4FAE-B215-B6057024DB51}"/>
    <cellStyle name="Total 4 5 3 2 2" xfId="12166" xr:uid="{AC99D10B-95D6-44F0-9BD7-2CECD854612C}"/>
    <cellStyle name="Total 4 5 3 2 2 2" xfId="27274" xr:uid="{A5C5DDF1-C214-4F34-852A-88D40275B5CC}"/>
    <cellStyle name="Total 4 5 3 2 3" xfId="7701" xr:uid="{4FA2240F-A6A9-44A3-A13F-39DF9292D4C9}"/>
    <cellStyle name="Total 4 5 3 2 3 2" xfId="22809" xr:uid="{2D907963-C8B2-45E3-A281-84E633E6BBC5}"/>
    <cellStyle name="Total 4 5 3 2 4" xfId="20963" xr:uid="{41437CC9-5B34-481C-BFE5-1112CE7B428D}"/>
    <cellStyle name="Total 4 5 3 3" xfId="9600" xr:uid="{F93230B4-8E83-4096-ABD0-C7AF437CC9B1}"/>
    <cellStyle name="Total 4 5 3 3 2" xfId="24708" xr:uid="{D9CA071C-D2A2-4647-B930-2F6F2869F23E}"/>
    <cellStyle name="Total 4 5 3 4" xfId="7579" xr:uid="{7454D6F3-CD4E-497B-A3AB-E570E2EC9CF0}"/>
    <cellStyle name="Total 4 5 3 4 2" xfId="22687" xr:uid="{3224DEAB-C7C4-43CA-9AD9-291E4195C754}"/>
    <cellStyle name="Total 4 5 3 5" xfId="18326" xr:uid="{1365141B-C825-490A-8096-045E9571F0EC}"/>
    <cellStyle name="Total 4 5 4" xfId="3544" xr:uid="{BC6A2BE4-5218-4025-9D11-6C70BD50CC04}"/>
    <cellStyle name="Total 4 5 4 2" xfId="6181" xr:uid="{ADF56AFD-0D67-4509-B4CB-AE91C7BB6CA0}"/>
    <cellStyle name="Total 4 5 4 2 2" xfId="12492" xr:uid="{E5F5D61D-69DE-40A0-A663-1D10596021EF}"/>
    <cellStyle name="Total 4 5 4 2 2 2" xfId="27600" xr:uid="{95E8F5EC-AD62-4240-B8D7-51084E2E25B1}"/>
    <cellStyle name="Total 4 5 4 2 3" xfId="13695" xr:uid="{0F12ABE0-D57B-419C-A3E4-F97E4A52242C}"/>
    <cellStyle name="Total 4 5 4 2 3 2" xfId="28803" xr:uid="{15E71537-F9E5-40CE-9C51-B58881C44E4F}"/>
    <cellStyle name="Total 4 5 4 2 4" xfId="21289" xr:uid="{1915FC95-0C5D-4156-BA07-1558BF3DFC08}"/>
    <cellStyle name="Total 4 5 4 3" xfId="9926" xr:uid="{BD3AA838-B0FC-46AA-9F72-72F685BD1BF4}"/>
    <cellStyle name="Total 4 5 4 3 2" xfId="25034" xr:uid="{B00DE33C-F556-47C2-85C2-792CC70BF044}"/>
    <cellStyle name="Total 4 5 4 4" xfId="15156" xr:uid="{0FA7806D-FCC9-401F-90D0-214D1E869218}"/>
    <cellStyle name="Total 4 5 4 4 2" xfId="30264" xr:uid="{05E45DCF-E5AD-49E9-BF19-50C6C83F4DC2}"/>
    <cellStyle name="Total 4 5 4 5" xfId="18652" xr:uid="{97A58EEE-8BD2-4846-A82A-109D52997617}"/>
    <cellStyle name="Total 4 5 5" xfId="3850" xr:uid="{F8FEFC9A-E650-460D-85C1-AE5AAEF5A143}"/>
    <cellStyle name="Total 4 5 5 2" xfId="6487" xr:uid="{AC1219E4-489A-449D-B46D-5233F06E1F5A}"/>
    <cellStyle name="Total 4 5 5 2 2" xfId="12798" xr:uid="{9F7AECC0-7783-477F-87D4-F552409D5B08}"/>
    <cellStyle name="Total 4 5 5 2 2 2" xfId="27906" xr:uid="{0FD60F77-29DC-4BAC-B470-9806C50D7A32}"/>
    <cellStyle name="Total 4 5 5 2 3" xfId="13933" xr:uid="{64E48AA0-8242-4C8E-BE68-0F94D60E9CDB}"/>
    <cellStyle name="Total 4 5 5 2 3 2" xfId="29041" xr:uid="{81C653F4-67A7-45C9-98C9-CB3F0DE098B4}"/>
    <cellStyle name="Total 4 5 5 2 4" xfId="21595" xr:uid="{EE3B52D5-0036-421C-A19A-7D9F787E790D}"/>
    <cellStyle name="Total 4 5 5 3" xfId="10232" xr:uid="{6A1FA228-B796-41A4-8D9C-298E3AE3ABA5}"/>
    <cellStyle name="Total 4 5 5 3 2" xfId="25340" xr:uid="{C86E5A00-D65B-48C7-959E-807D73C8827F}"/>
    <cellStyle name="Total 4 5 5 4" xfId="8184" xr:uid="{7E97CFC2-2E90-4F27-8BA7-163C340CAA45}"/>
    <cellStyle name="Total 4 5 5 4 2" xfId="23292" xr:uid="{F7B8CE8A-C636-4B12-BAAB-C4D712E79A17}"/>
    <cellStyle name="Total 4 5 5 5" xfId="18958" xr:uid="{9BE90225-A747-4455-874C-FDB050AED36A}"/>
    <cellStyle name="Total 4 5 6" xfId="4232" xr:uid="{FDB8F38D-F45D-4CBB-8EA8-C79D54B2A803}"/>
    <cellStyle name="Total 4 5 6 2" xfId="6869" xr:uid="{51B5CD11-7DC0-442C-B3D2-08C474315969}"/>
    <cellStyle name="Total 4 5 6 2 2" xfId="13180" xr:uid="{74B57131-8FBB-452C-9309-27FA1F115201}"/>
    <cellStyle name="Total 4 5 6 2 2 2" xfId="28288" xr:uid="{E5AC5723-B2A4-4B6B-B924-8E406916C198}"/>
    <cellStyle name="Total 4 5 6 2 3" xfId="16849" xr:uid="{8097589D-F505-49FD-A72E-8C3FA689892B}"/>
    <cellStyle name="Total 4 5 6 2 3 2" xfId="31957" xr:uid="{56AC4DE5-8FCA-43C4-BA28-8E0D8DBE8FC7}"/>
    <cellStyle name="Total 4 5 6 2 4" xfId="21977" xr:uid="{701262B5-A873-448D-95C3-F3394A2323B0}"/>
    <cellStyle name="Total 4 5 6 3" xfId="10614" xr:uid="{25DF89DC-677F-419B-A275-0B558F671068}"/>
    <cellStyle name="Total 4 5 6 3 2" xfId="25722" xr:uid="{B7DA43FF-7494-4924-A888-BE6372B1D19D}"/>
    <cellStyle name="Total 4 5 6 4" xfId="8140" xr:uid="{C58047FC-86B9-41C5-8F2A-32F125C5E8D6}"/>
    <cellStyle name="Total 4 5 6 4 2" xfId="23248" xr:uid="{734BB567-1B9B-429E-BA72-A5D7D0123058}"/>
    <cellStyle name="Total 4 5 6 5" xfId="19340" xr:uid="{E375B3A8-1F68-4EE0-951F-E8F7250CA28F}"/>
    <cellStyle name="Total 4 5 7" xfId="4797" xr:uid="{0476C843-7A8A-46A9-9282-EC6CFF0A2593}"/>
    <cellStyle name="Total 4 5 7 2" xfId="11179" xr:uid="{866E9FA4-70F1-43B2-868B-B75975DCF5E5}"/>
    <cellStyle name="Total 4 5 7 2 2" xfId="26287" xr:uid="{9F76DD6D-255E-45B8-8002-4C978F796F2F}"/>
    <cellStyle name="Total 4 5 7 3" xfId="7123" xr:uid="{911B6AAA-596B-4930-84CE-6EF74B5599CB}"/>
    <cellStyle name="Total 4 5 7 3 2" xfId="22231" xr:uid="{4F468327-7BCB-4E82-B188-5F452BF8A8AB}"/>
    <cellStyle name="Total 4 5 7 4" xfId="19905" xr:uid="{D07B2CF5-37F3-4D45-A15B-54DA2D4D6BEE}"/>
    <cellStyle name="Total 4 5 8" xfId="8658" xr:uid="{9117FDEC-3EC7-4C45-AD59-14F58A62024D}"/>
    <cellStyle name="Total 4 5 8 2" xfId="23766" xr:uid="{1C79CCBB-A3FD-4E5F-8821-5D4BA862FD4F}"/>
    <cellStyle name="Total 4 5 9" xfId="11773" xr:uid="{891119B4-BFB7-4088-8B4B-6B5E2D6DD398}"/>
    <cellStyle name="Total 4 5 9 2" xfId="26881" xr:uid="{03A3B25E-F6BF-4F23-B0DD-B232C133CFDE}"/>
    <cellStyle name="Total 5" xfId="1784" xr:uid="{00000000-0005-0000-0000-0000F8060000}"/>
    <cellStyle name="Total 5 2" xfId="1955" xr:uid="{20943EE4-090C-472C-B647-2EF15850471B}"/>
    <cellStyle name="Total 5 2 10" xfId="8456" xr:uid="{BC3BC993-65BE-4D7B-88E2-18070EE9E1EC}"/>
    <cellStyle name="Total 5 2 10 2" xfId="23564" xr:uid="{3D312E86-1A12-4E24-BB45-FA16D4BE655D}"/>
    <cellStyle name="Total 5 2 11" xfId="16002" xr:uid="{0FF876BA-C28B-4910-B417-6ABB0BF18E62}"/>
    <cellStyle name="Total 5 2 11 2" xfId="31110" xr:uid="{51E319CE-5FFC-449A-BEA7-77AE1BB4FA23}"/>
    <cellStyle name="Total 5 2 12" xfId="7955" xr:uid="{740158AF-287D-4089-A880-B71672BEB831}"/>
    <cellStyle name="Total 5 2 12 2" xfId="23063" xr:uid="{2B60ABA6-954E-4C31-BD46-BF2040DA1156}"/>
    <cellStyle name="Total 5 2 13" xfId="17180" xr:uid="{1407B608-4FFE-459D-AF30-8364C51EFAA2}"/>
    <cellStyle name="Total 5 2 2" xfId="2515" xr:uid="{D06B7DC0-D5A8-47DD-96EE-85FE224F42A1}"/>
    <cellStyle name="Total 5 2 2 2" xfId="5152" xr:uid="{C8E57AD4-E3D8-4672-AE68-8FFBEF526E78}"/>
    <cellStyle name="Total 5 2 2 2 2" xfId="11516" xr:uid="{F6140D6B-FA61-4972-8865-4A55BA7F763D}"/>
    <cellStyle name="Total 5 2 2 2 2 2" xfId="26624" xr:uid="{26D0295C-9CE3-4A08-94F5-E8206DA3E40A}"/>
    <cellStyle name="Total 5 2 2 2 3" xfId="14818" xr:uid="{25645E68-30DF-4981-9FF3-43DD7F1AAF12}"/>
    <cellStyle name="Total 5 2 2 2 3 2" xfId="29926" xr:uid="{C9EF0DF4-5D8E-4DF7-B751-DEB3FE2B2953}"/>
    <cellStyle name="Total 5 2 2 2 4" xfId="20260" xr:uid="{D3291952-AB2B-4A9E-A86B-8EAB0065D23F}"/>
    <cellStyle name="Total 5 2 2 3" xfId="8982" xr:uid="{BAA6ED21-63DD-45B9-97E6-76D166130618}"/>
    <cellStyle name="Total 5 2 2 3 2" xfId="24090" xr:uid="{68380215-6EDB-483C-8866-447E099C1610}"/>
    <cellStyle name="Total 5 2 3" xfId="2731" xr:uid="{5B776D4C-1641-4FDC-B0DD-F87FF65261AD}"/>
    <cellStyle name="Total 5 2 3 2" xfId="5368" xr:uid="{7B2CDB8A-8EF8-4992-8127-1F0BFDDE9280}"/>
    <cellStyle name="Total 5 2 3 2 2" xfId="11717" xr:uid="{E9680D53-DDB5-4A23-A91B-B3BD980CF866}"/>
    <cellStyle name="Total 5 2 3 2 2 2" xfId="26825" xr:uid="{A6288A1E-E1A0-4937-A24A-0FB213CAF27E}"/>
    <cellStyle name="Total 5 2 3 2 3" xfId="15351" xr:uid="{E4731E8D-C18F-4F71-946B-87C45F382A80}"/>
    <cellStyle name="Total 5 2 3 2 3 2" xfId="30459" xr:uid="{3E04E9CE-5AAC-4834-A4B5-48CC112B3866}"/>
    <cellStyle name="Total 5 2 3 2 4" xfId="20476" xr:uid="{CDC019C6-5D2B-4876-A7E4-5C07D8FD3AD5}"/>
    <cellStyle name="Total 5 2 3 3" xfId="16447" xr:uid="{AA76B729-CB7E-4498-8F09-BA81A7CA513F}"/>
    <cellStyle name="Total 5 2 3 3 2" xfId="31555" xr:uid="{F7619FF3-A9FC-45E6-9E36-35355670C06E}"/>
    <cellStyle name="Total 5 2 3 4" xfId="17839" xr:uid="{8BC9912D-EF11-4721-8871-39D7CFDE96EA}"/>
    <cellStyle name="Total 5 2 4" xfId="3034" xr:uid="{E6C3A502-6AC6-4DF0-A359-5D0213805534}"/>
    <cellStyle name="Total 5 2 4 2" xfId="5671" xr:uid="{64ACD8C6-25AF-449D-80DC-CF59A72F499F}"/>
    <cellStyle name="Total 5 2 4 2 2" xfId="11982" xr:uid="{0CFDB8E2-0CF9-4D92-823B-58F430FA1A5E}"/>
    <cellStyle name="Total 5 2 4 2 2 2" xfId="27090" xr:uid="{A478B8FE-30A6-4FBE-B78C-7C39DDDB5618}"/>
    <cellStyle name="Total 5 2 4 2 3" xfId="14462" xr:uid="{0B0CE5E0-CA0E-4477-A795-C03125C2D803}"/>
    <cellStyle name="Total 5 2 4 2 3 2" xfId="29570" xr:uid="{C8B1531F-82D9-47E2-89EA-90C3FFDBD725}"/>
    <cellStyle name="Total 5 2 4 2 4" xfId="20779" xr:uid="{88BA1317-75D2-4914-B797-94D4837E58FA}"/>
    <cellStyle name="Total 5 2 4 3" xfId="9416" xr:uid="{DF03891A-000C-4908-BBBC-04ECA760D96A}"/>
    <cellStyle name="Total 5 2 4 3 2" xfId="24524" xr:uid="{6AAD7454-A2FB-4587-90E2-CA8D3F180E1E}"/>
    <cellStyle name="Total 5 2 4 4" xfId="8727" xr:uid="{39CD45D3-8C07-40A4-9736-233137F54EA5}"/>
    <cellStyle name="Total 5 2 4 4 2" xfId="23835" xr:uid="{E669FF26-324A-43C9-A0FE-4ECC7A1A5A11}"/>
    <cellStyle name="Total 5 2 4 5" xfId="18142" xr:uid="{A9A3B7FF-76C2-4184-B6A0-9983B389D9F1}"/>
    <cellStyle name="Total 5 2 5" xfId="3360" xr:uid="{FDFD8104-044A-461C-A01D-C175B1351125}"/>
    <cellStyle name="Total 5 2 5 2" xfId="5997" xr:uid="{087AF407-E435-407C-8628-5F28E0D60A83}"/>
    <cellStyle name="Total 5 2 5 2 2" xfId="12308" xr:uid="{BAFA78F9-A129-4D0F-B474-2655B50BD945}"/>
    <cellStyle name="Total 5 2 5 2 2 2" xfId="27416" xr:uid="{28D8CBBB-A111-47C2-A314-E8E16D418D50}"/>
    <cellStyle name="Total 5 2 5 2 3" xfId="14668" xr:uid="{FC183DC7-18CC-47E7-9116-BE75547FB258}"/>
    <cellStyle name="Total 5 2 5 2 3 2" xfId="29776" xr:uid="{EF9FD576-0D24-41FA-BD7A-5FEFDBC9400E}"/>
    <cellStyle name="Total 5 2 5 2 4" xfId="21105" xr:uid="{931EB666-2969-4766-80A2-440E83CE7FB9}"/>
    <cellStyle name="Total 5 2 5 3" xfId="9742" xr:uid="{5C9F9F80-0FE4-436B-BD11-68C0A81E7F92}"/>
    <cellStyle name="Total 5 2 5 3 2" xfId="24850" xr:uid="{9FBB4BC3-D8C5-4808-8F49-E4FFA0E95C60}"/>
    <cellStyle name="Total 5 2 5 4" xfId="7912" xr:uid="{638311E5-B2DE-48B8-8530-5646AC9A1D08}"/>
    <cellStyle name="Total 5 2 5 4 2" xfId="23020" xr:uid="{F29EC3A9-A3D8-47CD-82A8-E613D45DEC68}"/>
    <cellStyle name="Total 5 2 5 5" xfId="18468" xr:uid="{ED4450AA-C94F-4B32-B444-1A5D73986718}"/>
    <cellStyle name="Total 5 2 6" xfId="3666" xr:uid="{E7CBECD6-FC62-4F5C-9E8A-A11E9119E292}"/>
    <cellStyle name="Total 5 2 6 2" xfId="6303" xr:uid="{80FFE75E-E682-4C43-B79F-35D75AC05824}"/>
    <cellStyle name="Total 5 2 6 2 2" xfId="12614" xr:uid="{1E1D5D16-F968-45D2-B743-F02B03F14D71}"/>
    <cellStyle name="Total 5 2 6 2 2 2" xfId="27722" xr:uid="{39EF2254-9317-4E58-B0F1-785F2AEFB1D6}"/>
    <cellStyle name="Total 5 2 6 2 3" xfId="14107" xr:uid="{AA5805B0-4127-4E29-AFF5-9096C84E5CA9}"/>
    <cellStyle name="Total 5 2 6 2 3 2" xfId="29215" xr:uid="{281750D0-6482-4D4D-8D36-351B4A7C9292}"/>
    <cellStyle name="Total 5 2 6 2 4" xfId="21411" xr:uid="{94F03D76-B8A9-4C58-99D2-0506035CCFD2}"/>
    <cellStyle name="Total 5 2 6 3" xfId="10048" xr:uid="{BDEC570E-5007-4E36-875C-4F272A390C2E}"/>
    <cellStyle name="Total 5 2 6 3 2" xfId="25156" xr:uid="{0F39F3A4-427B-414E-968E-4DF95AE1A320}"/>
    <cellStyle name="Total 5 2 6 4" xfId="11245" xr:uid="{696F659A-5028-4B3B-823A-CECA7FEA561D}"/>
    <cellStyle name="Total 5 2 6 4 2" xfId="26353" xr:uid="{8202EC87-4587-48AF-98BB-FFCF3A1CD3E4}"/>
    <cellStyle name="Total 5 2 6 5" xfId="18774" xr:uid="{9EE4E152-B452-45FB-8628-C10F810A9FA4}"/>
    <cellStyle name="Total 5 2 7" xfId="4027" xr:uid="{D9D9CCA7-7150-45FC-BC66-3E9102AD4F9A}"/>
    <cellStyle name="Total 5 2 7 2" xfId="6664" xr:uid="{4678EB07-8AC8-4517-87C2-DDFAD4F60BA3}"/>
    <cellStyle name="Total 5 2 7 2 2" xfId="12975" xr:uid="{58FE52B2-F85D-40BF-87C6-A3A678338CA7}"/>
    <cellStyle name="Total 5 2 7 2 2 2" xfId="28083" xr:uid="{B6A88D2C-95D6-4689-B009-6FB9F04C753B}"/>
    <cellStyle name="Total 5 2 7 2 3" xfId="16665" xr:uid="{A333E719-235F-4D9F-8781-FE058BD7BB81}"/>
    <cellStyle name="Total 5 2 7 2 3 2" xfId="31773" xr:uid="{80279131-039E-4221-B5CC-73D48889D133}"/>
    <cellStyle name="Total 5 2 7 2 4" xfId="21772" xr:uid="{3CCB969B-82E9-45D4-96C1-5A7AAEEC16B0}"/>
    <cellStyle name="Total 5 2 7 3" xfId="10409" xr:uid="{6D3B217C-12BC-496C-AE1D-AD43DE9A651D}"/>
    <cellStyle name="Total 5 2 7 3 2" xfId="25517" xr:uid="{8213B996-B23F-4BE0-8704-F00D98D09AF2}"/>
    <cellStyle name="Total 5 2 7 4" xfId="14672" xr:uid="{827D2354-B09C-4361-9CF4-78874219907D}"/>
    <cellStyle name="Total 5 2 7 4 2" xfId="29780" xr:uid="{F9BF62A2-A70E-40AE-B64A-F89C50D1174B}"/>
    <cellStyle name="Total 5 2 7 5" xfId="19135" xr:uid="{6846580B-B42E-405A-B94B-36D33B24B959}"/>
    <cellStyle name="Total 5 2 8" xfId="4340" xr:uid="{9F5AD0C3-A706-4FAE-934C-4406E5FE13E5}"/>
    <cellStyle name="Total 5 2 8 2" xfId="6977" xr:uid="{2165ECDB-2D3A-403E-A006-ACA40F7882C9}"/>
    <cellStyle name="Total 5 2 8 2 2" xfId="13288" xr:uid="{5E3D4791-B4B9-4DBE-8BA4-E8EA28405ADA}"/>
    <cellStyle name="Total 5 2 8 2 2 2" xfId="28396" xr:uid="{6BD4E8A8-1677-49B1-887E-5F9DD91D1F97}"/>
    <cellStyle name="Total 5 2 8 2 3" xfId="16952" xr:uid="{7FDC409F-25B2-4501-872F-C36E235D9D1E}"/>
    <cellStyle name="Total 5 2 8 2 3 2" xfId="32060" xr:uid="{D47DA6CD-1167-4549-B0F6-AFD46EE87366}"/>
    <cellStyle name="Total 5 2 8 2 4" xfId="22085" xr:uid="{AD7148EE-2CCD-4ADC-B3D3-72FA0A0EC61D}"/>
    <cellStyle name="Total 5 2 8 3" xfId="10722" xr:uid="{F18B0DDA-51CB-4B8D-A7C6-68ABF31ABD7C}"/>
    <cellStyle name="Total 5 2 8 3 2" xfId="25830" xr:uid="{B39A2CF0-85BE-42A3-ADD6-D6CB71FA517C}"/>
    <cellStyle name="Total 5 2 8 4" xfId="14771" xr:uid="{D500194C-12DA-4F84-9B6F-48C31B3C9235}"/>
    <cellStyle name="Total 5 2 8 4 2" xfId="29879" xr:uid="{2BA112EB-1343-4DF8-9C21-38F85BAB500E}"/>
    <cellStyle name="Total 5 2 8 5" xfId="19448" xr:uid="{D41A52E3-1857-49FF-A788-6445159885F4}"/>
    <cellStyle name="Total 5 2 9" xfId="4592" xr:uid="{DBB5D431-EB78-4746-9CA4-1E58A8409FD3}"/>
    <cellStyle name="Total 5 2 9 2" xfId="10974" xr:uid="{C3309EDE-458F-4955-9A92-89B2200B5CA5}"/>
    <cellStyle name="Total 5 2 9 2 2" xfId="26082" xr:uid="{25C919C0-6C16-41E6-ADC2-EFA5BD18B338}"/>
    <cellStyle name="Total 5 2 9 3" xfId="8255" xr:uid="{F41968B5-C309-4DDD-86FD-F24BF8DFD99C}"/>
    <cellStyle name="Total 5 2 9 3 2" xfId="23363" xr:uid="{3F9B0283-7CD8-4AC2-8E46-15338D87908E}"/>
    <cellStyle name="Total 5 2 9 4" xfId="19700" xr:uid="{5405EB3B-2369-4365-B78B-525EBD0B9AEF}"/>
    <cellStyle name="Total 5 3" xfId="1984" xr:uid="{C438A7A9-F4C5-4607-BC41-2FDA9BEBD580}"/>
    <cellStyle name="Total 5 3 10" xfId="8482" xr:uid="{37181901-B76D-414A-9BED-963A131A6122}"/>
    <cellStyle name="Total 5 3 10 2" xfId="23590" xr:uid="{A6FA74EB-C76E-4188-B831-ED1CE6E82E1B}"/>
    <cellStyle name="Total 5 3 11" xfId="14271" xr:uid="{34AF1EF9-1D69-4BF2-923B-AEDF0F00E267}"/>
    <cellStyle name="Total 5 3 11 2" xfId="29379" xr:uid="{A9076DE5-957A-49C5-9FF8-076E6B4735A8}"/>
    <cellStyle name="Total 5 3 12" xfId="15905" xr:uid="{714D5F41-B87C-4FBA-B5B2-D54E2C694EC0}"/>
    <cellStyle name="Total 5 3 12 2" xfId="31013" xr:uid="{4819C58B-F122-4D97-9993-9731F7A354BF}"/>
    <cellStyle name="Total 5 3 13" xfId="17209" xr:uid="{440C9EAF-BC9D-4936-A4AB-61B9C2FEAA8E}"/>
    <cellStyle name="Total 5 3 2" xfId="2544" xr:uid="{3808852A-525B-4C1B-88FD-8B99E2735E3C}"/>
    <cellStyle name="Total 5 3 2 2" xfId="5181" xr:uid="{220CE0E6-53E6-494D-A49E-A33D169CF017}"/>
    <cellStyle name="Total 5 3 2 2 2" xfId="11545" xr:uid="{A3FD3E59-458D-4CDE-B77A-76150C658EC6}"/>
    <cellStyle name="Total 5 3 2 2 2 2" xfId="26653" xr:uid="{79605CAB-929D-4805-9B85-6035B9F9C601}"/>
    <cellStyle name="Total 5 3 2 2 3" xfId="13602" xr:uid="{C60E50BD-3872-4B88-B50C-1E3A3A392BBA}"/>
    <cellStyle name="Total 5 3 2 2 3 2" xfId="28710" xr:uid="{7B5A6309-E21E-419F-AB45-A33B535BEDB7}"/>
    <cellStyle name="Total 5 3 2 2 4" xfId="20289" xr:uid="{ACBEE716-2517-45E3-8C64-85C5A5EB75D7}"/>
    <cellStyle name="Total 5 3 2 3" xfId="9011" xr:uid="{D98B0E54-11EF-45DF-BFA2-D236D3048F90}"/>
    <cellStyle name="Total 5 3 2 3 2" xfId="24119" xr:uid="{DAC79C58-833E-4391-82C8-FBE06162D2A1}"/>
    <cellStyle name="Total 5 3 3" xfId="2746" xr:uid="{AAF846BF-6110-4D6B-B824-1277007A4172}"/>
    <cellStyle name="Total 5 3 3 2" xfId="5383" xr:uid="{656E0C06-3E17-4735-8C04-C3A946AB3038}"/>
    <cellStyle name="Total 5 3 3 2 2" xfId="11732" xr:uid="{A7F9554B-AE3A-48E3-BA5D-D04D799467D0}"/>
    <cellStyle name="Total 5 3 3 2 2 2" xfId="26840" xr:uid="{5635B338-9460-417A-BFFC-5A0F2768D5C1}"/>
    <cellStyle name="Total 5 3 3 2 3" xfId="7190" xr:uid="{C4BBB51B-C51F-4EC9-94E4-80D2C8FE6F89}"/>
    <cellStyle name="Total 5 3 3 2 3 2" xfId="22298" xr:uid="{6E415880-BB74-4982-9D98-78229F4EF92B}"/>
    <cellStyle name="Total 5 3 3 2 4" xfId="20491" xr:uid="{D144C978-072D-4964-AEA4-36674329B1AA}"/>
    <cellStyle name="Total 5 3 3 3" xfId="11769" xr:uid="{EFA51E94-C329-4974-9A07-007C9E1998A3}"/>
    <cellStyle name="Total 5 3 3 3 2" xfId="26877" xr:uid="{72B3DCF6-8DF9-4C78-923D-7875B4B547BC}"/>
    <cellStyle name="Total 5 3 3 4" xfId="17854" xr:uid="{BE8A0773-93EC-4B14-B581-851896927347}"/>
    <cellStyle name="Total 5 3 4" xfId="3049" xr:uid="{49771E11-B649-421F-AD2C-F2AF8EDEE472}"/>
    <cellStyle name="Total 5 3 4 2" xfId="5686" xr:uid="{24792D11-6161-492A-B8A6-0EAE1F2DC21B}"/>
    <cellStyle name="Total 5 3 4 2 2" xfId="11997" xr:uid="{2E39FD14-63B8-4BCE-8D60-B5A5479FAB76}"/>
    <cellStyle name="Total 5 3 4 2 2 2" xfId="27105" xr:uid="{3EBF1C82-6567-4850-8F8F-592A3E2F5DB3}"/>
    <cellStyle name="Total 5 3 4 2 3" xfId="13723" xr:uid="{142986DD-E7E5-4AAE-83C1-77BC5CE5B819}"/>
    <cellStyle name="Total 5 3 4 2 3 2" xfId="28831" xr:uid="{16E10000-832C-47FF-B605-A1A243FE7F44}"/>
    <cellStyle name="Total 5 3 4 2 4" xfId="20794" xr:uid="{5A75713B-16BC-4B13-95E7-B410AA825BF7}"/>
    <cellStyle name="Total 5 3 4 3" xfId="9431" xr:uid="{68092359-C80F-4E50-AAEB-680FED8CC89B}"/>
    <cellStyle name="Total 5 3 4 3 2" xfId="24539" xr:uid="{A67DA834-620B-4814-983C-DD2FF87E4566}"/>
    <cellStyle name="Total 5 3 4 4" xfId="13731" xr:uid="{1CB32A49-502B-4259-8BB1-3488470050B4}"/>
    <cellStyle name="Total 5 3 4 4 2" xfId="28839" xr:uid="{86A609A0-DAF6-4394-B0E4-9B68F4C7588B}"/>
    <cellStyle name="Total 5 3 4 5" xfId="18157" xr:uid="{A060CD6C-DACF-4C84-AC47-F1B5B92F5832}"/>
    <cellStyle name="Total 5 3 5" xfId="3375" xr:uid="{68CCB2C0-C0DA-4101-AF62-41DCF6F381AF}"/>
    <cellStyle name="Total 5 3 5 2" xfId="6012" xr:uid="{18601164-CFB8-4803-96D9-58BDAB0EA0B0}"/>
    <cellStyle name="Total 5 3 5 2 2" xfId="12323" xr:uid="{2155B879-0D62-4B5D-8BA9-BB70734BF630}"/>
    <cellStyle name="Total 5 3 5 2 2 2" xfId="27431" xr:uid="{4CC8A74C-188E-44AA-BC98-7E9C88B59022}"/>
    <cellStyle name="Total 5 3 5 2 3" xfId="15468" xr:uid="{A46A2421-05B2-43A8-B219-EE64C05CC377}"/>
    <cellStyle name="Total 5 3 5 2 3 2" xfId="30576" xr:uid="{C876BC34-B453-4EC1-8B71-34D2E8ABA96B}"/>
    <cellStyle name="Total 5 3 5 2 4" xfId="21120" xr:uid="{BF5794C7-F0ED-412F-805E-73EA8301CB9C}"/>
    <cellStyle name="Total 5 3 5 3" xfId="9757" xr:uid="{9B086E13-4829-43B1-8BE1-619464B0208C}"/>
    <cellStyle name="Total 5 3 5 3 2" xfId="24865" xr:uid="{D8D8ADC9-B8CA-4204-BFD9-60C719C54DE3}"/>
    <cellStyle name="Total 5 3 5 4" xfId="8734" xr:uid="{7B4E5710-36DB-470E-9EA0-3257CE1C6D4C}"/>
    <cellStyle name="Total 5 3 5 4 2" xfId="23842" xr:uid="{3290C25A-64F4-4330-86EC-9EF7B2F3E662}"/>
    <cellStyle name="Total 5 3 5 5" xfId="18483" xr:uid="{7C6030CF-EA75-4983-B519-16D9F6749919}"/>
    <cellStyle name="Total 5 3 6" xfId="3681" xr:uid="{BA28A45F-3DC1-4729-97B2-8725AF4A7CA5}"/>
    <cellStyle name="Total 5 3 6 2" xfId="6318" xr:uid="{767D5662-2137-4CAF-8502-910FB6E10FF3}"/>
    <cellStyle name="Total 5 3 6 2 2" xfId="12629" xr:uid="{701ED0BB-4071-4157-9B26-616FE58DFF12}"/>
    <cellStyle name="Total 5 3 6 2 2 2" xfId="27737" xr:uid="{60773EE0-BBDE-4C60-B007-64AD85217CE3}"/>
    <cellStyle name="Total 5 3 6 2 3" xfId="15160" xr:uid="{B1F2C4CA-F7DC-4350-85F1-30112ED59CF0}"/>
    <cellStyle name="Total 5 3 6 2 3 2" xfId="30268" xr:uid="{D37B310A-CA69-44B5-B304-E29A1D656803}"/>
    <cellStyle name="Total 5 3 6 2 4" xfId="21426" xr:uid="{FABBA119-7F6E-4340-9F1D-2DFBDB9D5F6F}"/>
    <cellStyle name="Total 5 3 6 3" xfId="10063" xr:uid="{8EE4A08C-9BE2-47C7-976E-BC1E3A8B04CB}"/>
    <cellStyle name="Total 5 3 6 3 2" xfId="25171" xr:uid="{4E8DC83D-31D2-4CA7-B268-E57EB5238C3C}"/>
    <cellStyle name="Total 5 3 6 4" xfId="14609" xr:uid="{F8BA7FC4-247C-4248-A7FE-355CEE534ECD}"/>
    <cellStyle name="Total 5 3 6 4 2" xfId="29717" xr:uid="{0DDDFA81-4EC5-441E-A8F5-AD414E14D5B3}"/>
    <cellStyle name="Total 5 3 6 5" xfId="18789" xr:uid="{BFEBD20D-0BF7-454D-AA42-995CF19B0622}"/>
    <cellStyle name="Total 5 3 7" xfId="4056" xr:uid="{26E66297-4CEF-49F3-9B60-E291197311A9}"/>
    <cellStyle name="Total 5 3 7 2" xfId="6693" xr:uid="{ACC218A8-9123-4C34-A6CD-7579ED5CAA3F}"/>
    <cellStyle name="Total 5 3 7 2 2" xfId="13004" xr:uid="{1173629A-42E7-4AD3-A0EF-75EB68C33F24}"/>
    <cellStyle name="Total 5 3 7 2 2 2" xfId="28112" xr:uid="{C240C410-8073-462B-81CB-C41A5348D6C3}"/>
    <cellStyle name="Total 5 3 7 2 3" xfId="16680" xr:uid="{60AB25AA-62C9-4971-A343-F5ABE5DAE9AB}"/>
    <cellStyle name="Total 5 3 7 2 3 2" xfId="31788" xr:uid="{C456B6E0-C010-4752-8824-8C438D8E7AB1}"/>
    <cellStyle name="Total 5 3 7 2 4" xfId="21801" xr:uid="{C0906732-D02E-4CF9-9A45-0606F8E8ABCA}"/>
    <cellStyle name="Total 5 3 7 3" xfId="10438" xr:uid="{83472CEF-5C3E-46FC-821E-4C8715459091}"/>
    <cellStyle name="Total 5 3 7 3 2" xfId="25546" xr:uid="{B61EDBC3-B0EA-4B28-87A9-43D7DE14EC56}"/>
    <cellStyle name="Total 5 3 7 4" xfId="15276" xr:uid="{9CA4375B-38E3-422E-8C35-930D04F72F77}"/>
    <cellStyle name="Total 5 3 7 4 2" xfId="30384" xr:uid="{EA4782ED-DE2A-4CDA-BACE-74E67A3C28B8}"/>
    <cellStyle name="Total 5 3 7 5" xfId="19164" xr:uid="{F143E6D0-2B43-4E75-95BF-3C209852B2CD}"/>
    <cellStyle name="Total 5 3 8" xfId="4355" xr:uid="{5DFD4964-47D9-4D80-A473-B83AAACF580E}"/>
    <cellStyle name="Total 5 3 8 2" xfId="6992" xr:uid="{59EF6BD6-F35E-4EC4-A61B-A9CC8A0ADEAB}"/>
    <cellStyle name="Total 5 3 8 2 2" xfId="13303" xr:uid="{C77471FF-C780-499D-95EA-32AC8D29675B}"/>
    <cellStyle name="Total 5 3 8 2 2 2" xfId="28411" xr:uid="{4E28E572-9682-4424-824A-1672559B0C7D}"/>
    <cellStyle name="Total 5 3 8 2 3" xfId="16967" xr:uid="{60983CBA-25E4-4424-81A2-E2FECBFB9BD4}"/>
    <cellStyle name="Total 5 3 8 2 3 2" xfId="32075" xr:uid="{9353CD0F-516D-422E-BE8C-165FA4C8C9A2}"/>
    <cellStyle name="Total 5 3 8 2 4" xfId="22100" xr:uid="{BC3BB1DB-93E9-4FDB-9D74-6B44E9E57565}"/>
    <cellStyle name="Total 5 3 8 3" xfId="10737" xr:uid="{7449EA91-CF8C-441D-B8A9-1B2C6E2802E9}"/>
    <cellStyle name="Total 5 3 8 3 2" xfId="25845" xr:uid="{3EC1E63C-05C5-4EAE-9F5C-8F0A186997C5}"/>
    <cellStyle name="Total 5 3 8 4" xfId="9238" xr:uid="{D50B898A-901A-49A8-84D3-860CFBF43E50}"/>
    <cellStyle name="Total 5 3 8 4 2" xfId="24346" xr:uid="{CE7661C1-8FBB-4BAB-BA24-C80DD34C235A}"/>
    <cellStyle name="Total 5 3 8 5" xfId="19463" xr:uid="{46017454-5B1E-463F-B43D-645B15F0CAA1}"/>
    <cellStyle name="Total 5 3 9" xfId="4621" xr:uid="{4385D222-AE69-4DFE-BA2B-0430DE8A10DE}"/>
    <cellStyle name="Total 5 3 9 2" xfId="11003" xr:uid="{EE21F467-5793-4FAC-8D47-EDAF519F17C5}"/>
    <cellStyle name="Total 5 3 9 2 2" xfId="26111" xr:uid="{8203EDEA-1300-4F40-A1B6-AAAC06DBB972}"/>
    <cellStyle name="Total 5 3 9 3" xfId="8174" xr:uid="{09BA4995-267D-4796-9B8D-92EF3E4C0A81}"/>
    <cellStyle name="Total 5 3 9 3 2" xfId="23282" xr:uid="{258EEBE2-B526-4902-99B7-7A8C57D3E97E}"/>
    <cellStyle name="Total 5 3 9 4" xfId="19729" xr:uid="{B7D1A714-8D4A-429E-B41E-04C0CB392E2E}"/>
    <cellStyle name="Total 5 4" xfId="2146" xr:uid="{7A9B0E15-8BB8-446C-8AD1-3FC06F2DA66E}"/>
    <cellStyle name="Total 5 4 10" xfId="14988" xr:uid="{E912CF98-9BC3-45E0-A1E5-DFE3D8F2EB62}"/>
    <cellStyle name="Total 5 4 10 2" xfId="30096" xr:uid="{8413AB92-6064-468B-8730-DBE23F9156C9}"/>
    <cellStyle name="Total 5 4 11" xfId="14967" xr:uid="{7115287C-E271-4B62-839C-DAAB9D1DDF51}"/>
    <cellStyle name="Total 5 4 11 2" xfId="30075" xr:uid="{C4081F36-D07F-4A82-B297-CE6C50497C15}"/>
    <cellStyle name="Total 5 4 12" xfId="17371" xr:uid="{41CD9FF6-752B-4BE8-9EAF-4B8B343A0966}"/>
    <cellStyle name="Total 5 4 2" xfId="2636" xr:uid="{169BE989-EBE3-40A1-A83A-8AEB4EA48816}"/>
    <cellStyle name="Total 5 4 2 2" xfId="5273" xr:uid="{9A438D03-A1C9-4ED6-BDC0-579E1EB2B115}"/>
    <cellStyle name="Total 5 4 2 2 2" xfId="11637" xr:uid="{341B1E36-BDDF-4C9D-AA7B-B965B79BD427}"/>
    <cellStyle name="Total 5 4 2 2 2 2" xfId="26745" xr:uid="{DA8BC0F0-3CCF-491B-83C3-48A6817F2231}"/>
    <cellStyle name="Total 5 4 2 2 3" xfId="15418" xr:uid="{A00029F1-4F97-4A6B-BDDE-8D8A3E2E6501}"/>
    <cellStyle name="Total 5 4 2 2 3 2" xfId="30526" xr:uid="{C3157C73-CEEA-4201-9383-B4D0B717987C}"/>
    <cellStyle name="Total 5 4 2 2 4" xfId="20381" xr:uid="{91191C74-5108-447D-ABEB-098492C136AB}"/>
    <cellStyle name="Total 5 4 2 3" xfId="9103" xr:uid="{B838834A-B801-4433-A309-1D8E3BFF956F}"/>
    <cellStyle name="Total 5 4 2 3 2" xfId="24211" xr:uid="{CB1B9185-02B1-461D-BC23-41E25E04918F}"/>
    <cellStyle name="Total 5 4 2 4" xfId="8240" xr:uid="{8567324C-1D60-4E47-B9DB-D48F629C2AA3}"/>
    <cellStyle name="Total 5 4 2 4 2" xfId="23348" xr:uid="{BC1B0A61-0914-4348-8628-6F688FECF671}"/>
    <cellStyle name="Total 5 4 2 5" xfId="15889" xr:uid="{3A264DDE-A973-42B3-9C6F-3AF131D6EB5D}"/>
    <cellStyle name="Total 5 4 2 5 2" xfId="30997" xr:uid="{3E9FE1A0-DE6B-434D-83B6-E7CFC13CE38B}"/>
    <cellStyle name="Total 5 4 2 6" xfId="17744" xr:uid="{2A205B0E-75C7-44E5-AB9D-4B8053DA2DCA}"/>
    <cellStyle name="Total 5 4 3" xfId="2901" xr:uid="{6B9E9FDE-65AB-4C95-99D5-5C0781A6237E}"/>
    <cellStyle name="Total 5 4 3 2" xfId="5538" xr:uid="{6C59841F-969D-4245-82CD-EDE9A5D4A726}"/>
    <cellStyle name="Total 5 4 3 2 2" xfId="11849" xr:uid="{4AE539A3-A1BD-4805-97E5-040E942FBD77}"/>
    <cellStyle name="Total 5 4 3 2 2 2" xfId="26957" xr:uid="{17ACE2A1-2718-4153-80B1-22A293E8328E}"/>
    <cellStyle name="Total 5 4 3 2 3" xfId="8256" xr:uid="{146FCFD8-AF6B-46D1-9993-940A3C863725}"/>
    <cellStyle name="Total 5 4 3 2 3 2" xfId="23364" xr:uid="{11C36DC9-3F22-47A7-AA05-CEBAADF148C2}"/>
    <cellStyle name="Total 5 4 3 2 4" xfId="20646" xr:uid="{78417D60-A8E9-4258-941B-7D4EBA04CA8E}"/>
    <cellStyle name="Total 5 4 3 3" xfId="11254" xr:uid="{88B349E6-AD3D-4405-8A8C-1011C9582D9F}"/>
    <cellStyle name="Total 5 4 3 3 2" xfId="26362" xr:uid="{8D5618F6-BA6E-4FCC-9E03-CED8FD9E74F2}"/>
    <cellStyle name="Total 5 4 3 4" xfId="18009" xr:uid="{4C48F05A-D808-4C1A-98E3-AF1BE9F629E2}"/>
    <cellStyle name="Total 5 4 4" xfId="3204" xr:uid="{8CCCD6CB-31F4-4649-AB56-BF922E915517}"/>
    <cellStyle name="Total 5 4 4 2" xfId="5841" xr:uid="{3E6EEE62-30A7-4D06-909B-3544C5F8B1AB}"/>
    <cellStyle name="Total 5 4 4 2 2" xfId="12152" xr:uid="{8CE06EE8-A559-4E7A-A6C2-51DD5396B4B9}"/>
    <cellStyle name="Total 5 4 4 2 2 2" xfId="27260" xr:uid="{3AC144A4-CCD5-4E91-93A0-E6E721EE4C40}"/>
    <cellStyle name="Total 5 4 4 2 3" xfId="7638" xr:uid="{E8BAF84B-81CE-4D00-93AF-1DC569FA3519}"/>
    <cellStyle name="Total 5 4 4 2 3 2" xfId="22746" xr:uid="{0D45D68A-7611-4E09-B563-ACB010332061}"/>
    <cellStyle name="Total 5 4 4 2 4" xfId="20949" xr:uid="{A7825B93-FAC9-40A5-805E-9165A34A5D65}"/>
    <cellStyle name="Total 5 4 4 3" xfId="9586" xr:uid="{B887B460-48B6-42BD-951C-6081EA57D09E}"/>
    <cellStyle name="Total 5 4 4 3 2" xfId="24694" xr:uid="{19C3300A-0E9F-468E-A73F-864F8D472ADC}"/>
    <cellStyle name="Total 5 4 4 4" xfId="15064" xr:uid="{9973682D-275F-42B0-935D-4148ED7D4F49}"/>
    <cellStyle name="Total 5 4 4 4 2" xfId="30172" xr:uid="{7A78AF2F-15E3-4614-A326-CA33669AAE44}"/>
    <cellStyle name="Total 5 4 4 5" xfId="18312" xr:uid="{5E1BD5E4-AF31-4405-ACCF-F721EC19ADBA}"/>
    <cellStyle name="Total 5 4 5" xfId="3530" xr:uid="{4E51B4B2-F41B-4FEB-AC98-00D4E0286388}"/>
    <cellStyle name="Total 5 4 5 2" xfId="6167" xr:uid="{D1A6FE78-CF23-410F-BE79-7160EBF853A4}"/>
    <cellStyle name="Total 5 4 5 2 2" xfId="12478" xr:uid="{0FA021B1-4C78-4B41-A410-0063F9921855}"/>
    <cellStyle name="Total 5 4 5 2 2 2" xfId="27586" xr:uid="{5DEA7BEB-50F3-489F-8C33-1E3AC367D484}"/>
    <cellStyle name="Total 5 4 5 2 3" xfId="7743" xr:uid="{1133002B-BD22-4E4E-B619-8DF883E4623C}"/>
    <cellStyle name="Total 5 4 5 2 3 2" xfId="22851" xr:uid="{E14F2D59-0CB0-4379-8E29-5F8A85A83C22}"/>
    <cellStyle name="Total 5 4 5 2 4" xfId="21275" xr:uid="{24B519F5-502B-40DF-BE49-0BDC301083DD}"/>
    <cellStyle name="Total 5 4 5 3" xfId="9912" xr:uid="{1B05174E-817F-4C7F-B11A-E0E980C1D8CC}"/>
    <cellStyle name="Total 5 4 5 3 2" xfId="25020" xr:uid="{80DDF1B5-7627-40C9-B4EA-D2D917370E57}"/>
    <cellStyle name="Total 5 4 5 4" xfId="14773" xr:uid="{78B0F2DA-2C0F-4940-8D08-DEB25C64F525}"/>
    <cellStyle name="Total 5 4 5 4 2" xfId="29881" xr:uid="{F28AF598-4A18-46D4-B2E6-5CA2339A1DD5}"/>
    <cellStyle name="Total 5 4 5 5" xfId="18638" xr:uid="{0227EDAD-DCE9-472B-A2A8-657F3FC33D52}"/>
    <cellStyle name="Total 5 4 6" xfId="3836" xr:uid="{F77A0A76-703B-434F-A440-B8D4D5D7A0B1}"/>
    <cellStyle name="Total 5 4 6 2" xfId="6473" xr:uid="{58BFA399-768B-4022-B8EE-9DFE6CF32280}"/>
    <cellStyle name="Total 5 4 6 2 2" xfId="12784" xr:uid="{F2909845-1C96-426D-BAD1-FC6D28F779A8}"/>
    <cellStyle name="Total 5 4 6 2 2 2" xfId="27892" xr:uid="{6BD70499-DD30-4623-A303-23E526CC01A4}"/>
    <cellStyle name="Total 5 4 6 2 3" xfId="16175" xr:uid="{9E16ED05-3267-4C50-B5DA-AE728A6E7F30}"/>
    <cellStyle name="Total 5 4 6 2 3 2" xfId="31283" xr:uid="{2FDE7152-C75C-4C4A-831A-4F6EBA722374}"/>
    <cellStyle name="Total 5 4 6 2 4" xfId="21581" xr:uid="{3CBB0A2E-CD54-4272-B3E1-494999AD71FF}"/>
    <cellStyle name="Total 5 4 6 3" xfId="10218" xr:uid="{A4151597-E1E1-4D73-BA3B-84578DFB2EA8}"/>
    <cellStyle name="Total 5 4 6 3 2" xfId="25326" xr:uid="{A4A002EE-63B0-43AF-ACBA-37FA1046033B}"/>
    <cellStyle name="Total 5 4 6 4" xfId="7935" xr:uid="{0A0597EA-7D35-485D-8152-C5BF457C31C0}"/>
    <cellStyle name="Total 5 4 6 4 2" xfId="23043" xr:uid="{C95136B1-5328-43FF-A368-68592F6AE3E4}"/>
    <cellStyle name="Total 5 4 6 5" xfId="18944" xr:uid="{68AA398F-0D38-4E85-B240-8A16DEC98CB8}"/>
    <cellStyle name="Total 5 4 7" xfId="4218" xr:uid="{816C0738-399B-4157-80F8-770E5C285D19}"/>
    <cellStyle name="Total 5 4 7 2" xfId="6855" xr:uid="{4B996532-3AEB-4D40-ABD8-F5F8C8FA08C3}"/>
    <cellStyle name="Total 5 4 7 2 2" xfId="13166" xr:uid="{E989DD98-7D79-4B54-9A6D-BA6BD29F9C13}"/>
    <cellStyle name="Total 5 4 7 2 2 2" xfId="28274" xr:uid="{310AA997-7F25-4A5F-9E02-CE857F4DFA57}"/>
    <cellStyle name="Total 5 4 7 2 3" xfId="16835" xr:uid="{48FAFC78-2145-4330-A589-21F7C58E29EC}"/>
    <cellStyle name="Total 5 4 7 2 3 2" xfId="31943" xr:uid="{91F85642-4583-4F47-8D27-FAADBF0A9015}"/>
    <cellStyle name="Total 5 4 7 2 4" xfId="21963" xr:uid="{839F16C0-71B4-462E-9940-27CFA905C852}"/>
    <cellStyle name="Total 5 4 7 3" xfId="10600" xr:uid="{EEC03DED-2DE8-4F22-A18B-6FE910D17172}"/>
    <cellStyle name="Total 5 4 7 3 2" xfId="25708" xr:uid="{324836FE-CE47-4FF5-A17D-C02040FA8000}"/>
    <cellStyle name="Total 5 4 7 4" xfId="14894" xr:uid="{566D1E9B-20AC-4403-AF8D-310E9B81DD57}"/>
    <cellStyle name="Total 5 4 7 4 2" xfId="30002" xr:uid="{A55EE1BD-1BC7-429A-9F91-B3D8B9FE6EE9}"/>
    <cellStyle name="Total 5 4 7 5" xfId="19326" xr:uid="{AFDC58B2-56B9-4522-B044-B824CD382223}"/>
    <cellStyle name="Total 5 4 8" xfId="4783" xr:uid="{BD521EA2-1341-4A81-8392-56FD99C03BC0}"/>
    <cellStyle name="Total 5 4 8 2" xfId="11165" xr:uid="{C7546EAE-B368-4E9F-9939-AFEE593F5DC2}"/>
    <cellStyle name="Total 5 4 8 2 2" xfId="26273" xr:uid="{C8F2EC8C-6E1B-4ED5-BA89-B483CBE443DA}"/>
    <cellStyle name="Total 5 4 8 3" xfId="13818" xr:uid="{3523B535-A668-48AA-9050-447EE2EBB4DE}"/>
    <cellStyle name="Total 5 4 8 3 2" xfId="28926" xr:uid="{7695072A-1B35-4783-8F0A-B74D0A426405}"/>
    <cellStyle name="Total 5 4 8 4" xfId="19891" xr:uid="{14708F77-991B-4AFC-9F0D-2405AA5798B9}"/>
    <cellStyle name="Total 5 4 9" xfId="8644" xr:uid="{60255274-B63B-43FF-A09D-67248DF889D4}"/>
    <cellStyle name="Total 5 4 9 2" xfId="23752" xr:uid="{B8BD1778-DF57-435D-8393-A73A8342A1CE}"/>
    <cellStyle name="Total 5 5" xfId="2161" xr:uid="{719370C0-A308-475B-8466-8C2CF72664B1}"/>
    <cellStyle name="Total 5 5 10" xfId="15991" xr:uid="{6E9584B4-E5C9-48D7-8F4B-EF0EFE69B11F}"/>
    <cellStyle name="Total 5 5 10 2" xfId="31099" xr:uid="{462DD13F-83E6-4900-9115-0FD684A70056}"/>
    <cellStyle name="Total 5 5 11" xfId="17386" xr:uid="{6631B6C7-01E3-4356-8D82-D3FC44EF7EC1}"/>
    <cellStyle name="Total 5 5 2" xfId="2916" xr:uid="{C7392066-07DD-4DFA-8330-BC3033E4DCE7}"/>
    <cellStyle name="Total 5 5 2 2" xfId="5553" xr:uid="{8CF0E202-28F4-4698-82AD-70D324AD3B64}"/>
    <cellStyle name="Total 5 5 2 2 2" xfId="11864" xr:uid="{EE40C680-9297-4700-9C10-B9A60C159846}"/>
    <cellStyle name="Total 5 5 2 2 2 2" xfId="26972" xr:uid="{10AABBE1-C2C8-4A91-9808-ADFB81375BCE}"/>
    <cellStyle name="Total 5 5 2 2 3" xfId="14344" xr:uid="{468AE920-9A17-4B30-92AE-38B2651055EC}"/>
    <cellStyle name="Total 5 5 2 2 3 2" xfId="29452" xr:uid="{8E9882F0-E61C-44F8-A856-A05209AA6642}"/>
    <cellStyle name="Total 5 5 2 2 4" xfId="20661" xr:uid="{52A80F94-6975-487F-A225-E4E3B1904C34}"/>
    <cellStyle name="Total 5 5 2 3" xfId="7728" xr:uid="{88037BBB-1997-4DD3-AA8B-8B9E89E865B9}"/>
    <cellStyle name="Total 5 5 2 3 2" xfId="22836" xr:uid="{E52941AE-90B4-4A82-9370-A9A7850ACCC9}"/>
    <cellStyle name="Total 5 5 2 4" xfId="18024" xr:uid="{97795AEA-9370-4E71-8649-7D996F0526A9}"/>
    <cellStyle name="Total 5 5 3" xfId="3219" xr:uid="{F20567CB-5280-4243-8107-03852F1309B3}"/>
    <cellStyle name="Total 5 5 3 2" xfId="5856" xr:uid="{A020CF3A-66A0-44E0-A6CB-E1AF0C1CBD72}"/>
    <cellStyle name="Total 5 5 3 2 2" xfId="12167" xr:uid="{DFDD4D32-DDC3-4622-8F57-AFBE5A1284A4}"/>
    <cellStyle name="Total 5 5 3 2 2 2" xfId="27275" xr:uid="{9B7B5412-E888-462E-AEE3-7D9370AE1F08}"/>
    <cellStyle name="Total 5 5 3 2 3" xfId="7945" xr:uid="{3BF4BBC0-A785-47C3-9C89-8A7D9F7A3316}"/>
    <cellStyle name="Total 5 5 3 2 3 2" xfId="23053" xr:uid="{100D9AC6-DCEF-440A-BB6D-C4613D02F70B}"/>
    <cellStyle name="Total 5 5 3 2 4" xfId="20964" xr:uid="{B3741B6D-F994-4C21-8F04-B7929DF748C8}"/>
    <cellStyle name="Total 5 5 3 3" xfId="9601" xr:uid="{06BAF106-64C6-4987-88E6-3C606F1AB299}"/>
    <cellStyle name="Total 5 5 3 3 2" xfId="24709" xr:uid="{EFAEB7FC-253A-4562-9E47-9A25083918ED}"/>
    <cellStyle name="Total 5 5 3 4" xfId="13753" xr:uid="{0153E1B2-F67D-4F6D-8D39-0372EC6EFF3B}"/>
    <cellStyle name="Total 5 5 3 4 2" xfId="28861" xr:uid="{BD48A38B-CC50-45C4-A3F2-3B330C0E7296}"/>
    <cellStyle name="Total 5 5 3 5" xfId="18327" xr:uid="{47C64ED7-38AC-4E49-8422-A4FB157171C8}"/>
    <cellStyle name="Total 5 5 4" xfId="3545" xr:uid="{3BD6C316-E8EF-4390-BA3F-C40C0BA5C95C}"/>
    <cellStyle name="Total 5 5 4 2" xfId="6182" xr:uid="{68FD46D4-BD94-45CC-BE40-B062C41E0AE1}"/>
    <cellStyle name="Total 5 5 4 2 2" xfId="12493" xr:uid="{254D46F3-FAF7-496E-861E-7BEBEF6892EC}"/>
    <cellStyle name="Total 5 5 4 2 2 2" xfId="27601" xr:uid="{15BCDFEA-F150-41AF-8266-B7C64A911FBD}"/>
    <cellStyle name="Total 5 5 4 2 3" xfId="13630" xr:uid="{30A61918-7113-4454-A903-DA5E90E3739D}"/>
    <cellStyle name="Total 5 5 4 2 3 2" xfId="28738" xr:uid="{044A105B-04E9-4496-9C50-A83FCE9395C4}"/>
    <cellStyle name="Total 5 5 4 2 4" xfId="21290" xr:uid="{E32C9DBA-B831-492C-9F67-DCF031C67567}"/>
    <cellStyle name="Total 5 5 4 3" xfId="9927" xr:uid="{83C8E28C-0891-4A52-A6AB-3543DBDFE8CF}"/>
    <cellStyle name="Total 5 5 4 3 2" xfId="25035" xr:uid="{3A326663-C2E0-4312-A1C1-4ABC7D573907}"/>
    <cellStyle name="Total 5 5 4 4" xfId="7763" xr:uid="{B139AFBE-3E10-4213-A187-97111ED5BA4F}"/>
    <cellStyle name="Total 5 5 4 4 2" xfId="22871" xr:uid="{0CCAAA7D-1D2A-4FD9-84C5-63E9CD29E7A2}"/>
    <cellStyle name="Total 5 5 4 5" xfId="18653" xr:uid="{987D13C9-69C8-4271-A5E8-DFBB07A0D734}"/>
    <cellStyle name="Total 5 5 5" xfId="3851" xr:uid="{91E276B0-B4B8-4279-91A6-03BEA192ABBE}"/>
    <cellStyle name="Total 5 5 5 2" xfId="6488" xr:uid="{84F22733-92FF-40FC-A4E5-C5F6251A4FE7}"/>
    <cellStyle name="Total 5 5 5 2 2" xfId="12799" xr:uid="{F9B7595C-9104-4D78-8722-105E7D000DFD}"/>
    <cellStyle name="Total 5 5 5 2 2 2" xfId="27907" xr:uid="{8434B604-A81B-4BA7-9F39-90B284949A35}"/>
    <cellStyle name="Total 5 5 5 2 3" xfId="8052" xr:uid="{C7822D24-A274-42E2-8E74-0ADF7FA8074A}"/>
    <cellStyle name="Total 5 5 5 2 3 2" xfId="23160" xr:uid="{25BBC944-5353-49C8-A0B9-A11A2C625695}"/>
    <cellStyle name="Total 5 5 5 2 4" xfId="21596" xr:uid="{0A5F2738-9199-4E73-92AE-1215894AA83F}"/>
    <cellStyle name="Total 5 5 5 3" xfId="10233" xr:uid="{00585463-2352-432A-904B-A7527EDF1D38}"/>
    <cellStyle name="Total 5 5 5 3 2" xfId="25341" xr:uid="{FDB0A3EF-181D-4D2F-B673-11F9728C2DD0}"/>
    <cellStyle name="Total 5 5 5 4" xfId="14060" xr:uid="{AB04061B-10C0-4908-ADDF-09307CDD0EBA}"/>
    <cellStyle name="Total 5 5 5 4 2" xfId="29168" xr:uid="{E7DB39AD-9C90-4D1A-BE7B-0F74D653A30D}"/>
    <cellStyle name="Total 5 5 5 5" xfId="18959" xr:uid="{4FDCCC45-FBEE-40B2-9C8A-5DFA1108EF9D}"/>
    <cellStyle name="Total 5 5 6" xfId="4233" xr:uid="{EA063A08-6B0B-4FC6-9F99-DE8AFB00640F}"/>
    <cellStyle name="Total 5 5 6 2" xfId="6870" xr:uid="{8AE4AF2E-9F84-40BB-AB0A-3F3AA5F806AD}"/>
    <cellStyle name="Total 5 5 6 2 2" xfId="13181" xr:uid="{6F3C630C-5FE1-437A-BB21-E555774424B0}"/>
    <cellStyle name="Total 5 5 6 2 2 2" xfId="28289" xr:uid="{A9E4F8F4-780E-4C21-9F22-F593CAC2359F}"/>
    <cellStyle name="Total 5 5 6 2 3" xfId="16850" xr:uid="{201365C6-7B32-4DDE-8039-5030E85E835D}"/>
    <cellStyle name="Total 5 5 6 2 3 2" xfId="31958" xr:uid="{F77B8BB4-CDDA-4844-9BB3-777E2B5804EC}"/>
    <cellStyle name="Total 5 5 6 2 4" xfId="21978" xr:uid="{17DDD452-5FB0-4DE9-9625-27224EECE44A}"/>
    <cellStyle name="Total 5 5 6 3" xfId="10615" xr:uid="{AC1BE623-F73B-4A28-96CE-2A74B215A234}"/>
    <cellStyle name="Total 5 5 6 3 2" xfId="25723" xr:uid="{044AB7CA-1D10-48DE-88B0-615F2AA742AE}"/>
    <cellStyle name="Total 5 5 6 4" xfId="7308" xr:uid="{238F9371-BFD3-4B4C-B77A-9E1F586218BA}"/>
    <cellStyle name="Total 5 5 6 4 2" xfId="22416" xr:uid="{650C0293-8EF0-4C25-B17F-F7919D050142}"/>
    <cellStyle name="Total 5 5 6 5" xfId="19341" xr:uid="{22C124C1-646F-47B9-A7EB-51BC66AD5797}"/>
    <cellStyle name="Total 5 5 7" xfId="4798" xr:uid="{2628581B-6AD8-4EA4-8F39-99633DF8824A}"/>
    <cellStyle name="Total 5 5 7 2" xfId="11180" xr:uid="{F2A5DEE5-4D6B-4502-BA71-EFDAC804324E}"/>
    <cellStyle name="Total 5 5 7 2 2" xfId="26288" xr:uid="{22190A9C-0F64-4782-B47C-E649F45CCC42}"/>
    <cellStyle name="Total 5 5 7 3" xfId="8171" xr:uid="{FB835921-1DFF-443E-A4E3-6375AF399221}"/>
    <cellStyle name="Total 5 5 7 3 2" xfId="23279" xr:uid="{C73CE9DC-B875-47A1-ACE5-47DC05241899}"/>
    <cellStyle name="Total 5 5 7 4" xfId="19906" xr:uid="{9464A3F4-725B-4B47-976E-8C1F637C7A5F}"/>
    <cellStyle name="Total 5 5 8" xfId="8659" xr:uid="{7151CDAD-BA14-4D2C-8DC3-F2E4445E59D2}"/>
    <cellStyle name="Total 5 5 8 2" xfId="23767" xr:uid="{565585D0-7E99-4C49-9427-6F3B8C59F204}"/>
    <cellStyle name="Total 5 5 9" xfId="7716" xr:uid="{496839C9-446C-437A-9044-6B0763A0354B}"/>
    <cellStyle name="Total 5 5 9 2" xfId="22824" xr:uid="{B807D5A1-B67A-4979-B5C0-22C5937E0264}"/>
    <cellStyle name="Total 6" xfId="1785" xr:uid="{00000000-0005-0000-0000-0000F9060000}"/>
    <cellStyle name="Total 6 2" xfId="1956" xr:uid="{CBEBFC01-9232-49AE-BC27-1DC46355DBFA}"/>
    <cellStyle name="Total 6 2 10" xfId="8457" xr:uid="{C39933CB-ADD3-4502-858E-E2EF2C24BFC8}"/>
    <cellStyle name="Total 6 2 10 2" xfId="23565" xr:uid="{769E6034-6533-4F99-8ADC-2F1EE81E1D8D}"/>
    <cellStyle name="Total 6 2 11" xfId="15397" xr:uid="{4B1D5F19-3CF1-4610-8A4A-E32A3CD50DE2}"/>
    <cellStyle name="Total 6 2 11 2" xfId="30505" xr:uid="{138F3596-7218-4111-9855-012555E70639}"/>
    <cellStyle name="Total 6 2 12" xfId="13728" xr:uid="{53244818-7318-4968-B92E-78EE83769BBE}"/>
    <cellStyle name="Total 6 2 12 2" xfId="28836" xr:uid="{D295A450-A3D7-4A3E-B643-B0C30E77DBD8}"/>
    <cellStyle name="Total 6 2 13" xfId="17181" xr:uid="{EFFE823E-513B-4365-BFDC-DA8C6D07E7D3}"/>
    <cellStyle name="Total 6 2 2" xfId="2516" xr:uid="{B6878DB1-1956-4CB6-B89E-1C426FBEFB5C}"/>
    <cellStyle name="Total 6 2 2 2" xfId="5153" xr:uid="{7D88D134-9522-48A9-8650-BAD0C573CE3A}"/>
    <cellStyle name="Total 6 2 2 2 2" xfId="11517" xr:uid="{9BD71BD0-6C74-41B9-8FB9-94E80D5DDDC1}"/>
    <cellStyle name="Total 6 2 2 2 2 2" xfId="26625" xr:uid="{1DF393CD-D742-47D1-A2C8-EE1790538216}"/>
    <cellStyle name="Total 6 2 2 2 3" xfId="13674" xr:uid="{2D6BFE54-3259-4575-8CB8-2D6CF37EF1F6}"/>
    <cellStyle name="Total 6 2 2 2 3 2" xfId="28782" xr:uid="{73F75D9F-E27E-4F45-AF5A-3D715C8C2E61}"/>
    <cellStyle name="Total 6 2 2 2 4" xfId="20261" xr:uid="{2E8EE48B-2082-4067-BC85-C49D329C9C98}"/>
    <cellStyle name="Total 6 2 2 3" xfId="8983" xr:uid="{11F90358-6BD5-477B-8F72-A004506FA7C6}"/>
    <cellStyle name="Total 6 2 2 3 2" xfId="24091" xr:uid="{89ECB336-4917-4C93-8B3A-45B81556E669}"/>
    <cellStyle name="Total 6 2 3" xfId="2732" xr:uid="{49566F29-D965-4A96-83EF-5922348B5B55}"/>
    <cellStyle name="Total 6 2 3 2" xfId="5369" xr:uid="{CF889F37-5760-4D53-BF5D-2A9DED6A37EF}"/>
    <cellStyle name="Total 6 2 3 2 2" xfId="11718" xr:uid="{6AB85EB2-DE32-4C6D-809C-FB30BA882E4E}"/>
    <cellStyle name="Total 6 2 3 2 2 2" xfId="26826" xr:uid="{E5D5CD79-DF00-4200-A806-2AD0F7DC9A65}"/>
    <cellStyle name="Total 6 2 3 2 3" xfId="14305" xr:uid="{EF4BE224-D914-495F-BD6E-4D803EBCD31A}"/>
    <cellStyle name="Total 6 2 3 2 3 2" xfId="29413" xr:uid="{8DEE73E3-7BB8-4198-BD0E-E38A5ED0C88D}"/>
    <cellStyle name="Total 6 2 3 2 4" xfId="20477" xr:uid="{6AE168A0-F144-4848-A461-619FF6A7C4CF}"/>
    <cellStyle name="Total 6 2 3 3" xfId="8732" xr:uid="{33393CE0-4E71-4FC8-A5C8-B2740E33EDCB}"/>
    <cellStyle name="Total 6 2 3 3 2" xfId="23840" xr:uid="{F5DE0F55-ACD8-4246-A4F8-19BC1640DEA5}"/>
    <cellStyle name="Total 6 2 3 4" xfId="17840" xr:uid="{2CAAFC1D-CAEF-4706-914A-F18ADCF2C4DB}"/>
    <cellStyle name="Total 6 2 4" xfId="3035" xr:uid="{F93A683B-9032-4FF7-8482-47EC60ECF2C6}"/>
    <cellStyle name="Total 6 2 4 2" xfId="5672" xr:uid="{9A6648E7-EDF8-4D88-A4CF-CF1A0936BE86}"/>
    <cellStyle name="Total 6 2 4 2 2" xfId="11983" xr:uid="{12BD85B9-965B-4D82-8CE3-38A41914BF85}"/>
    <cellStyle name="Total 6 2 4 2 2 2" xfId="27091" xr:uid="{A19DB088-EA68-4A5F-B55D-C661CB039F85}"/>
    <cellStyle name="Total 6 2 4 2 3" xfId="15932" xr:uid="{D1458EFB-13BC-421D-9CC1-C28F2BA626BF}"/>
    <cellStyle name="Total 6 2 4 2 3 2" xfId="31040" xr:uid="{AD4B175B-505C-454C-9E4F-934927FC52FB}"/>
    <cellStyle name="Total 6 2 4 2 4" xfId="20780" xr:uid="{C6FF0A5A-557D-4128-856F-5959E19F839C}"/>
    <cellStyle name="Total 6 2 4 3" xfId="9417" xr:uid="{98C02F7D-D5B3-4845-9483-C0770BD3EC48}"/>
    <cellStyle name="Total 6 2 4 3 2" xfId="24525" xr:uid="{00431497-BEF6-4F83-8B4D-17DF121ECD1D}"/>
    <cellStyle name="Total 6 2 4 4" xfId="13520" xr:uid="{FDCAACD7-BFE1-49C5-A510-7CFE920D4B13}"/>
    <cellStyle name="Total 6 2 4 4 2" xfId="28628" xr:uid="{3E2C85CB-C723-4EDD-8884-687C2C586424}"/>
    <cellStyle name="Total 6 2 4 5" xfId="18143" xr:uid="{10FC884B-B5A9-4C0F-BAC5-4442173BB1F2}"/>
    <cellStyle name="Total 6 2 5" xfId="3361" xr:uid="{87682612-1154-4745-81F0-668A5B5708A4}"/>
    <cellStyle name="Total 6 2 5 2" xfId="5998" xr:uid="{BA3AD95B-466C-44D3-A37E-B4AD62A091E1}"/>
    <cellStyle name="Total 6 2 5 2 2" xfId="12309" xr:uid="{01805268-13E2-4A57-BE1B-42A4428BEED9}"/>
    <cellStyle name="Total 6 2 5 2 2 2" xfId="27417" xr:uid="{FD759BF8-C166-4F52-8C89-D5ACF7867D28}"/>
    <cellStyle name="Total 6 2 5 2 3" xfId="14774" xr:uid="{47046ABF-9368-4DE8-9434-36070F67C6FC}"/>
    <cellStyle name="Total 6 2 5 2 3 2" xfId="29882" xr:uid="{5D69D80D-BCFD-460D-A736-1D448EE43D90}"/>
    <cellStyle name="Total 6 2 5 2 4" xfId="21106" xr:uid="{9B180B0A-CF44-47D2-BA4E-2FDAED52304D}"/>
    <cellStyle name="Total 6 2 5 3" xfId="9743" xr:uid="{2620A5E7-C89F-4C15-971E-2031E4271B8F}"/>
    <cellStyle name="Total 6 2 5 3 2" xfId="24851" xr:uid="{0CD908F2-6F48-4539-A422-894B630465C0}"/>
    <cellStyle name="Total 6 2 5 4" xfId="13518" xr:uid="{0DA66523-8713-4E4A-825A-09ACA76A4A4F}"/>
    <cellStyle name="Total 6 2 5 4 2" xfId="28626" xr:uid="{0BD7C535-ABAC-4720-8EE9-EBF975479DB6}"/>
    <cellStyle name="Total 6 2 5 5" xfId="18469" xr:uid="{F76F4B88-6ACA-46A6-80E4-11F6588D169B}"/>
    <cellStyle name="Total 6 2 6" xfId="3667" xr:uid="{2211D687-38DA-42F7-B477-1F845EF2232F}"/>
    <cellStyle name="Total 6 2 6 2" xfId="6304" xr:uid="{03CDFF1C-3514-43A7-BAB5-D21CD42E91F1}"/>
    <cellStyle name="Total 6 2 6 2 2" xfId="12615" xr:uid="{CBF4610E-5ED4-46E8-A8AF-1B8EAE956C69}"/>
    <cellStyle name="Total 6 2 6 2 2 2" xfId="27723" xr:uid="{E239D4B3-156C-4117-B5DE-F5433599A9F6}"/>
    <cellStyle name="Total 6 2 6 2 3" xfId="13827" xr:uid="{D6DA0273-8980-42B1-9E2B-771BCFB6D765}"/>
    <cellStyle name="Total 6 2 6 2 3 2" xfId="28935" xr:uid="{84769E40-DA4C-448C-AC15-1C826FA4CD75}"/>
    <cellStyle name="Total 6 2 6 2 4" xfId="21412" xr:uid="{B0FE2718-39B3-42CD-8CF4-E865BF862194}"/>
    <cellStyle name="Total 6 2 6 3" xfId="10049" xr:uid="{F6B4C441-AC69-44BB-92B9-ADFA4AE9FA14}"/>
    <cellStyle name="Total 6 2 6 3 2" xfId="25157" xr:uid="{03363B7C-CADD-497D-A264-52B58A900842}"/>
    <cellStyle name="Total 6 2 6 4" xfId="15675" xr:uid="{6F24E57E-ABBE-4B65-BCFE-435646F3AC32}"/>
    <cellStyle name="Total 6 2 6 4 2" xfId="30783" xr:uid="{AFF81A23-7F0E-48FD-BF78-ADCE22A254B3}"/>
    <cellStyle name="Total 6 2 6 5" xfId="18775" xr:uid="{4122DC50-310A-444C-BC3F-18EECC04A464}"/>
    <cellStyle name="Total 6 2 7" xfId="4028" xr:uid="{C004E7AC-D555-4C43-986F-794354520BC4}"/>
    <cellStyle name="Total 6 2 7 2" xfId="6665" xr:uid="{DC7FF51E-FC75-4664-A7E0-0F4760E62F41}"/>
    <cellStyle name="Total 6 2 7 2 2" xfId="12976" xr:uid="{DCFF2643-532A-4839-AD72-196DAB87B2B5}"/>
    <cellStyle name="Total 6 2 7 2 2 2" xfId="28084" xr:uid="{D5AA180E-6022-467D-A155-0E036A225E80}"/>
    <cellStyle name="Total 6 2 7 2 3" xfId="16666" xr:uid="{9E83D245-A45C-41D9-AAEF-E2029B1E355D}"/>
    <cellStyle name="Total 6 2 7 2 3 2" xfId="31774" xr:uid="{6637FE9E-9112-4E72-8679-7588AE8BCF56}"/>
    <cellStyle name="Total 6 2 7 2 4" xfId="21773" xr:uid="{8AEC4982-39E6-4101-823A-752D64F749E9}"/>
    <cellStyle name="Total 6 2 7 3" xfId="10410" xr:uid="{BAD86896-39F3-4993-8801-E2087EA8A060}"/>
    <cellStyle name="Total 6 2 7 3 2" xfId="25518" xr:uid="{719CBE20-A899-471D-B6B8-8691506CEA24}"/>
    <cellStyle name="Total 6 2 7 4" xfId="8726" xr:uid="{5B3F4C80-E69D-41C2-812B-170DCB8B2DB2}"/>
    <cellStyle name="Total 6 2 7 4 2" xfId="23834" xr:uid="{95502F3B-90F6-4532-8381-F58658C5C033}"/>
    <cellStyle name="Total 6 2 7 5" xfId="19136" xr:uid="{FBD39984-B17F-4BD9-875D-2DDF72DA12E2}"/>
    <cellStyle name="Total 6 2 8" xfId="4341" xr:uid="{4011619C-4570-4040-B6FE-21FC7D359590}"/>
    <cellStyle name="Total 6 2 8 2" xfId="6978" xr:uid="{C3BE50C6-AAE1-4E24-98BF-67738CE506CD}"/>
    <cellStyle name="Total 6 2 8 2 2" xfId="13289" xr:uid="{18E9FA2A-E6D9-4C38-9395-14EF6035A3EB}"/>
    <cellStyle name="Total 6 2 8 2 2 2" xfId="28397" xr:uid="{83FA5FF0-4984-4E73-A181-9AB5CE6F0DD6}"/>
    <cellStyle name="Total 6 2 8 2 3" xfId="16953" xr:uid="{39D2AEE6-64C6-4ACA-B410-C4D4A80ACA08}"/>
    <cellStyle name="Total 6 2 8 2 3 2" xfId="32061" xr:uid="{F37C1428-3D11-40D9-86B8-31D9ABBF9B5B}"/>
    <cellStyle name="Total 6 2 8 2 4" xfId="22086" xr:uid="{A3C0F917-C0FC-4758-A89C-EE21AC9D9745}"/>
    <cellStyle name="Total 6 2 8 3" xfId="10723" xr:uid="{D8DF5497-7BE0-4328-AAE3-35C3072E90BA}"/>
    <cellStyle name="Total 6 2 8 3 2" xfId="25831" xr:uid="{B1C6E186-BC1B-4F86-9A49-888942C89750}"/>
    <cellStyle name="Total 6 2 8 4" xfId="9277" xr:uid="{C0636A1E-1058-45B4-9CDB-84852381A9DE}"/>
    <cellStyle name="Total 6 2 8 4 2" xfId="24385" xr:uid="{BF29DB0C-65ED-43AF-9996-5E530ACBC15A}"/>
    <cellStyle name="Total 6 2 8 5" xfId="19449" xr:uid="{98642C66-027B-4920-B1AF-C82D7D065D93}"/>
    <cellStyle name="Total 6 2 9" xfId="4593" xr:uid="{220F5C59-E01A-4D68-9140-5AE047D50ED9}"/>
    <cellStyle name="Total 6 2 9 2" xfId="10975" xr:uid="{4E32F9AB-4B8B-4901-A511-58E43F9B6C7C}"/>
    <cellStyle name="Total 6 2 9 2 2" xfId="26083" xr:uid="{F3865B3A-F997-4AEF-A74B-EDF87F215DF1}"/>
    <cellStyle name="Total 6 2 9 3" xfId="14976" xr:uid="{95E0ABE2-020B-482C-8BBA-4E7816908005}"/>
    <cellStyle name="Total 6 2 9 3 2" xfId="30084" xr:uid="{95C645E7-9D5B-4D57-A89D-6E03FE1DB986}"/>
    <cellStyle name="Total 6 2 9 4" xfId="19701" xr:uid="{45CFE9D7-A05E-48A7-A271-DE9BCF578B48}"/>
    <cellStyle name="Total 6 3" xfId="1985" xr:uid="{116EC7F0-550A-4848-9248-DB892DBB4D3E}"/>
    <cellStyle name="Total 6 3 10" xfId="8483" xr:uid="{35C39C17-573E-4467-BB61-809163C7BCE5}"/>
    <cellStyle name="Total 6 3 10 2" xfId="23591" xr:uid="{7A87D45B-3A0A-4E86-9909-0DFD8789A930}"/>
    <cellStyle name="Total 6 3 11" xfId="9219" xr:uid="{57781D93-6559-47CE-A577-9201B365744C}"/>
    <cellStyle name="Total 6 3 11 2" xfId="24327" xr:uid="{22CA3422-8961-479C-B456-FBDC5ED5BD91}"/>
    <cellStyle name="Total 6 3 12" xfId="14389" xr:uid="{8022936B-EE9B-42AA-9837-B575EBF8D1C8}"/>
    <cellStyle name="Total 6 3 12 2" xfId="29497" xr:uid="{8AD3E89B-3D4C-4BE4-844C-450228BB3C57}"/>
    <cellStyle name="Total 6 3 13" xfId="17210" xr:uid="{8F3AFD53-F680-4069-960F-D1686925A63C}"/>
    <cellStyle name="Total 6 3 2" xfId="2545" xr:uid="{139F3A2F-DB61-4D67-8035-D4FEB6560DCF}"/>
    <cellStyle name="Total 6 3 2 2" xfId="5182" xr:uid="{C529ADBF-8C3C-411D-9C00-6759FF7747F4}"/>
    <cellStyle name="Total 6 3 2 2 2" xfId="11546" xr:uid="{5BCB4570-6DF5-490F-9F23-76194363F428}"/>
    <cellStyle name="Total 6 3 2 2 2 2" xfId="26654" xr:uid="{DF306B50-57E1-43D0-9FAB-20D72234ED22}"/>
    <cellStyle name="Total 6 3 2 2 3" xfId="14170" xr:uid="{4D34C7E3-92B9-49BF-AAF2-F2487FAF401B}"/>
    <cellStyle name="Total 6 3 2 2 3 2" xfId="29278" xr:uid="{9F52E5B5-E3F5-45D9-B1D8-A3F4E77EEC41}"/>
    <cellStyle name="Total 6 3 2 2 4" xfId="20290" xr:uid="{DB3C7965-97E5-4F1C-8985-C070F9FFF2AD}"/>
    <cellStyle name="Total 6 3 2 3" xfId="9012" xr:uid="{A9539FCD-6CAF-4641-9B72-826608988233}"/>
    <cellStyle name="Total 6 3 2 3 2" xfId="24120" xr:uid="{1F92FCAF-8143-4E33-8317-108FB9B79345}"/>
    <cellStyle name="Total 6 3 3" xfId="2747" xr:uid="{C71DCAC9-9CFD-4D77-A2EE-EA73C8B00DEE}"/>
    <cellStyle name="Total 6 3 3 2" xfId="5384" xr:uid="{D258416B-D3C2-44CC-8FEE-0EA8CBD1A8A4}"/>
    <cellStyle name="Total 6 3 3 2 2" xfId="11733" xr:uid="{FFE2AEF5-E37B-4F94-912F-32BA6B6E1BBD}"/>
    <cellStyle name="Total 6 3 3 2 2 2" xfId="26841" xr:uid="{C2974BF5-4C37-4797-BD22-E1553E633F40}"/>
    <cellStyle name="Total 6 3 3 2 3" xfId="7606" xr:uid="{DD6A7080-A4AC-49CF-A809-7D049D560D06}"/>
    <cellStyle name="Total 6 3 3 2 3 2" xfId="22714" xr:uid="{FD26D507-FB92-4348-BF89-5CC77891F09B}"/>
    <cellStyle name="Total 6 3 3 2 4" xfId="20492" xr:uid="{4016D096-5334-44E1-8B70-9C0A1D13F1CE}"/>
    <cellStyle name="Total 6 3 3 3" xfId="9165" xr:uid="{E4729482-89AB-460C-A95D-4D4514999190}"/>
    <cellStyle name="Total 6 3 3 3 2" xfId="24273" xr:uid="{48B82B76-0918-4747-B4F4-73B35815492F}"/>
    <cellStyle name="Total 6 3 3 4" xfId="17855" xr:uid="{4757D517-0E80-40EB-96A9-3FE948ED6BAD}"/>
    <cellStyle name="Total 6 3 4" xfId="3050" xr:uid="{027A00EA-3D6B-420A-AAF9-FCFE99B00FD1}"/>
    <cellStyle name="Total 6 3 4 2" xfId="5687" xr:uid="{7EA66FDC-6E28-4C15-BE07-B9929D8194FD}"/>
    <cellStyle name="Total 6 3 4 2 2" xfId="11998" xr:uid="{93F2C1B9-79B5-4565-8633-95BB1924F1EC}"/>
    <cellStyle name="Total 6 3 4 2 2 2" xfId="27106" xr:uid="{049A3CF7-74A5-4CC2-93CC-978FD4EB7D4F}"/>
    <cellStyle name="Total 6 3 4 2 3" xfId="9293" xr:uid="{E10A18AC-0E88-47B5-A3CB-CD2801D28FA5}"/>
    <cellStyle name="Total 6 3 4 2 3 2" xfId="24401" xr:uid="{29DE9046-FECF-48FF-ACA1-21712DF5D86F}"/>
    <cellStyle name="Total 6 3 4 2 4" xfId="20795" xr:uid="{C3BBB07B-C505-4471-84AA-9E9781A22D7F}"/>
    <cellStyle name="Total 6 3 4 3" xfId="9432" xr:uid="{512C3E2F-9CC7-4443-BDEB-A0B71DC019AE}"/>
    <cellStyle name="Total 6 3 4 3 2" xfId="24540" xr:uid="{EC1EAD07-2F35-4C73-BC87-EEAF1010674F}"/>
    <cellStyle name="Total 6 3 4 4" xfId="16477" xr:uid="{43CAF3D1-A9EF-4D1E-84A9-A7D0B918E358}"/>
    <cellStyle name="Total 6 3 4 4 2" xfId="31585" xr:uid="{531C7F99-999D-4B22-9AA9-BA43E80615D8}"/>
    <cellStyle name="Total 6 3 4 5" xfId="18158" xr:uid="{291F2B57-BDB5-45E7-AE61-79A4FC5A1AF9}"/>
    <cellStyle name="Total 6 3 5" xfId="3376" xr:uid="{227C518D-927C-4C4D-963F-D3B1F7BB1931}"/>
    <cellStyle name="Total 6 3 5 2" xfId="6013" xr:uid="{8E0C8522-7093-4F63-83EC-8EF75F890B39}"/>
    <cellStyle name="Total 6 3 5 2 2" xfId="12324" xr:uid="{6B15670F-BC37-4BCB-A87D-0F402F19AD07}"/>
    <cellStyle name="Total 6 3 5 2 2 2" xfId="27432" xr:uid="{70359EDC-0053-4310-8B93-9A387DA187B2}"/>
    <cellStyle name="Total 6 3 5 2 3" xfId="8024" xr:uid="{E1423309-64BD-44AC-9600-3E199C14A118}"/>
    <cellStyle name="Total 6 3 5 2 3 2" xfId="23132" xr:uid="{59E3A7DB-B226-40DA-A374-1D88F3E1E8C0}"/>
    <cellStyle name="Total 6 3 5 2 4" xfId="21121" xr:uid="{C95732F3-C0CB-44E2-9F4C-A395F04E1152}"/>
    <cellStyle name="Total 6 3 5 3" xfId="9758" xr:uid="{55196FA9-CD31-4949-A18D-7A96D55486D7}"/>
    <cellStyle name="Total 6 3 5 3 2" xfId="24866" xr:uid="{DA5504CD-54E7-46A8-91FD-7637A43DE8AE}"/>
    <cellStyle name="Total 6 3 5 4" xfId="15363" xr:uid="{5AA3BCA2-4034-4450-B8F1-BA0F2AAA593D}"/>
    <cellStyle name="Total 6 3 5 4 2" xfId="30471" xr:uid="{41224597-732A-4524-A65F-66FF5C9CD56C}"/>
    <cellStyle name="Total 6 3 5 5" xfId="18484" xr:uid="{7D0494B1-860F-454A-8EEF-73499AB04053}"/>
    <cellStyle name="Total 6 3 6" xfId="3682" xr:uid="{07629098-9841-4805-B754-899F379653FE}"/>
    <cellStyle name="Total 6 3 6 2" xfId="6319" xr:uid="{954F862B-F6E7-4DA3-8508-E7718E863E24}"/>
    <cellStyle name="Total 6 3 6 2 2" xfId="12630" xr:uid="{4E0E50EC-F679-4E42-8EE5-92C10FBD5541}"/>
    <cellStyle name="Total 6 3 6 2 2 2" xfId="27738" xr:uid="{7343818C-71A5-4F87-914F-8FD63F17D3EB}"/>
    <cellStyle name="Total 6 3 6 2 3" xfId="7140" xr:uid="{2122DA4B-B824-466D-9193-537195172706}"/>
    <cellStyle name="Total 6 3 6 2 3 2" xfId="22248" xr:uid="{5C1D635B-5707-443E-BD9F-4A7431F90005}"/>
    <cellStyle name="Total 6 3 6 2 4" xfId="21427" xr:uid="{DB257660-B8BE-46F6-9F13-E84E02781DEB}"/>
    <cellStyle name="Total 6 3 6 3" xfId="10064" xr:uid="{34C601CE-26F8-4249-B5F1-58E6C5D52F50}"/>
    <cellStyle name="Total 6 3 6 3 2" xfId="25172" xr:uid="{9B42297A-67A8-4E02-8874-E0A100C6A113}"/>
    <cellStyle name="Total 6 3 6 4" xfId="16544" xr:uid="{2D141B25-314A-4781-9826-2A24B4D3C124}"/>
    <cellStyle name="Total 6 3 6 4 2" xfId="31652" xr:uid="{23981671-F360-4310-A073-EDB9A150CEDA}"/>
    <cellStyle name="Total 6 3 6 5" xfId="18790" xr:uid="{94D8C4C0-38DE-4DB5-918A-17BA71C2A20F}"/>
    <cellStyle name="Total 6 3 7" xfId="4057" xr:uid="{AF5BC8A1-106D-4D2E-955B-786ED9A2032D}"/>
    <cellStyle name="Total 6 3 7 2" xfId="6694" xr:uid="{125D277F-AC76-408C-92C1-300856F6D875}"/>
    <cellStyle name="Total 6 3 7 2 2" xfId="13005" xr:uid="{2B7BDABE-9701-4971-B487-28B3F94B4D01}"/>
    <cellStyle name="Total 6 3 7 2 2 2" xfId="28113" xr:uid="{DCDCF15D-D1E1-4A6A-81FA-EF90FC3E5FFB}"/>
    <cellStyle name="Total 6 3 7 2 3" xfId="16681" xr:uid="{05C621D8-1ACF-4783-AB24-58597C3B10CD}"/>
    <cellStyle name="Total 6 3 7 2 3 2" xfId="31789" xr:uid="{51B4E769-FBF0-4729-8A69-9A972BA2229E}"/>
    <cellStyle name="Total 6 3 7 2 4" xfId="21802" xr:uid="{B46C1AFE-A450-404B-98F1-D5994034209E}"/>
    <cellStyle name="Total 6 3 7 3" xfId="10439" xr:uid="{A9406964-D34B-4B2A-A453-4F6D2276876A}"/>
    <cellStyle name="Total 6 3 7 3 2" xfId="25547" xr:uid="{EC90AFBE-15A9-4276-9E0E-57E7BE42F581}"/>
    <cellStyle name="Total 6 3 7 4" xfId="15774" xr:uid="{AB0DBBE1-DD29-47FE-B101-1C1CF850F175}"/>
    <cellStyle name="Total 6 3 7 4 2" xfId="30882" xr:uid="{5F52BC8A-87CE-4320-86A1-4BF9E85F933E}"/>
    <cellStyle name="Total 6 3 7 5" xfId="19165" xr:uid="{3330A3FC-CDC0-4A11-9EBD-A7C50AD66DA4}"/>
    <cellStyle name="Total 6 3 8" xfId="4356" xr:uid="{0FC0BFC0-A355-4222-AECD-31165FF9242B}"/>
    <cellStyle name="Total 6 3 8 2" xfId="6993" xr:uid="{C39E1B4E-3876-4680-9D5C-4C9CD423A148}"/>
    <cellStyle name="Total 6 3 8 2 2" xfId="13304" xr:uid="{ACC9EC84-AD40-4545-AE6F-66F76B8E36A4}"/>
    <cellStyle name="Total 6 3 8 2 2 2" xfId="28412" xr:uid="{04965F98-4994-4B69-88ED-0DDD573B9B65}"/>
    <cellStyle name="Total 6 3 8 2 3" xfId="16968" xr:uid="{0F7E265B-4992-4C62-83E0-F9905C1EFD7D}"/>
    <cellStyle name="Total 6 3 8 2 3 2" xfId="32076" xr:uid="{862811C7-3C78-4D41-89F1-525903DBE951}"/>
    <cellStyle name="Total 6 3 8 2 4" xfId="22101" xr:uid="{CCA80119-FAF6-4014-B08A-730D91BABC08}"/>
    <cellStyle name="Total 6 3 8 3" xfId="10738" xr:uid="{688DCA69-64B7-455E-80E4-2C725706EEA2}"/>
    <cellStyle name="Total 6 3 8 3 2" xfId="25846" xr:uid="{561B1498-FD1E-4F13-98A3-D47795317CB7}"/>
    <cellStyle name="Total 6 3 8 4" xfId="14359" xr:uid="{7656CB09-707E-49A8-AF70-9796007CA73F}"/>
    <cellStyle name="Total 6 3 8 4 2" xfId="29467" xr:uid="{F37696FF-207B-4C6B-BC14-A292E6713A20}"/>
    <cellStyle name="Total 6 3 8 5" xfId="19464" xr:uid="{E31CFEA6-D24D-432E-A8DF-E5BD785DBE9F}"/>
    <cellStyle name="Total 6 3 9" xfId="4622" xr:uid="{9112B218-962C-46BF-8DBF-37750723B0AB}"/>
    <cellStyle name="Total 6 3 9 2" xfId="11004" xr:uid="{786F0F98-6AD8-46A1-9FEF-4EDD4FB842D7}"/>
    <cellStyle name="Total 6 3 9 2 2" xfId="26112" xr:uid="{601A3767-C18F-47D4-A2D4-646AB3AA26D7}"/>
    <cellStyle name="Total 6 3 9 3" xfId="16106" xr:uid="{4CF0B9FF-CD52-4269-80AE-811B344F3596}"/>
    <cellStyle name="Total 6 3 9 3 2" xfId="31214" xr:uid="{43378793-D16A-412B-915A-2B543396EDC6}"/>
    <cellStyle name="Total 6 3 9 4" xfId="19730" xr:uid="{554824A9-0618-4778-9EFA-0ED4D72C9123}"/>
    <cellStyle name="Total 6 4" xfId="2147" xr:uid="{167C46AD-09D2-4529-859C-D6CBCEF33477}"/>
    <cellStyle name="Total 6 4 10" xfId="15186" xr:uid="{1448C152-09F8-4E36-8B3F-80F46E1B04A3}"/>
    <cellStyle name="Total 6 4 10 2" xfId="30294" xr:uid="{F43AD8F5-3873-465A-9F1D-EBB1E70175B0}"/>
    <cellStyle name="Total 6 4 11" xfId="16211" xr:uid="{6F376FA6-D668-4281-AB67-652CAD82DCEF}"/>
    <cellStyle name="Total 6 4 11 2" xfId="31319" xr:uid="{2A7E8484-D419-4925-802D-597B01D6ED30}"/>
    <cellStyle name="Total 6 4 12" xfId="17372" xr:uid="{74065DDB-1CF3-4187-BD9C-5BA6B9A56865}"/>
    <cellStyle name="Total 6 4 2" xfId="2637" xr:uid="{1DA1BBCD-F01D-446F-8A81-3BE8607D7940}"/>
    <cellStyle name="Total 6 4 2 2" xfId="5274" xr:uid="{CAFFED1C-6220-45F8-B7D0-8A411BB86354}"/>
    <cellStyle name="Total 6 4 2 2 2" xfId="11638" xr:uid="{59509DCF-87F0-4FE6-BDB7-2B3E121C27B7}"/>
    <cellStyle name="Total 6 4 2 2 2 2" xfId="26746" xr:uid="{82A6BBF3-D855-47B8-95BC-B8463FC84A2E}"/>
    <cellStyle name="Total 6 4 2 2 3" xfId="15764" xr:uid="{B6987EAA-5C17-4F53-84F1-8EA911ACFB7B}"/>
    <cellStyle name="Total 6 4 2 2 3 2" xfId="30872" xr:uid="{63A88F0E-53A3-4EA7-93AD-335407C9B56D}"/>
    <cellStyle name="Total 6 4 2 2 4" xfId="20382" xr:uid="{7BF6AF80-968D-465D-A3DB-A0231395D899}"/>
    <cellStyle name="Total 6 4 2 3" xfId="9104" xr:uid="{85042B4F-4B46-4A4A-ABB1-A7262D016470}"/>
    <cellStyle name="Total 6 4 2 3 2" xfId="24212" xr:uid="{1A6A5468-A155-4163-9CEE-F3C1C33B379D}"/>
    <cellStyle name="Total 6 4 2 4" xfId="7520" xr:uid="{2891400F-850F-49E1-B434-36E8B5852E28}"/>
    <cellStyle name="Total 6 4 2 4 2" xfId="22628" xr:uid="{924126EA-34D7-44E1-BF10-DD51159E723E}"/>
    <cellStyle name="Total 6 4 2 5" xfId="13557" xr:uid="{7BEA71CA-DB9C-42B0-B282-2EA63F45AC37}"/>
    <cellStyle name="Total 6 4 2 5 2" xfId="28665" xr:uid="{AEB54533-97BF-41C8-A0D7-E8C99E9B6D68}"/>
    <cellStyle name="Total 6 4 2 6" xfId="17745" xr:uid="{AA9F7D5A-0BAF-4392-A379-1C981FB1A765}"/>
    <cellStyle name="Total 6 4 3" xfId="2902" xr:uid="{147975B3-B32D-4119-88C6-4B1812066260}"/>
    <cellStyle name="Total 6 4 3 2" xfId="5539" xr:uid="{ED9A6319-A3FC-4046-A766-7883F889D049}"/>
    <cellStyle name="Total 6 4 3 2 2" xfId="11850" xr:uid="{E20EBCE3-7C14-4DDD-9C5F-9AC85005B253}"/>
    <cellStyle name="Total 6 4 3 2 2 2" xfId="26958" xr:uid="{A914033D-C7C7-473A-9D1E-7BB9C5E6320F}"/>
    <cellStyle name="Total 6 4 3 2 3" xfId="8096" xr:uid="{8DAB6615-6FBC-4953-84F8-843576E193E2}"/>
    <cellStyle name="Total 6 4 3 2 3 2" xfId="23204" xr:uid="{B731343E-CAA9-43A9-A547-E0CF12398E83}"/>
    <cellStyle name="Total 6 4 3 2 4" xfId="20647" xr:uid="{DACC0D2B-D856-49DE-ACA1-E1A8420A0598}"/>
    <cellStyle name="Total 6 4 3 3" xfId="15748" xr:uid="{14FF0B93-E764-40E4-BAB2-3675A5168423}"/>
    <cellStyle name="Total 6 4 3 3 2" xfId="30856" xr:uid="{622013E7-4379-4DDA-A0FE-070D5BFCB668}"/>
    <cellStyle name="Total 6 4 3 4" xfId="18010" xr:uid="{5B13A3E0-0589-48D1-A9E9-88DCF67A4ECE}"/>
    <cellStyle name="Total 6 4 4" xfId="3205" xr:uid="{D2E711E5-F163-4261-9F32-89AB93F07E69}"/>
    <cellStyle name="Total 6 4 4 2" xfId="5842" xr:uid="{78BBFA3C-DF02-4171-A885-5D059618B31E}"/>
    <cellStyle name="Total 6 4 4 2 2" xfId="12153" xr:uid="{6DE7F78D-9E85-4335-A08B-E18E429F2DC7}"/>
    <cellStyle name="Total 6 4 4 2 2 2" xfId="27261" xr:uid="{143D3940-BD8C-404A-AC50-630381071945}"/>
    <cellStyle name="Total 6 4 4 2 3" xfId="13953" xr:uid="{68C54902-A6AB-4878-B2BC-B72E6D9F448F}"/>
    <cellStyle name="Total 6 4 4 2 3 2" xfId="29061" xr:uid="{9AF10F6B-646A-489F-BC2D-7BAABF6E9970}"/>
    <cellStyle name="Total 6 4 4 2 4" xfId="20950" xr:uid="{D91E3059-F350-45BE-8B65-ED866565B8E8}"/>
    <cellStyle name="Total 6 4 4 3" xfId="9587" xr:uid="{04F37DEF-D9E7-497B-B2C3-7BD51F50CE62}"/>
    <cellStyle name="Total 6 4 4 3 2" xfId="24695" xr:uid="{CF4C288C-B239-4E39-AB4E-96E8FCB6C931}"/>
    <cellStyle name="Total 6 4 4 4" xfId="11777" xr:uid="{DE5CBAAD-69E9-4D90-81C0-42141D5E8C5C}"/>
    <cellStyle name="Total 6 4 4 4 2" xfId="26885" xr:uid="{77973532-14BC-40AA-8CE8-15F795EFEACE}"/>
    <cellStyle name="Total 6 4 4 5" xfId="18313" xr:uid="{8615DA3F-AEA9-40D6-8F49-D4FA128590C1}"/>
    <cellStyle name="Total 6 4 5" xfId="3531" xr:uid="{682C91FD-6745-4F33-A04D-F147000535E1}"/>
    <cellStyle name="Total 6 4 5 2" xfId="6168" xr:uid="{76990E72-5F51-4AAB-953E-FA18DB7F7964}"/>
    <cellStyle name="Total 6 4 5 2 2" xfId="12479" xr:uid="{BE757B16-8D8F-4EFB-867C-0BCB124907CC}"/>
    <cellStyle name="Total 6 4 5 2 2 2" xfId="27587" xr:uid="{AF46EAB0-5D17-46D8-A174-AC15DF6E566E}"/>
    <cellStyle name="Total 6 4 5 2 3" xfId="16264" xr:uid="{A529DCD5-43A5-464F-87AD-FAA155C42769}"/>
    <cellStyle name="Total 6 4 5 2 3 2" xfId="31372" xr:uid="{13018F84-53A4-445E-98D1-849BC9A89242}"/>
    <cellStyle name="Total 6 4 5 2 4" xfId="21276" xr:uid="{C73DDE8F-F29B-40B7-964A-C7BAEC2D98B9}"/>
    <cellStyle name="Total 6 4 5 3" xfId="9913" xr:uid="{9FF75BD2-7374-42A2-AB63-F293C1CE4E5A}"/>
    <cellStyle name="Total 6 4 5 3 2" xfId="25021" xr:uid="{F22864C3-4654-43C9-9B19-B8BCAC7CAAA6}"/>
    <cellStyle name="Total 6 4 5 4" xfId="7052" xr:uid="{50592152-5ED2-4CAA-A2C5-4794C40035B5}"/>
    <cellStyle name="Total 6 4 5 4 2" xfId="22160" xr:uid="{02487760-EE5B-493E-A518-2E4BF1216A18}"/>
    <cellStyle name="Total 6 4 5 5" xfId="18639" xr:uid="{7A4A64FC-F192-469F-BB93-C1ACDC24F5D8}"/>
    <cellStyle name="Total 6 4 6" xfId="3837" xr:uid="{BE1A5387-FF7F-411F-8614-2BF4ADE3A06E}"/>
    <cellStyle name="Total 6 4 6 2" xfId="6474" xr:uid="{0B0F4C80-0D38-488D-A2EA-4A8C04F29064}"/>
    <cellStyle name="Total 6 4 6 2 2" xfId="12785" xr:uid="{14C20895-492C-4476-BF52-E2F5E5DE623A}"/>
    <cellStyle name="Total 6 4 6 2 2 2" xfId="27893" xr:uid="{52893D72-30AB-4AFB-95A1-E644D28044F2}"/>
    <cellStyle name="Total 6 4 6 2 3" xfId="7242" xr:uid="{5884FAA4-A2DD-418D-B1E6-E8A2760D8E3B}"/>
    <cellStyle name="Total 6 4 6 2 3 2" xfId="22350" xr:uid="{EE69A482-3D27-4A55-9541-758B65E0E80C}"/>
    <cellStyle name="Total 6 4 6 2 4" xfId="21582" xr:uid="{51547635-28C8-4752-91AC-4393F65B9ACD}"/>
    <cellStyle name="Total 6 4 6 3" xfId="10219" xr:uid="{ED5879AA-E15F-42FD-BA81-E508C0FB553F}"/>
    <cellStyle name="Total 6 4 6 3 2" xfId="25327" xr:uid="{A2CADB58-FDE7-4D9F-9A76-7D08235616B3}"/>
    <cellStyle name="Total 6 4 6 4" xfId="15793" xr:uid="{0E5D18A7-CCDF-4B8D-9B17-880FD733C9A1}"/>
    <cellStyle name="Total 6 4 6 4 2" xfId="30901" xr:uid="{C7961C04-D891-49D4-8ADC-EAC9A3D2090D}"/>
    <cellStyle name="Total 6 4 6 5" xfId="18945" xr:uid="{1B6095E3-7EDE-48F5-98D1-A710CE72B60B}"/>
    <cellStyle name="Total 6 4 7" xfId="4219" xr:uid="{54451292-F610-48B8-AAD6-025012C0DA2E}"/>
    <cellStyle name="Total 6 4 7 2" xfId="6856" xr:uid="{2AFD002E-2AAC-4CD7-8787-18A80559808C}"/>
    <cellStyle name="Total 6 4 7 2 2" xfId="13167" xr:uid="{0CC9F5E3-E34B-4AC4-A139-A0335DD8DD89}"/>
    <cellStyle name="Total 6 4 7 2 2 2" xfId="28275" xr:uid="{9431407A-2194-42ED-A339-EA54D54E9343}"/>
    <cellStyle name="Total 6 4 7 2 3" xfId="16836" xr:uid="{94F72829-671B-4E3D-91E7-51F21ED2D5CB}"/>
    <cellStyle name="Total 6 4 7 2 3 2" xfId="31944" xr:uid="{279DFEE9-035A-4673-8932-41D8CDA84756}"/>
    <cellStyle name="Total 6 4 7 2 4" xfId="21964" xr:uid="{61C77F8D-DB1E-47A1-9FFD-E02D754FCA2A}"/>
    <cellStyle name="Total 6 4 7 3" xfId="10601" xr:uid="{FD5D6E29-AF51-438D-BE1D-AAB0EFA7C11C}"/>
    <cellStyle name="Total 6 4 7 3 2" xfId="25709" xr:uid="{37940BBE-6D48-429F-A65B-5E6A52E11D81}"/>
    <cellStyle name="Total 6 4 7 4" xfId="16213" xr:uid="{0BC2712B-C859-40E7-8A8B-B37F869F081F}"/>
    <cellStyle name="Total 6 4 7 4 2" xfId="31321" xr:uid="{31541DB7-5DC5-495F-8C65-9DA2F52C3CE0}"/>
    <cellStyle name="Total 6 4 7 5" xfId="19327" xr:uid="{7324E263-77CB-41CE-B116-826DA3371B51}"/>
    <cellStyle name="Total 6 4 8" xfId="4784" xr:uid="{8BB50E22-5FF0-46AD-8C98-C0293541AFA9}"/>
    <cellStyle name="Total 6 4 8 2" xfId="11166" xr:uid="{7EEC192E-8296-44DE-A858-263FD4E44E5E}"/>
    <cellStyle name="Total 6 4 8 2 2" xfId="26274" xr:uid="{38684D82-CD9D-4674-84D9-ECF11C28F024}"/>
    <cellStyle name="Total 6 4 8 3" xfId="15530" xr:uid="{10CFA0F6-F3FD-461E-9464-E99E6D9C41A5}"/>
    <cellStyle name="Total 6 4 8 3 2" xfId="30638" xr:uid="{E2C5CB09-7565-4E71-8A6B-14197D509365}"/>
    <cellStyle name="Total 6 4 8 4" xfId="19892" xr:uid="{34B975E1-A5C4-4F38-B115-057475E585AA}"/>
    <cellStyle name="Total 6 4 9" xfId="8645" xr:uid="{0D5D370F-2E8D-4451-AA6A-95FF3E40591A}"/>
    <cellStyle name="Total 6 4 9 2" xfId="23753" xr:uid="{FBC49BF4-0280-4B9D-8600-E524F8BA7085}"/>
    <cellStyle name="Total 6 5" xfId="2162" xr:uid="{B8D41465-5983-4BCC-B4FA-FB318CA59476}"/>
    <cellStyle name="Total 6 5 10" xfId="16222" xr:uid="{6F632970-9034-4F14-A1FE-0BE8FF4B672B}"/>
    <cellStyle name="Total 6 5 10 2" xfId="31330" xr:uid="{D727D98E-70E0-4C63-A341-812CEBCF7B3C}"/>
    <cellStyle name="Total 6 5 11" xfId="17387" xr:uid="{441A75CB-6C6B-4680-B938-F4B9D17DDE76}"/>
    <cellStyle name="Total 6 5 2" xfId="2917" xr:uid="{2A0D486F-7512-44E3-BAF7-7BA2963055CF}"/>
    <cellStyle name="Total 6 5 2 2" xfId="5554" xr:uid="{EFB7C94D-5CD3-4FB8-9D89-827A2EBD3AE5}"/>
    <cellStyle name="Total 6 5 2 2 2" xfId="11865" xr:uid="{5E99BE4A-44AD-409A-BF91-31CAFD7A445B}"/>
    <cellStyle name="Total 6 5 2 2 2 2" xfId="26973" xr:uid="{2A6CEA40-367C-4F27-B13B-EBD88BB135C0}"/>
    <cellStyle name="Total 6 5 2 2 3" xfId="7473" xr:uid="{779FBE93-758D-402F-B7E3-9366BA320485}"/>
    <cellStyle name="Total 6 5 2 2 3 2" xfId="22581" xr:uid="{DD069F38-2EFF-49D8-8721-7C874A3B4437}"/>
    <cellStyle name="Total 6 5 2 2 4" xfId="20662" xr:uid="{7ABFD981-DCC7-43C0-9335-315CD4A7CF9B}"/>
    <cellStyle name="Total 6 5 2 3" xfId="15632" xr:uid="{A6F4EE83-7B6B-4F9E-86C4-780DA7AE30D0}"/>
    <cellStyle name="Total 6 5 2 3 2" xfId="30740" xr:uid="{5D0B094C-47D2-42B2-B56B-39B679A3D4F1}"/>
    <cellStyle name="Total 6 5 2 4" xfId="18025" xr:uid="{EB5485B1-5041-444E-85E6-1CCCC12AF690}"/>
    <cellStyle name="Total 6 5 3" xfId="3220" xr:uid="{86930589-CB73-4C45-BCB0-71401C568CA3}"/>
    <cellStyle name="Total 6 5 3 2" xfId="5857" xr:uid="{DEF2B49B-BF26-46D6-BED7-C7ED835316E8}"/>
    <cellStyle name="Total 6 5 3 2 2" xfId="12168" xr:uid="{E351FAEE-B89F-4A71-AC2E-606C853143EF}"/>
    <cellStyle name="Total 6 5 3 2 2 2" xfId="27276" xr:uid="{422DB725-4720-447C-AE61-7C11800DDB2C}"/>
    <cellStyle name="Total 6 5 3 2 3" xfId="14450" xr:uid="{6ACDC149-6BCD-472E-9560-D767EC394F97}"/>
    <cellStyle name="Total 6 5 3 2 3 2" xfId="29558" xr:uid="{D0E487B6-27E7-4CE8-A62F-C49D65490DD0}"/>
    <cellStyle name="Total 6 5 3 2 4" xfId="20965" xr:uid="{371D19F7-DEE6-40B8-9ED4-9E2DC95E845B}"/>
    <cellStyle name="Total 6 5 3 3" xfId="9602" xr:uid="{39167291-08ED-4D5D-9AF1-4942E69B9762}"/>
    <cellStyle name="Total 6 5 3 3 2" xfId="24710" xr:uid="{BC37A44C-7C81-4800-A89A-88B9E5B17F25}"/>
    <cellStyle name="Total 6 5 3 4" xfId="14789" xr:uid="{2BBF9D2D-998A-45D2-9F4E-590CA4F86EFE}"/>
    <cellStyle name="Total 6 5 3 4 2" xfId="29897" xr:uid="{7FD17A28-8B8D-49B9-A4E2-B3855993544C}"/>
    <cellStyle name="Total 6 5 3 5" xfId="18328" xr:uid="{2BDA90F7-2BFA-436C-A19D-98B21811E942}"/>
    <cellStyle name="Total 6 5 4" xfId="3546" xr:uid="{B8746203-C06C-409E-92FE-6C016AA933F0}"/>
    <cellStyle name="Total 6 5 4 2" xfId="6183" xr:uid="{93748F4A-E571-4100-8366-C7AB8EC5F0B1}"/>
    <cellStyle name="Total 6 5 4 2 2" xfId="12494" xr:uid="{04A2FB86-C338-4ECA-AD08-A52AB3396980}"/>
    <cellStyle name="Total 6 5 4 2 2 2" xfId="27602" xr:uid="{0D93C3E4-0A40-4398-9A17-DE0106320FA4}"/>
    <cellStyle name="Total 6 5 4 2 3" xfId="7702" xr:uid="{94D6A5B1-D86E-4B7A-A0D5-E87DF272E475}"/>
    <cellStyle name="Total 6 5 4 2 3 2" xfId="22810" xr:uid="{BA82FA11-7E4E-4AE5-ABCB-B24B14D7B07E}"/>
    <cellStyle name="Total 6 5 4 2 4" xfId="21291" xr:uid="{D2F03497-F57E-40E0-9A9C-2B69BAD54BF0}"/>
    <cellStyle name="Total 6 5 4 3" xfId="9928" xr:uid="{0A824CCB-D9D5-4F70-A267-C50E33F247D4}"/>
    <cellStyle name="Total 6 5 4 3 2" xfId="25036" xr:uid="{8211EDE0-23F9-4CC8-809F-648A6B5E09AC}"/>
    <cellStyle name="Total 6 5 4 4" xfId="16195" xr:uid="{AFFDEEB3-E3FF-4924-99B2-23C5F285D637}"/>
    <cellStyle name="Total 6 5 4 4 2" xfId="31303" xr:uid="{A6053E21-0FD6-4E77-ABE9-752F6B1F221A}"/>
    <cellStyle name="Total 6 5 4 5" xfId="18654" xr:uid="{3B20442C-5B11-4128-B72C-F77EFBA8E4E9}"/>
    <cellStyle name="Total 6 5 5" xfId="3852" xr:uid="{486C76E6-CDE2-48CA-8866-6D571C57F87E}"/>
    <cellStyle name="Total 6 5 5 2" xfId="6489" xr:uid="{3A0B6EBC-4EEA-4697-BC4C-A1CCC9A5B866}"/>
    <cellStyle name="Total 6 5 5 2 2" xfId="12800" xr:uid="{B8048CF0-F6F0-4121-A3A9-F103F91FB8DC}"/>
    <cellStyle name="Total 6 5 5 2 2 2" xfId="27908" xr:uid="{4F480295-7DCF-4282-89F1-E29F252974A6}"/>
    <cellStyle name="Total 6 5 5 2 3" xfId="15425" xr:uid="{F37F47EA-EDC4-427F-8035-60DF209A30A1}"/>
    <cellStyle name="Total 6 5 5 2 3 2" xfId="30533" xr:uid="{AB8915D9-B0F7-4C8F-9BAA-D5379E774D9B}"/>
    <cellStyle name="Total 6 5 5 2 4" xfId="21597" xr:uid="{D1CC4175-4AEA-4416-BA36-27F68A15A38A}"/>
    <cellStyle name="Total 6 5 5 3" xfId="10234" xr:uid="{4514E096-84CC-4C60-82B6-E94EDDDD7737}"/>
    <cellStyle name="Total 6 5 5 3 2" xfId="25342" xr:uid="{EBFE7142-1E4B-4456-B442-FB72920C7BC3}"/>
    <cellStyle name="Total 6 5 5 4" xfId="14469" xr:uid="{D55880C9-D229-4EF0-9E01-B72A45E9158E}"/>
    <cellStyle name="Total 6 5 5 4 2" xfId="29577" xr:uid="{7D9510DD-D1DE-4F9A-8E45-25086A941A80}"/>
    <cellStyle name="Total 6 5 5 5" xfId="18960" xr:uid="{6B99808D-1EFE-4D87-9DFA-079CEF834D38}"/>
    <cellStyle name="Total 6 5 6" xfId="4234" xr:uid="{70F86D3C-33B4-4ED4-9054-BEC49C3A8481}"/>
    <cellStyle name="Total 6 5 6 2" xfId="6871" xr:uid="{F89CD142-B4A9-4B04-A791-AF7CAFC0667C}"/>
    <cellStyle name="Total 6 5 6 2 2" xfId="13182" xr:uid="{016D35E4-7E9B-465A-A8B4-8E9417787D34}"/>
    <cellStyle name="Total 6 5 6 2 2 2" xfId="28290" xr:uid="{A5713F85-ECCE-446A-86CB-47BDE12FF782}"/>
    <cellStyle name="Total 6 5 6 2 3" xfId="16851" xr:uid="{C4922768-B89F-41B9-AC0B-80871F4D7D14}"/>
    <cellStyle name="Total 6 5 6 2 3 2" xfId="31959" xr:uid="{9F996D11-936D-4E50-9A2F-5CB5E52810B6}"/>
    <cellStyle name="Total 6 5 6 2 4" xfId="21979" xr:uid="{8CD897E6-07C6-4BBA-B3CD-11399D30F65C}"/>
    <cellStyle name="Total 6 5 6 3" xfId="10616" xr:uid="{2F197EFD-BD0E-43F5-BC11-AC4EC14AD1BB}"/>
    <cellStyle name="Total 6 5 6 3 2" xfId="25724" xr:uid="{6C61CD7D-4A96-4B25-995B-A6BCDDC78B08}"/>
    <cellStyle name="Total 6 5 6 4" xfId="13807" xr:uid="{4ABFB7E9-642E-4411-BE50-208FCD648FC8}"/>
    <cellStyle name="Total 6 5 6 4 2" xfId="28915" xr:uid="{1F35AFA9-DCAF-405C-8B6E-CF6238BED1A0}"/>
    <cellStyle name="Total 6 5 6 5" xfId="19342" xr:uid="{53F002DB-6125-4CE1-BA43-690F6816DE99}"/>
    <cellStyle name="Total 6 5 7" xfId="4799" xr:uid="{4C033715-F81F-4CB1-A4EB-C0E344F951AC}"/>
    <cellStyle name="Total 6 5 7 2" xfId="11181" xr:uid="{4C6DD0BE-4A14-4A98-8FCB-3FD74159279C}"/>
    <cellStyle name="Total 6 5 7 2 2" xfId="26289" xr:uid="{2EBAACC1-DA84-4D61-A3AC-F19D2D516AF9}"/>
    <cellStyle name="Total 6 5 7 3" xfId="14939" xr:uid="{FF4504F5-0CAB-4B43-B288-76B14CB8EF10}"/>
    <cellStyle name="Total 6 5 7 3 2" xfId="30047" xr:uid="{CC559948-892E-4922-A81F-9A4F3055AB13}"/>
    <cellStyle name="Total 6 5 7 4" xfId="19907" xr:uid="{E355583C-A576-4B97-AF8D-E57F99B64689}"/>
    <cellStyle name="Total 6 5 8" xfId="8660" xr:uid="{531F79EB-1835-4580-80AC-022C23ED78F9}"/>
    <cellStyle name="Total 6 5 8 2" xfId="23768" xr:uid="{0967728D-C2C3-4408-9BA4-3215466710EA}"/>
    <cellStyle name="Total 6 5 9" xfId="16199" xr:uid="{0E8A0850-A0E7-432E-9A60-8B5B00523FE5}"/>
    <cellStyle name="Total 6 5 9 2" xfId="31307" xr:uid="{77968987-81CE-4B85-A6D4-221DA764701A}"/>
    <cellStyle name="Total 7" xfId="1786" xr:uid="{00000000-0005-0000-0000-0000FA060000}"/>
    <cellStyle name="Total 7 2" xfId="1957" xr:uid="{50CD1773-8882-4B30-8394-8B54B9C7EE3C}"/>
    <cellStyle name="Total 7 2 10" xfId="8458" xr:uid="{A6922B35-B8AB-47F3-909C-92FAAE65759A}"/>
    <cellStyle name="Total 7 2 10 2" xfId="23566" xr:uid="{323A8CD8-C422-41D1-8F3E-06F756F24A5D}"/>
    <cellStyle name="Total 7 2 11" xfId="8694" xr:uid="{AC58AD94-104C-4167-BD1F-BB7401369B18}"/>
    <cellStyle name="Total 7 2 11 2" xfId="23802" xr:uid="{7E1B7EFF-669E-4113-BCF9-02588576A15A}"/>
    <cellStyle name="Total 7 2 12" xfId="7050" xr:uid="{047BABCC-BFFD-451A-975B-B19CA1B2028C}"/>
    <cellStyle name="Total 7 2 12 2" xfId="22158" xr:uid="{CA76EF44-7910-4FD0-ADC8-A0A994046C31}"/>
    <cellStyle name="Total 7 2 13" xfId="17182" xr:uid="{DD141583-8783-4CD5-88DC-2262A37C1C22}"/>
    <cellStyle name="Total 7 2 2" xfId="2517" xr:uid="{882C9EA3-2E28-4361-9ECE-09B7BF22CBCD}"/>
    <cellStyle name="Total 7 2 2 2" xfId="5154" xr:uid="{0EEB9446-F367-4A29-8875-27344BD4253D}"/>
    <cellStyle name="Total 7 2 2 2 2" xfId="11518" xr:uid="{3D5F8952-5F8D-4699-8A1F-5E932F70B86C}"/>
    <cellStyle name="Total 7 2 2 2 2 2" xfId="26626" xr:uid="{33ACA6C4-9A59-489E-B44C-7E28FA5D50BE}"/>
    <cellStyle name="Total 7 2 2 2 3" xfId="16359" xr:uid="{62FCB437-1B93-43BA-B6F7-366EC50BF675}"/>
    <cellStyle name="Total 7 2 2 2 3 2" xfId="31467" xr:uid="{1BB2EF0B-FFF4-4330-8F69-176F98BEB9BB}"/>
    <cellStyle name="Total 7 2 2 2 4" xfId="20262" xr:uid="{1F199704-756B-4080-81DF-A3759EB858EE}"/>
    <cellStyle name="Total 7 2 2 3" xfId="8984" xr:uid="{2080653D-9CEB-4844-80FC-DDB2D4C3CC6C}"/>
    <cellStyle name="Total 7 2 2 3 2" xfId="24092" xr:uid="{FAF4A16C-0873-4B8C-8E9E-139412263876}"/>
    <cellStyle name="Total 7 2 3" xfId="2733" xr:uid="{3A916CC1-E5F4-4513-B738-5EB6A5F34E6A}"/>
    <cellStyle name="Total 7 2 3 2" xfId="5370" xr:uid="{BE828ECB-B87F-4C90-BDA9-6A3189CF2317}"/>
    <cellStyle name="Total 7 2 3 2 2" xfId="11719" xr:uid="{25CA0978-7922-4A6E-9821-C80B43E4B0E0}"/>
    <cellStyle name="Total 7 2 3 2 2 2" xfId="26827" xr:uid="{C1A5A659-0F3D-4AE9-AF17-30BE0DDD7EBA}"/>
    <cellStyle name="Total 7 2 3 2 3" xfId="14952" xr:uid="{8484E64F-504F-4A0D-846F-D77BA04C596F}"/>
    <cellStyle name="Total 7 2 3 2 3 2" xfId="30060" xr:uid="{B2A2D4B6-390A-4A16-B526-E0AC508E2673}"/>
    <cellStyle name="Total 7 2 3 2 4" xfId="20478" xr:uid="{9A294622-C115-4EC1-9A68-C99FA8151F49}"/>
    <cellStyle name="Total 7 2 3 3" xfId="14781" xr:uid="{64239E63-5221-45F1-B785-1373FD2E3ECF}"/>
    <cellStyle name="Total 7 2 3 3 2" xfId="29889" xr:uid="{65AE03E1-E723-4898-9B9D-2B2B938AD5D6}"/>
    <cellStyle name="Total 7 2 3 4" xfId="17841" xr:uid="{C78F8C8B-9633-465E-A04C-0DF1EEEF0A9C}"/>
    <cellStyle name="Total 7 2 4" xfId="3036" xr:uid="{C92F52D7-1894-4DE1-A81D-E400CC9CA297}"/>
    <cellStyle name="Total 7 2 4 2" xfId="5673" xr:uid="{B9948955-F8D2-4841-A19C-D55FB30086CD}"/>
    <cellStyle name="Total 7 2 4 2 2" xfId="11984" xr:uid="{78E5A913-04AD-4981-BA5A-DCBA00B613B1}"/>
    <cellStyle name="Total 7 2 4 2 2 2" xfId="27092" xr:uid="{D5E0267E-8E6E-4230-974D-C5DEA97F5F4F}"/>
    <cellStyle name="Total 7 2 4 2 3" xfId="16070" xr:uid="{6B85051E-C1AA-47EB-870A-C9E210C12008}"/>
    <cellStyle name="Total 7 2 4 2 3 2" xfId="31178" xr:uid="{9696ECE2-7812-45E0-87B2-D9ADD7CDDDC2}"/>
    <cellStyle name="Total 7 2 4 2 4" xfId="20781" xr:uid="{CC658232-6624-4480-B600-15BE608349F2}"/>
    <cellStyle name="Total 7 2 4 3" xfId="9418" xr:uid="{29D4DF05-4610-4762-A2A4-81D10B8ED3BA}"/>
    <cellStyle name="Total 7 2 4 3 2" xfId="24526" xr:uid="{25A8EE39-9074-49DA-8522-AC507697224B}"/>
    <cellStyle name="Total 7 2 4 4" xfId="13490" xr:uid="{81F52BB5-0E5D-4FC0-BAEF-5C2EB99ED5C9}"/>
    <cellStyle name="Total 7 2 4 4 2" xfId="28598" xr:uid="{AAD1F81E-E9DB-411A-8F05-B159AA1DAA7F}"/>
    <cellStyle name="Total 7 2 4 5" xfId="18144" xr:uid="{F9091E76-0EAD-4744-9CF6-74524B3D16B6}"/>
    <cellStyle name="Total 7 2 5" xfId="3362" xr:uid="{8A2E9A4D-5543-4C97-B614-E050F2FC824E}"/>
    <cellStyle name="Total 7 2 5 2" xfId="5999" xr:uid="{1B7D60B4-A85D-4170-BD29-7E664846ED57}"/>
    <cellStyle name="Total 7 2 5 2 2" xfId="12310" xr:uid="{60DC3D71-D5F9-40FD-8D6D-838B5F76036D}"/>
    <cellStyle name="Total 7 2 5 2 2 2" xfId="27418" xr:uid="{B6EFE135-57AE-4A9D-AEDC-D959AA830E20}"/>
    <cellStyle name="Total 7 2 5 2 3" xfId="8026" xr:uid="{C41A2676-0289-41F1-9664-D5F51A1C06D3}"/>
    <cellStyle name="Total 7 2 5 2 3 2" xfId="23134" xr:uid="{9222103A-87BA-4BE6-99AD-4387AC0C0BD2}"/>
    <cellStyle name="Total 7 2 5 2 4" xfId="21107" xr:uid="{E65500DC-B929-4973-B641-81BC60A596DB}"/>
    <cellStyle name="Total 7 2 5 3" xfId="9744" xr:uid="{73AA7702-3531-42C2-9A7C-82DB7D716C23}"/>
    <cellStyle name="Total 7 2 5 3 2" xfId="24852" xr:uid="{43D47B83-F878-44ED-A4B9-BAE3ADFB4364}"/>
    <cellStyle name="Total 7 2 5 4" xfId="13870" xr:uid="{21A35C15-174D-456D-AC15-EA37870E18BC}"/>
    <cellStyle name="Total 7 2 5 4 2" xfId="28978" xr:uid="{D5169FB7-794E-4C92-BC92-EF247158C891}"/>
    <cellStyle name="Total 7 2 5 5" xfId="18470" xr:uid="{E32BCBAA-3606-4342-B2B0-34FFBC637C92}"/>
    <cellStyle name="Total 7 2 6" xfId="3668" xr:uid="{2AFD7B88-A378-4622-980F-032EAF267C8B}"/>
    <cellStyle name="Total 7 2 6 2" xfId="6305" xr:uid="{B37361CA-7C63-4E00-8FE9-CC04B6511B80}"/>
    <cellStyle name="Total 7 2 6 2 2" xfId="12616" xr:uid="{AF905EBF-5A5F-4C11-9BA5-6C88CAE827CB}"/>
    <cellStyle name="Total 7 2 6 2 2 2" xfId="27724" xr:uid="{C21B9D62-05E8-4B4F-BCD7-6B5809030BB0}"/>
    <cellStyle name="Total 7 2 6 2 3" xfId="13899" xr:uid="{51E76631-9C20-4E2C-8C31-236A40DB5E15}"/>
    <cellStyle name="Total 7 2 6 2 3 2" xfId="29007" xr:uid="{27F69D4F-14CB-4265-93B1-4C851CD6886B}"/>
    <cellStyle name="Total 7 2 6 2 4" xfId="21413" xr:uid="{05B5F90A-50D1-4F87-B9B0-957EE3FB82A5}"/>
    <cellStyle name="Total 7 2 6 3" xfId="10050" xr:uid="{5C3B4A00-2EEF-4DC5-837C-8CA4DFFAF30D}"/>
    <cellStyle name="Total 7 2 6 3 2" xfId="25158" xr:uid="{0DDEC77C-E9C8-43AA-B721-3CBF91CEFCDA}"/>
    <cellStyle name="Total 7 2 6 4" xfId="8205" xr:uid="{297EFC27-DF18-4C96-B191-1F0E55E1B0DF}"/>
    <cellStyle name="Total 7 2 6 4 2" xfId="23313" xr:uid="{38D1C196-BF08-4402-9447-444337A0E508}"/>
    <cellStyle name="Total 7 2 6 5" xfId="18776" xr:uid="{2C0BB671-3381-4663-90B2-0221FE5D80D8}"/>
    <cellStyle name="Total 7 2 7" xfId="4029" xr:uid="{EB3CCDFB-27AD-44BA-8D9D-CB6D18467A91}"/>
    <cellStyle name="Total 7 2 7 2" xfId="6666" xr:uid="{21CD6159-DB16-4BF1-876D-AFA400B7722E}"/>
    <cellStyle name="Total 7 2 7 2 2" xfId="12977" xr:uid="{C8ABEF03-E3C5-41C2-8B0C-DC0D048BAC48}"/>
    <cellStyle name="Total 7 2 7 2 2 2" xfId="28085" xr:uid="{AE3C83FB-8E02-4C6F-93E4-97CFDA087CF0}"/>
    <cellStyle name="Total 7 2 7 2 3" xfId="16667" xr:uid="{1A43391C-67EB-4A3D-A311-AADD443F08F4}"/>
    <cellStyle name="Total 7 2 7 2 3 2" xfId="31775" xr:uid="{C962926F-579B-4D55-A797-FBF857758109}"/>
    <cellStyle name="Total 7 2 7 2 4" xfId="21774" xr:uid="{99685C9F-442D-492D-80D5-8DF0C887EE73}"/>
    <cellStyle name="Total 7 2 7 3" xfId="10411" xr:uid="{132BE271-7820-4EC7-9383-21D184DB3BBA}"/>
    <cellStyle name="Total 7 2 7 3 2" xfId="25519" xr:uid="{B0897B1C-C8B5-4264-9608-D48AAB40E50F}"/>
    <cellStyle name="Total 7 2 7 4" xfId="15129" xr:uid="{62D0DF9D-C509-4E18-8080-30FE4B8EFDF5}"/>
    <cellStyle name="Total 7 2 7 4 2" xfId="30237" xr:uid="{62090FA3-7832-40AE-BB35-421A92079B79}"/>
    <cellStyle name="Total 7 2 7 5" xfId="19137" xr:uid="{8633BE08-ADDE-48B7-AE10-317FF65A7D90}"/>
    <cellStyle name="Total 7 2 8" xfId="4342" xr:uid="{04DAA065-F86A-40B2-A678-BAB018B0FFA8}"/>
    <cellStyle name="Total 7 2 8 2" xfId="6979" xr:uid="{7F85F812-8566-4271-9CBC-BF39B5172C3A}"/>
    <cellStyle name="Total 7 2 8 2 2" xfId="13290" xr:uid="{77D04D5B-7D75-44CB-9DCC-E9A4F156F97A}"/>
    <cellStyle name="Total 7 2 8 2 2 2" xfId="28398" xr:uid="{901DC3F2-EF46-491F-894B-A4437DEF5D7A}"/>
    <cellStyle name="Total 7 2 8 2 3" xfId="16954" xr:uid="{EBB6703B-81A4-4153-914C-F202A347FCF0}"/>
    <cellStyle name="Total 7 2 8 2 3 2" xfId="32062" xr:uid="{54F660EE-8DD2-42E7-BA24-A82A364406CB}"/>
    <cellStyle name="Total 7 2 8 2 4" xfId="22087" xr:uid="{DE901858-1D79-4B6B-9B31-89902C922E54}"/>
    <cellStyle name="Total 7 2 8 3" xfId="10724" xr:uid="{1B2F12FA-ADD4-4A5C-9554-59D5566BD368}"/>
    <cellStyle name="Total 7 2 8 3 2" xfId="25832" xr:uid="{8ACD9AF6-143A-4AD0-A313-678255635655}"/>
    <cellStyle name="Total 7 2 8 4" xfId="7566" xr:uid="{1ECBE29D-3294-48B3-9844-393B2F892A3A}"/>
    <cellStyle name="Total 7 2 8 4 2" xfId="22674" xr:uid="{748376E2-F9B5-4981-A0EE-0E35AD09842E}"/>
    <cellStyle name="Total 7 2 8 5" xfId="19450" xr:uid="{32D229CF-7206-4A0C-B422-E1A8DA6C5C8C}"/>
    <cellStyle name="Total 7 2 9" xfId="4594" xr:uid="{8AB7B518-E136-4D9B-8390-99C9EC6F4286}"/>
    <cellStyle name="Total 7 2 9 2" xfId="10976" xr:uid="{839F1572-E0DB-473B-9F50-5DFE1F2D689E}"/>
    <cellStyle name="Total 7 2 9 2 2" xfId="26084" xr:uid="{81466C1A-F16A-4E1C-8396-4DA9E6B9DA47}"/>
    <cellStyle name="Total 7 2 9 3" xfId="8730" xr:uid="{D0092538-FA81-41E6-82A3-CC6CEA58AC71}"/>
    <cellStyle name="Total 7 2 9 3 2" xfId="23838" xr:uid="{E6BF26F8-85C4-494E-9117-2EEF045FB094}"/>
    <cellStyle name="Total 7 2 9 4" xfId="19702" xr:uid="{EE848F59-E3D2-4217-B4F3-466345F2C70F}"/>
    <cellStyle name="Total 7 3" xfId="1986" xr:uid="{3AFDA239-E48F-406E-A25F-3C1098559EDA}"/>
    <cellStyle name="Total 7 3 10" xfId="8484" xr:uid="{2CBEBBB9-351E-40DB-807D-ADE0B9BCC939}"/>
    <cellStyle name="Total 7 3 10 2" xfId="23592" xr:uid="{28EC6E40-31DF-4100-90C9-7318C9CDCDA5}"/>
    <cellStyle name="Total 7 3 11" xfId="16449" xr:uid="{D6579112-9B4B-4AD7-9FE1-CDE1FFDC2B85}"/>
    <cellStyle name="Total 7 3 11 2" xfId="31557" xr:uid="{BDC770C9-CBDE-4022-BB53-7DDCB4BC8D81}"/>
    <cellStyle name="Total 7 3 12" xfId="7777" xr:uid="{6713BB1D-FCE1-4746-9C09-E9BAA3052B74}"/>
    <cellStyle name="Total 7 3 12 2" xfId="22885" xr:uid="{E19281B5-07B4-41E6-8A99-582A3AFAB1D7}"/>
    <cellStyle name="Total 7 3 13" xfId="17211" xr:uid="{71500A8F-1D77-4A86-ACD0-B56B3E9BF6FE}"/>
    <cellStyle name="Total 7 3 2" xfId="2546" xr:uid="{7FF4F099-C79C-4A9F-A810-E75D4F02337B}"/>
    <cellStyle name="Total 7 3 2 2" xfId="5183" xr:uid="{E84AE24A-1D1C-493D-9E8A-6EDBF244BC46}"/>
    <cellStyle name="Total 7 3 2 2 2" xfId="11547" xr:uid="{1EBFF609-22EB-442C-BB84-AEA2864DB927}"/>
    <cellStyle name="Total 7 3 2 2 2 2" xfId="26655" xr:uid="{60896930-FA57-47C3-807F-39202A2BB35A}"/>
    <cellStyle name="Total 7 3 2 2 3" xfId="15927" xr:uid="{690DC587-3424-4A5D-BEE9-D3CC766CE2D5}"/>
    <cellStyle name="Total 7 3 2 2 3 2" xfId="31035" xr:uid="{7DF9FF8B-4959-42AD-A683-2311C1A07B58}"/>
    <cellStyle name="Total 7 3 2 2 4" xfId="20291" xr:uid="{30B1B29E-A9AD-4DF8-B612-D2138B78A195}"/>
    <cellStyle name="Total 7 3 2 3" xfId="9013" xr:uid="{927ED4B5-C63C-4348-BC1F-9172F3123231}"/>
    <cellStyle name="Total 7 3 2 3 2" xfId="24121" xr:uid="{4CFCC9AE-04A0-48B6-B6C1-0D828A70973A}"/>
    <cellStyle name="Total 7 3 3" xfId="2748" xr:uid="{EBD5C2D2-3310-49B8-9FBB-CA824F629FCA}"/>
    <cellStyle name="Total 7 3 3 2" xfId="5385" xr:uid="{CE0C82B9-CC5E-4906-8AEB-E1ED0092F716}"/>
    <cellStyle name="Total 7 3 3 2 2" xfId="11734" xr:uid="{A0B8D8DC-7F59-4EEE-99B8-55D209F48CD6}"/>
    <cellStyle name="Total 7 3 3 2 2 2" xfId="26842" xr:uid="{0B5039B2-5495-46FD-84B0-4FB58DBE6809}"/>
    <cellStyle name="Total 7 3 3 2 3" xfId="14611" xr:uid="{FCF163A8-3831-4FD9-B4CA-D435017669CD}"/>
    <cellStyle name="Total 7 3 3 2 3 2" xfId="29719" xr:uid="{57E44A49-D2FD-482C-AF59-3430D4572F6E}"/>
    <cellStyle name="Total 7 3 3 2 4" xfId="20493" xr:uid="{0E5C91EA-DF74-4F7E-BA07-3A275BA2F924}"/>
    <cellStyle name="Total 7 3 3 3" xfId="9137" xr:uid="{ACE8D74E-C00C-4309-8FEB-FEEC48C77281}"/>
    <cellStyle name="Total 7 3 3 3 2" xfId="24245" xr:uid="{5492B83F-1627-4B49-B71B-B7FA1C738933}"/>
    <cellStyle name="Total 7 3 3 4" xfId="17856" xr:uid="{FAE17281-8C0A-46BC-9371-F10A038E91F7}"/>
    <cellStyle name="Total 7 3 4" xfId="3051" xr:uid="{4635547D-762A-4E4C-B800-8970BAFB964D}"/>
    <cellStyle name="Total 7 3 4 2" xfId="5688" xr:uid="{AF8D6B99-E1C0-4CEF-9795-3CE9728E6958}"/>
    <cellStyle name="Total 7 3 4 2 2" xfId="11999" xr:uid="{4FEEFC04-D970-42C3-A183-30DB65DC49FA}"/>
    <cellStyle name="Total 7 3 4 2 2 2" xfId="27107" xr:uid="{B0BF02B3-98A4-41AF-8847-2D0D1EB6A0BE}"/>
    <cellStyle name="Total 7 3 4 2 3" xfId="13992" xr:uid="{D214765D-18A1-4325-A9F6-60CACC48C1BC}"/>
    <cellStyle name="Total 7 3 4 2 3 2" xfId="29100" xr:uid="{10B7DAE8-3E46-41C4-8E37-EB6C8F1486E8}"/>
    <cellStyle name="Total 7 3 4 2 4" xfId="20796" xr:uid="{F5A977E2-5FBF-446C-8035-5648D840F25D}"/>
    <cellStyle name="Total 7 3 4 3" xfId="9433" xr:uid="{65989244-5189-4BB7-A8BC-AC1513CD226C}"/>
    <cellStyle name="Total 7 3 4 3 2" xfId="24541" xr:uid="{08D7C223-B4FD-41D1-9882-F7218481B6EA}"/>
    <cellStyle name="Total 7 3 4 4" xfId="16507" xr:uid="{6A24AF28-9CB2-4701-BC16-7FE1CD2FEC60}"/>
    <cellStyle name="Total 7 3 4 4 2" xfId="31615" xr:uid="{F9D506D3-19FD-4F73-BC7C-90C66A775E0A}"/>
    <cellStyle name="Total 7 3 4 5" xfId="18159" xr:uid="{8F134ED1-8B38-4026-893C-3023840657F2}"/>
    <cellStyle name="Total 7 3 5" xfId="3377" xr:uid="{8495FD4B-4676-4D2F-B3B9-4C611A0616E9}"/>
    <cellStyle name="Total 7 3 5 2" xfId="6014" xr:uid="{EB3EC301-6041-4DFB-89F0-2CCA6C6B9BA4}"/>
    <cellStyle name="Total 7 3 5 2 2" xfId="12325" xr:uid="{357D171C-854A-4CEC-8A38-8714E26BD63B}"/>
    <cellStyle name="Total 7 3 5 2 2 2" xfId="27433" xr:uid="{334572CD-4882-4509-A310-A0D74385E4EF}"/>
    <cellStyle name="Total 7 3 5 2 3" xfId="15799" xr:uid="{8B5AF67A-CC9A-405E-9230-9A23AC6C7EC1}"/>
    <cellStyle name="Total 7 3 5 2 3 2" xfId="30907" xr:uid="{E8DBEC38-CDBB-4314-9D54-567DD2DF0900}"/>
    <cellStyle name="Total 7 3 5 2 4" xfId="21122" xr:uid="{8B49F83A-0A81-46CB-B7B0-F861CFD1FA7A}"/>
    <cellStyle name="Total 7 3 5 3" xfId="9759" xr:uid="{C4A39B12-EC2A-448B-8DF3-2E9C2B7F8EF3}"/>
    <cellStyle name="Total 7 3 5 3 2" xfId="24867" xr:uid="{880D186C-0BB0-4D51-8F84-187B3673A957}"/>
    <cellStyle name="Total 7 3 5 4" xfId="14321" xr:uid="{0B9ABE5A-AF6A-49C4-8BC2-50CEB255F19E}"/>
    <cellStyle name="Total 7 3 5 4 2" xfId="29429" xr:uid="{43A15F36-DF07-4C91-BE3E-F48CC4A53026}"/>
    <cellStyle name="Total 7 3 5 5" xfId="18485" xr:uid="{7ECDB62A-6DE7-4875-AFD8-85823513DDBF}"/>
    <cellStyle name="Total 7 3 6" xfId="3683" xr:uid="{E3205A2F-F2FC-4AF5-990E-74850DC85887}"/>
    <cellStyle name="Total 7 3 6 2" xfId="6320" xr:uid="{640010A0-935B-427C-85E7-7BF3BFE094BC}"/>
    <cellStyle name="Total 7 3 6 2 2" xfId="12631" xr:uid="{91763774-E36F-4A70-A341-571FA6D9F585}"/>
    <cellStyle name="Total 7 3 6 2 2 2" xfId="27739" xr:uid="{757BABA8-345F-43EC-AF92-0C1EF8E58BBA}"/>
    <cellStyle name="Total 7 3 6 2 3" xfId="7862" xr:uid="{1BA6E5AC-5149-4732-9817-421B39961850}"/>
    <cellStyle name="Total 7 3 6 2 3 2" xfId="22970" xr:uid="{EE50B4AA-48EB-43C8-9AC4-8464A3092ECF}"/>
    <cellStyle name="Total 7 3 6 2 4" xfId="21428" xr:uid="{92CAEA2C-D6B1-4237-AA08-CD6890D2ABE1}"/>
    <cellStyle name="Total 7 3 6 3" xfId="10065" xr:uid="{44E85CBC-B8A0-44A4-8A4B-9101E81D42E7}"/>
    <cellStyle name="Total 7 3 6 3 2" xfId="25173" xr:uid="{3466BB84-7B9A-4E6F-8EDA-47A14CF86923}"/>
    <cellStyle name="Total 7 3 6 4" xfId="13420" xr:uid="{6421039C-7671-474B-ABEB-27D8F09C4B72}"/>
    <cellStyle name="Total 7 3 6 4 2" xfId="28528" xr:uid="{D5016B0B-3006-4046-BA86-A4FFD6681575}"/>
    <cellStyle name="Total 7 3 6 5" xfId="18791" xr:uid="{D84357F9-0A1C-4CBE-A0FF-773A161F6816}"/>
    <cellStyle name="Total 7 3 7" xfId="4058" xr:uid="{D7C46B02-76EE-43AB-AB87-5EBA07A93444}"/>
    <cellStyle name="Total 7 3 7 2" xfId="6695" xr:uid="{F5EAF5CA-9556-4242-B06E-42689BFC75A0}"/>
    <cellStyle name="Total 7 3 7 2 2" xfId="13006" xr:uid="{98362208-4F04-4B00-BA11-165A6A684FF0}"/>
    <cellStyle name="Total 7 3 7 2 2 2" xfId="28114" xr:uid="{97689AE8-3223-4698-BF65-855C3B1D8097}"/>
    <cellStyle name="Total 7 3 7 2 3" xfId="16682" xr:uid="{C58A92E4-DD69-44A1-A9DD-954C40401632}"/>
    <cellStyle name="Total 7 3 7 2 3 2" xfId="31790" xr:uid="{DA51FCA4-F15A-4D8B-BF46-45586A128279}"/>
    <cellStyle name="Total 7 3 7 2 4" xfId="21803" xr:uid="{4B9F0592-E8CE-4378-BD84-37A62AB11462}"/>
    <cellStyle name="Total 7 3 7 3" xfId="10440" xr:uid="{A70AF8F2-E2BD-4535-8A5E-B5A5530F7560}"/>
    <cellStyle name="Total 7 3 7 3 2" xfId="25548" xr:uid="{D825F959-9C16-48ED-BAE3-5B962D6C41CD}"/>
    <cellStyle name="Total 7 3 7 4" xfId="16163" xr:uid="{7F6C1680-AC75-4D08-9181-5D0D51A83A81}"/>
    <cellStyle name="Total 7 3 7 4 2" xfId="31271" xr:uid="{3998D01C-C581-403D-9E79-D3DADA6EAA75}"/>
    <cellStyle name="Total 7 3 7 5" xfId="19166" xr:uid="{8C53E999-FF27-4554-AD18-D5F59FAB6A2F}"/>
    <cellStyle name="Total 7 3 8" xfId="4357" xr:uid="{66B68E5D-A561-448C-A5C1-BB45BFC50061}"/>
    <cellStyle name="Total 7 3 8 2" xfId="6994" xr:uid="{79452DD7-3F1B-445A-BA5F-C84D2A5A7887}"/>
    <cellStyle name="Total 7 3 8 2 2" xfId="13305" xr:uid="{F0A965C6-7B01-497E-9B51-BFE3593F8939}"/>
    <cellStyle name="Total 7 3 8 2 2 2" xfId="28413" xr:uid="{70643004-8018-4776-BE9E-243D5C69E1A2}"/>
    <cellStyle name="Total 7 3 8 2 3" xfId="16969" xr:uid="{71513DEA-FE4D-4BDB-9323-A2465217194D}"/>
    <cellStyle name="Total 7 3 8 2 3 2" xfId="32077" xr:uid="{1EED63D4-9077-4166-ABE1-D4D9C61DADB8}"/>
    <cellStyle name="Total 7 3 8 2 4" xfId="22102" xr:uid="{69B3C077-A648-4383-8187-AC568FB261CF}"/>
    <cellStyle name="Total 7 3 8 3" xfId="10739" xr:uid="{06D2D9E5-E0AA-49C3-A647-3CB66B95BEF0}"/>
    <cellStyle name="Total 7 3 8 3 2" xfId="25847" xr:uid="{1B1D756F-C063-4F8F-8207-7BF1147160CC}"/>
    <cellStyle name="Total 7 3 8 4" xfId="14019" xr:uid="{1B5DAD24-2C31-4142-B4D0-40727655633E}"/>
    <cellStyle name="Total 7 3 8 4 2" xfId="29127" xr:uid="{9A72673F-BD62-4877-926B-BFC82023F8F5}"/>
    <cellStyle name="Total 7 3 8 5" xfId="19465" xr:uid="{36A639F4-D229-4B56-8307-92A966451FAA}"/>
    <cellStyle name="Total 7 3 9" xfId="4623" xr:uid="{55C711DE-2C45-4D7F-A3DB-63547B657033}"/>
    <cellStyle name="Total 7 3 9 2" xfId="11005" xr:uid="{FF7F36A2-0002-4236-88C8-51229606871E}"/>
    <cellStyle name="Total 7 3 9 2 2" xfId="26113" xr:uid="{3A076386-2FEE-4583-93E8-E86E6707DC20}"/>
    <cellStyle name="Total 7 3 9 3" xfId="9264" xr:uid="{BA1B62DB-5C58-444C-B985-173CC30FFEB4}"/>
    <cellStyle name="Total 7 3 9 3 2" xfId="24372" xr:uid="{0B917198-AA5C-4A1A-85D4-E48BC8324729}"/>
    <cellStyle name="Total 7 3 9 4" xfId="19731" xr:uid="{4DCD6CC8-B7FC-4F73-8EEC-1147E27AFE61}"/>
    <cellStyle name="Total 7 4" xfId="2148" xr:uid="{6E2C1C4D-35BE-497B-8E62-C4C5D122D8CB}"/>
    <cellStyle name="Total 7 4 10" xfId="13872" xr:uid="{02C8DD1C-6935-4DDE-97C0-851F1E1BB81E}"/>
    <cellStyle name="Total 7 4 10 2" xfId="28980" xr:uid="{F6EA76C7-1198-46DD-B97A-0FF2F0CE7ED2}"/>
    <cellStyle name="Total 7 4 11" xfId="7657" xr:uid="{A991DB58-ACEF-45DD-83CB-A7E947D50935}"/>
    <cellStyle name="Total 7 4 11 2" xfId="22765" xr:uid="{EAD5C996-1FB7-490C-9B49-B85387F861D3}"/>
    <cellStyle name="Total 7 4 12" xfId="17373" xr:uid="{82C79CE6-33E8-4C1A-AD73-76061ACEFFD5}"/>
    <cellStyle name="Total 7 4 2" xfId="2638" xr:uid="{45649D44-A2C4-4559-B520-07D873D85CCB}"/>
    <cellStyle name="Total 7 4 2 2" xfId="5275" xr:uid="{A40C9891-5541-4B18-B8C4-72F65FD63FB7}"/>
    <cellStyle name="Total 7 4 2 2 2" xfId="11639" xr:uid="{38ACBBC0-E6A5-4F71-8D6E-CBF5EB37B920}"/>
    <cellStyle name="Total 7 4 2 2 2 2" xfId="26747" xr:uid="{6AD30C66-B057-4910-9616-3A0A903DD19A}"/>
    <cellStyle name="Total 7 4 2 2 3" xfId="16399" xr:uid="{F1202FD2-C2E8-4D18-ADF3-4045403EAE9A}"/>
    <cellStyle name="Total 7 4 2 2 3 2" xfId="31507" xr:uid="{3185B654-1F29-4F0A-AA96-ADB52C65D477}"/>
    <cellStyle name="Total 7 4 2 2 4" xfId="20383" xr:uid="{07D42EB4-B2D1-46F5-9410-C0D06BF855A0}"/>
    <cellStyle name="Total 7 4 2 3" xfId="9105" xr:uid="{3082AD2B-CA97-4F88-9642-003C3E439177}"/>
    <cellStyle name="Total 7 4 2 3 2" xfId="24213" xr:uid="{F0140E65-7BCD-4D5B-BF65-21C4CB167724}"/>
    <cellStyle name="Total 7 4 2 4" xfId="9182" xr:uid="{5F16B48B-C867-4DA0-9CDF-69C09811A770}"/>
    <cellStyle name="Total 7 4 2 4 2" xfId="24290" xr:uid="{936AC9C9-574C-4C3D-8DB5-5265A7618E1B}"/>
    <cellStyle name="Total 7 4 2 5" xfId="8202" xr:uid="{E6E5BD1A-81EA-4525-9357-3F939EF4FEE6}"/>
    <cellStyle name="Total 7 4 2 5 2" xfId="23310" xr:uid="{74D1E8F3-175B-4F1F-8391-1084327A5A75}"/>
    <cellStyle name="Total 7 4 2 6" xfId="17746" xr:uid="{AE8C634E-3192-423A-96FF-CE8C2DD2B2FE}"/>
    <cellStyle name="Total 7 4 3" xfId="2903" xr:uid="{F44BCFF2-FA2F-4DED-AF88-AC980631CC25}"/>
    <cellStyle name="Total 7 4 3 2" xfId="5540" xr:uid="{B4031048-21EB-4C95-80C2-9970FB95F7F9}"/>
    <cellStyle name="Total 7 4 3 2 2" xfId="11851" xr:uid="{7BD908D7-4DFF-49E0-A6C2-9692486E6584}"/>
    <cellStyle name="Total 7 4 3 2 2 2" xfId="26959" xr:uid="{64C3F500-771A-4A69-B902-E7A1409921B9}"/>
    <cellStyle name="Total 7 4 3 2 3" xfId="14062" xr:uid="{A7B2C6EA-3987-42A8-A55C-F9C5F6BCCCD7}"/>
    <cellStyle name="Total 7 4 3 2 3 2" xfId="29170" xr:uid="{3FEF90FB-695E-4526-BD85-2BB3B0D6497F}"/>
    <cellStyle name="Total 7 4 3 2 4" xfId="20648" xr:uid="{A356B27D-5787-4E61-A83B-19DFB0CDC1E1}"/>
    <cellStyle name="Total 7 4 3 3" xfId="7739" xr:uid="{63FB8515-3F6F-41E7-A827-2F8DD8EAFBE6}"/>
    <cellStyle name="Total 7 4 3 3 2" xfId="22847" xr:uid="{BA246682-FFA6-4FEE-A966-E31BD54BED50}"/>
    <cellStyle name="Total 7 4 3 4" xfId="18011" xr:uid="{DC0A4270-2B4C-4A50-82C0-26BEAE79EC9D}"/>
    <cellStyle name="Total 7 4 4" xfId="3206" xr:uid="{E1652B0B-3563-4634-AD6D-851FF78F912B}"/>
    <cellStyle name="Total 7 4 4 2" xfId="5843" xr:uid="{B49F2124-7793-4A1A-B152-611FE2D98636}"/>
    <cellStyle name="Total 7 4 4 2 2" xfId="12154" xr:uid="{75E2CE31-18F3-426B-9D31-39575B3F0939}"/>
    <cellStyle name="Total 7 4 4 2 2 2" xfId="27262" xr:uid="{D64B4679-B197-42CC-9B51-ECBEB17577CA}"/>
    <cellStyle name="Total 7 4 4 2 3" xfId="8107" xr:uid="{C62012EA-2B92-4633-9E6A-A5583B118C0D}"/>
    <cellStyle name="Total 7 4 4 2 3 2" xfId="23215" xr:uid="{F9B55CF3-0434-4EBC-AA16-E0C7A4CA52B5}"/>
    <cellStyle name="Total 7 4 4 2 4" xfId="20951" xr:uid="{2C0BA67C-A9EB-4E7A-8AE0-544E2D8AEDC3}"/>
    <cellStyle name="Total 7 4 4 3" xfId="9588" xr:uid="{031EFA1C-101A-4D4B-9A80-A28C886FE85C}"/>
    <cellStyle name="Total 7 4 4 3 2" xfId="24696" xr:uid="{F453B8FB-A6EA-4224-8C1E-0ADC4AF7AD06}"/>
    <cellStyle name="Total 7 4 4 4" xfId="15856" xr:uid="{CF8FD264-BD7F-4170-A59D-F5A1F033A156}"/>
    <cellStyle name="Total 7 4 4 4 2" xfId="30964" xr:uid="{9B76D1EF-F4C7-4A7D-BDD5-2F353242DFAF}"/>
    <cellStyle name="Total 7 4 4 5" xfId="18314" xr:uid="{6F314EA4-177C-41E0-A106-93BD14272714}"/>
    <cellStyle name="Total 7 4 5" xfId="3532" xr:uid="{1AD380D5-1563-4458-9BEC-3F72179B6668}"/>
    <cellStyle name="Total 7 4 5 2" xfId="6169" xr:uid="{8EE5C487-14C3-48A9-998F-C2114DE7F9C1}"/>
    <cellStyle name="Total 7 4 5 2 2" xfId="12480" xr:uid="{31B40738-6CEE-4BC4-A9AA-7329CAC4B7B3}"/>
    <cellStyle name="Total 7 4 5 2 2 2" xfId="27588" xr:uid="{214D0AF9-827D-485B-925C-06C5F0BE7014}"/>
    <cellStyle name="Total 7 4 5 2 3" xfId="13672" xr:uid="{198F862D-F342-4632-A806-B0473AE17DDB}"/>
    <cellStyle name="Total 7 4 5 2 3 2" xfId="28780" xr:uid="{6B484059-E904-4486-B949-5F998570C205}"/>
    <cellStyle name="Total 7 4 5 2 4" xfId="21277" xr:uid="{281A9BB0-AADA-422B-BE4F-4308758BD42C}"/>
    <cellStyle name="Total 7 4 5 3" xfId="9914" xr:uid="{0686DFAA-7232-4A58-9D2F-94C1C0EA67A4}"/>
    <cellStyle name="Total 7 4 5 3 2" xfId="25022" xr:uid="{4B340CFC-5062-4CE8-8FF2-DF0A29E4B5D1}"/>
    <cellStyle name="Total 7 4 5 4" xfId="7902" xr:uid="{8FEC7CB8-F08F-462E-BBB5-EADD20260537}"/>
    <cellStyle name="Total 7 4 5 4 2" xfId="23010" xr:uid="{D500FF12-B1FC-43C8-B097-A1C619291A4F}"/>
    <cellStyle name="Total 7 4 5 5" xfId="18640" xr:uid="{9863DF21-9C07-475C-8482-CD2ABDC1147E}"/>
    <cellStyle name="Total 7 4 6" xfId="3838" xr:uid="{F4655474-DE8C-4991-BD87-4424B29745FE}"/>
    <cellStyle name="Total 7 4 6 2" xfId="6475" xr:uid="{6F542FAF-3BB8-4AA6-8E7F-01B359F35DC9}"/>
    <cellStyle name="Total 7 4 6 2 2" xfId="12786" xr:uid="{CB7EE33A-2B6E-490B-9097-78F0D69AAABE}"/>
    <cellStyle name="Total 7 4 6 2 2 2" xfId="27894" xr:uid="{3A8AB6E2-A7D3-4900-AD9F-157991C84D27}"/>
    <cellStyle name="Total 7 4 6 2 3" xfId="15414" xr:uid="{478D3A41-494D-4A26-A305-19D591B86B99}"/>
    <cellStyle name="Total 7 4 6 2 3 2" xfId="30522" xr:uid="{1AE84FD1-68CA-4403-AD04-3B7B56D66366}"/>
    <cellStyle name="Total 7 4 6 2 4" xfId="21583" xr:uid="{9C4E0862-03D2-4E79-952A-CAC26B0B0D5C}"/>
    <cellStyle name="Total 7 4 6 3" xfId="10220" xr:uid="{9C73CA95-B313-4FD3-9BED-D4597D118915}"/>
    <cellStyle name="Total 7 4 6 3 2" xfId="25328" xr:uid="{68E8C538-AEC3-4159-B243-EED373295AD2}"/>
    <cellStyle name="Total 7 4 6 4" xfId="8225" xr:uid="{5E17AC28-4835-489E-9ED5-9DE3EAC0A9A5}"/>
    <cellStyle name="Total 7 4 6 4 2" xfId="23333" xr:uid="{68B39DF0-922C-4BE4-B321-1FFD1F313435}"/>
    <cellStyle name="Total 7 4 6 5" xfId="18946" xr:uid="{0CB89D5C-808D-4BE9-A566-E2010EF36FBA}"/>
    <cellStyle name="Total 7 4 7" xfId="4220" xr:uid="{966438B6-CBB1-4E5A-8FC2-C8142A2E44D2}"/>
    <cellStyle name="Total 7 4 7 2" xfId="6857" xr:uid="{E487189B-3A19-4617-8443-F21DA0D08338}"/>
    <cellStyle name="Total 7 4 7 2 2" xfId="13168" xr:uid="{64886FE9-61F6-42EA-9ED3-40D64B4C8BEF}"/>
    <cellStyle name="Total 7 4 7 2 2 2" xfId="28276" xr:uid="{FEC47DF1-9F4A-45BE-956F-06759083950A}"/>
    <cellStyle name="Total 7 4 7 2 3" xfId="16837" xr:uid="{31874259-7213-4E21-90F8-2F0134C4103F}"/>
    <cellStyle name="Total 7 4 7 2 3 2" xfId="31945" xr:uid="{037C84D7-AD3E-40EA-A5A7-982D16DBDE65}"/>
    <cellStyle name="Total 7 4 7 2 4" xfId="21965" xr:uid="{01B507D4-FC01-4288-BEE9-3B57C69E3C6D}"/>
    <cellStyle name="Total 7 4 7 3" xfId="10602" xr:uid="{A74F9368-EF09-42A3-A0B0-FE76FE6BBC2F}"/>
    <cellStyle name="Total 7 4 7 3 2" xfId="25710" xr:uid="{0F11F1BA-4C83-466F-B2C1-B382DCB41A0F}"/>
    <cellStyle name="Total 7 4 7 4" xfId="13561" xr:uid="{2DE2ECB8-7E8A-45A5-AFA8-1EC0D4D9716C}"/>
    <cellStyle name="Total 7 4 7 4 2" xfId="28669" xr:uid="{0F03C874-52BB-42A2-8704-799BBA1E2479}"/>
    <cellStyle name="Total 7 4 7 5" xfId="19328" xr:uid="{1F9E41A2-374D-4AAF-B58A-5322BE278FBD}"/>
    <cellStyle name="Total 7 4 8" xfId="4785" xr:uid="{A33BECEB-1A69-46A1-AD44-188A2D79FBE0}"/>
    <cellStyle name="Total 7 4 8 2" xfId="11167" xr:uid="{10606019-41B9-4CD6-A4B3-1CB14D99F309}"/>
    <cellStyle name="Total 7 4 8 2 2" xfId="26275" xr:uid="{774FFCF8-DD0B-4EFD-8FD9-777292A14F81}"/>
    <cellStyle name="Total 7 4 8 3" xfId="14822" xr:uid="{9FE74DA0-940E-41F7-B98E-28A5DA001DBA}"/>
    <cellStyle name="Total 7 4 8 3 2" xfId="29930" xr:uid="{087B4715-9747-4F17-A671-219E7DB764FB}"/>
    <cellStyle name="Total 7 4 8 4" xfId="19893" xr:uid="{47BCF1BF-27DC-4141-A96C-71BDC0A2F93B}"/>
    <cellStyle name="Total 7 4 9" xfId="8646" xr:uid="{245C59D2-8513-446D-B54C-FB2745A3EADB}"/>
    <cellStyle name="Total 7 4 9 2" xfId="23754" xr:uid="{58C58839-5410-44A6-8874-ACF9EF00B5CD}"/>
    <cellStyle name="Total 7 5" xfId="2163" xr:uid="{D1E34B26-9B15-47D4-BBB0-EE5ED81C8C16}"/>
    <cellStyle name="Total 7 5 10" xfId="9291" xr:uid="{CFBE7530-1B32-4EE5-B312-B495B6C96B26}"/>
    <cellStyle name="Total 7 5 10 2" xfId="24399" xr:uid="{724DED0D-7CC2-4B7A-96A5-B8981ADCBE98}"/>
    <cellStyle name="Total 7 5 11" xfId="17388" xr:uid="{2BB3AE81-22F7-4362-882D-D226057E449D}"/>
    <cellStyle name="Total 7 5 2" xfId="2918" xr:uid="{C557BAC2-DEFE-432F-B23A-375BD0846B85}"/>
    <cellStyle name="Total 7 5 2 2" xfId="5555" xr:uid="{E3AFA244-A8DB-4D23-887E-C5A30DD1013B}"/>
    <cellStyle name="Total 7 5 2 2 2" xfId="11866" xr:uid="{E6D38423-7F96-4AC3-804F-8E6CF2D4E919}"/>
    <cellStyle name="Total 7 5 2 2 2 2" xfId="26974" xr:uid="{7796A653-6675-445D-9FC0-70EBBB1F34A0}"/>
    <cellStyle name="Total 7 5 2 2 3" xfId="15964" xr:uid="{BAD9E158-D82F-494C-A97F-E893F0ED6653}"/>
    <cellStyle name="Total 7 5 2 2 3 2" xfId="31072" xr:uid="{48C9CD91-E43D-487A-8265-BB3685FB805D}"/>
    <cellStyle name="Total 7 5 2 2 4" xfId="20663" xr:uid="{A468CC02-CCC5-4CFC-8EEA-AE2D97E51422}"/>
    <cellStyle name="Total 7 5 2 3" xfId="16161" xr:uid="{C676AF73-6DCB-44C6-8DB7-D21020FF497D}"/>
    <cellStyle name="Total 7 5 2 3 2" xfId="31269" xr:uid="{46445367-CB2D-4D4A-A9C8-BEAE43766EAB}"/>
    <cellStyle name="Total 7 5 2 4" xfId="18026" xr:uid="{F5E4F1B9-975D-4356-833D-ACF184FE30B7}"/>
    <cellStyle name="Total 7 5 3" xfId="3221" xr:uid="{BFC4352C-D82E-4048-971A-16B87B9717BD}"/>
    <cellStyle name="Total 7 5 3 2" xfId="5858" xr:uid="{475B33EF-8F3F-489B-A45F-462241A6627F}"/>
    <cellStyle name="Total 7 5 3 2 2" xfId="12169" xr:uid="{187F88C1-D5AE-4C11-A1C6-7B1DB8CC0D23}"/>
    <cellStyle name="Total 7 5 3 2 2 2" xfId="27277" xr:uid="{BE2983BD-7B72-401F-A1C1-98CA360502FF}"/>
    <cellStyle name="Total 7 5 3 2 3" xfId="13405" xr:uid="{20847481-047D-4422-9519-763E51D45743}"/>
    <cellStyle name="Total 7 5 3 2 3 2" xfId="28513" xr:uid="{6C0BA28E-9EDD-49E3-9EAE-F5F874F2AFBF}"/>
    <cellStyle name="Total 7 5 3 2 4" xfId="20966" xr:uid="{1190CC2C-D1C2-42D8-8861-C585A00C8DA3}"/>
    <cellStyle name="Total 7 5 3 3" xfId="9603" xr:uid="{3D9148BD-F26C-420E-AEF6-C74769E91DE7}"/>
    <cellStyle name="Total 7 5 3 3 2" xfId="24711" xr:uid="{EB6330DA-33C9-4EA5-BCF9-3C78A7F419D9}"/>
    <cellStyle name="Total 7 5 3 4" xfId="13924" xr:uid="{2B52B0C6-427F-4935-AC68-4FE3109B49E8}"/>
    <cellStyle name="Total 7 5 3 4 2" xfId="29032" xr:uid="{95DCC8AC-D151-42B2-9D97-27A8A0E54CD5}"/>
    <cellStyle name="Total 7 5 3 5" xfId="18329" xr:uid="{5ABE9738-F766-4BD9-9D88-D63D94C6B320}"/>
    <cellStyle name="Total 7 5 4" xfId="3547" xr:uid="{D6B727D2-9024-4462-91F3-FD200A9793C8}"/>
    <cellStyle name="Total 7 5 4 2" xfId="6184" xr:uid="{D3AD25E4-33A5-4032-B93D-330A7880CDC7}"/>
    <cellStyle name="Total 7 5 4 2 2" xfId="12495" xr:uid="{7F693D95-BDCC-437F-817E-34C6F5F581B5}"/>
    <cellStyle name="Total 7 5 4 2 2 2" xfId="27603" xr:uid="{90A2E478-32E4-4CE2-962D-398186825DD2}"/>
    <cellStyle name="Total 7 5 4 2 3" xfId="9171" xr:uid="{F841E877-8A37-4AF9-8E9D-A63EDDE65DBF}"/>
    <cellStyle name="Total 7 5 4 2 3 2" xfId="24279" xr:uid="{9EBD882B-9578-4B27-BB13-A597DCB30ADE}"/>
    <cellStyle name="Total 7 5 4 2 4" xfId="21292" xr:uid="{5C311382-3813-4480-86E1-E8981B594FC4}"/>
    <cellStyle name="Total 7 5 4 3" xfId="9929" xr:uid="{4CADD434-943B-458F-8C62-7EA307DE55A9}"/>
    <cellStyle name="Total 7 5 4 3 2" xfId="25037" xr:uid="{45E09F17-283A-4385-89AF-80D6AD3CD822}"/>
    <cellStyle name="Total 7 5 4 4" xfId="15829" xr:uid="{215900FB-D6B4-45C3-839A-7E7B116EBF5E}"/>
    <cellStyle name="Total 7 5 4 4 2" xfId="30937" xr:uid="{FF0C3A93-A446-4EC0-B388-4D76EED77E3D}"/>
    <cellStyle name="Total 7 5 4 5" xfId="18655" xr:uid="{FAAC3366-B378-4165-A816-D5C69F0381DF}"/>
    <cellStyle name="Total 7 5 5" xfId="3853" xr:uid="{6C6703A0-222D-461C-9380-F128E18B7B7C}"/>
    <cellStyle name="Total 7 5 5 2" xfId="6490" xr:uid="{8EBCE035-2BB8-4EC5-8A6A-56E958F6E6E8}"/>
    <cellStyle name="Total 7 5 5 2 2" xfId="12801" xr:uid="{E0DA2DE3-E9E8-4085-BC96-A7ABE272146C}"/>
    <cellStyle name="Total 7 5 5 2 2 2" xfId="27909" xr:uid="{559B97C7-6C17-4C81-B1BB-0A06570780BC}"/>
    <cellStyle name="Total 7 5 5 2 3" xfId="15926" xr:uid="{967AC383-774F-4667-93AA-5629C057042D}"/>
    <cellStyle name="Total 7 5 5 2 3 2" xfId="31034" xr:uid="{585DFF68-5638-4081-B1FA-CA903FB18A67}"/>
    <cellStyle name="Total 7 5 5 2 4" xfId="21598" xr:uid="{2FC320DB-6C47-442D-A14F-2AF27CF2A6CE}"/>
    <cellStyle name="Total 7 5 5 3" xfId="10235" xr:uid="{74BF227E-3887-4E58-A86B-1F419F1A6071}"/>
    <cellStyle name="Total 7 5 5 3 2" xfId="25343" xr:uid="{B0CDC764-659A-4CA5-B982-B05A4225C6EF}"/>
    <cellStyle name="Total 7 5 5 4" xfId="16109" xr:uid="{A3BFA4A9-B46B-4D80-A641-0DFA36ABA941}"/>
    <cellStyle name="Total 7 5 5 4 2" xfId="31217" xr:uid="{811DEB7F-7BB0-479B-A8F9-EE13F920EF6C}"/>
    <cellStyle name="Total 7 5 5 5" xfId="18961" xr:uid="{096C8EE3-6CE8-425B-AFBE-366D78DDD56C}"/>
    <cellStyle name="Total 7 5 6" xfId="4235" xr:uid="{6644B5B0-5A11-41CD-A833-D0B06E4D5D46}"/>
    <cellStyle name="Total 7 5 6 2" xfId="6872" xr:uid="{904691DF-55BA-4A23-AE34-81C21913F8A9}"/>
    <cellStyle name="Total 7 5 6 2 2" xfId="13183" xr:uid="{B132C499-A9DB-4373-B2E8-04B13673BBED}"/>
    <cellStyle name="Total 7 5 6 2 2 2" xfId="28291" xr:uid="{64037C11-F7F7-4387-B67B-5383E9AF2173}"/>
    <cellStyle name="Total 7 5 6 2 3" xfId="16852" xr:uid="{E8047AE9-D890-48CD-8573-183FE14149E8}"/>
    <cellStyle name="Total 7 5 6 2 3 2" xfId="31960" xr:uid="{BCDDA10F-C089-45D0-B6E1-9EEF3EE1B92B}"/>
    <cellStyle name="Total 7 5 6 2 4" xfId="21980" xr:uid="{E0C8ADB2-2897-4630-9AD5-8BCE891B4458}"/>
    <cellStyle name="Total 7 5 6 3" xfId="10617" xr:uid="{D1601B97-232A-4F8A-B893-FCDC2A33FCCA}"/>
    <cellStyle name="Total 7 5 6 3 2" xfId="25725" xr:uid="{ABA64ADA-BBCB-4735-B628-AE54A9C08A1B}"/>
    <cellStyle name="Total 7 5 6 4" xfId="8105" xr:uid="{3B6F4FB6-6C66-4834-8257-5F978FDC331F}"/>
    <cellStyle name="Total 7 5 6 4 2" xfId="23213" xr:uid="{138175FF-E279-4540-AACC-DE4DCAFDAD19}"/>
    <cellStyle name="Total 7 5 6 5" xfId="19343" xr:uid="{7553190D-04DA-4B23-A003-9FAF51F64CEF}"/>
    <cellStyle name="Total 7 5 7" xfId="4800" xr:uid="{E20F249E-598E-4EAB-877D-09B233A5558F}"/>
    <cellStyle name="Total 7 5 7 2" xfId="11182" xr:uid="{387C7FA2-F0B1-43C6-BE85-A1AAADF70E3A}"/>
    <cellStyle name="Total 7 5 7 2 2" xfId="26290" xr:uid="{E9760862-CB20-4397-A5CB-EFCEE72D93CA}"/>
    <cellStyle name="Total 7 5 7 3" xfId="11676" xr:uid="{5AA34503-6B6C-45AC-A222-ED26981AF8C4}"/>
    <cellStyle name="Total 7 5 7 3 2" xfId="26784" xr:uid="{BC3DC065-826A-4DB2-ABED-8C62E970A1F2}"/>
    <cellStyle name="Total 7 5 7 4" xfId="19908" xr:uid="{C6A450C8-B6F9-4F78-9445-60491B379EB8}"/>
    <cellStyle name="Total 7 5 8" xfId="8661" xr:uid="{66CC555B-4778-4D15-937E-2C9F7D0E1957}"/>
    <cellStyle name="Total 7 5 8 2" xfId="23769" xr:uid="{3D2C21E4-9EA7-4399-9019-25728A6712FC}"/>
    <cellStyle name="Total 7 5 9" xfId="14363" xr:uid="{061926AC-0BCE-4ADA-8C9B-032A9E727144}"/>
    <cellStyle name="Total 7 5 9 2" xfId="29471" xr:uid="{AE55C584-5A2D-46B6-90BF-165DE664B3B1}"/>
    <cellStyle name="Total 8" xfId="1787" xr:uid="{00000000-0005-0000-0000-0000FB060000}"/>
    <cellStyle name="Total 8 2" xfId="1958" xr:uid="{89FB9CC8-3409-41A6-BE50-7005E8952CEF}"/>
    <cellStyle name="Total 8 2 10" xfId="8459" xr:uid="{3005FB01-A546-4FAF-A67B-D1321F80554E}"/>
    <cellStyle name="Total 8 2 10 2" xfId="23567" xr:uid="{4F8BF249-578A-4250-96AB-9A226AEAD462}"/>
    <cellStyle name="Total 8 2 11" xfId="15428" xr:uid="{94322116-CB08-4980-BE6A-6ED8027186F1}"/>
    <cellStyle name="Total 8 2 11 2" xfId="30536" xr:uid="{4A5AA0D6-1532-4E3C-83AC-A7DDCAC177B2}"/>
    <cellStyle name="Total 8 2 12" xfId="14196" xr:uid="{95F58CB1-762F-47EE-8ACA-21E70F114A80}"/>
    <cellStyle name="Total 8 2 12 2" xfId="29304" xr:uid="{FCA34D3E-9105-42B5-9772-2DE91A106F77}"/>
    <cellStyle name="Total 8 2 13" xfId="17183" xr:uid="{4899FBAA-1F4B-41E5-B71B-B98B63BE0F47}"/>
    <cellStyle name="Total 8 2 2" xfId="2518" xr:uid="{91C2EB8F-6C94-49C9-8334-949DE93B1741}"/>
    <cellStyle name="Total 8 2 2 2" xfId="5155" xr:uid="{F606477B-9A1D-4FC0-8D00-4E232F0B76AD}"/>
    <cellStyle name="Total 8 2 2 2 2" xfId="11519" xr:uid="{B7B03ACC-EF01-4427-B138-E86035746A28}"/>
    <cellStyle name="Total 8 2 2 2 2 2" xfId="26627" xr:uid="{5A2AFEF1-D1FF-4750-ACC1-346EF78304F6}"/>
    <cellStyle name="Total 8 2 2 2 3" xfId="9201" xr:uid="{2F6D441F-E9AC-4469-9D60-2CF71CCE3086}"/>
    <cellStyle name="Total 8 2 2 2 3 2" xfId="24309" xr:uid="{91F7B055-AF82-4288-9C10-7FB436E45DA8}"/>
    <cellStyle name="Total 8 2 2 2 4" xfId="20263" xr:uid="{7A2F7429-A69A-45E3-BA0C-D582DF5E6B42}"/>
    <cellStyle name="Total 8 2 2 3" xfId="8985" xr:uid="{AC0E0D64-5479-4940-8394-A4D811465A80}"/>
    <cellStyle name="Total 8 2 2 3 2" xfId="24093" xr:uid="{CF97A629-6769-4AE1-A3A0-290E1A2FF0BD}"/>
    <cellStyle name="Total 8 2 3" xfId="2734" xr:uid="{C1857DE6-D087-40FF-848C-22FB97C34795}"/>
    <cellStyle name="Total 8 2 3 2" xfId="5371" xr:uid="{624D8648-0511-4DE8-BA60-EE5523C63074}"/>
    <cellStyle name="Total 8 2 3 2 2" xfId="11720" xr:uid="{251060A1-7594-479B-9D06-10D7DC3C657D}"/>
    <cellStyle name="Total 8 2 3 2 2 2" xfId="26828" xr:uid="{85341C92-54C8-4EC7-BB69-CC212549D987}"/>
    <cellStyle name="Total 8 2 3 2 3" xfId="15124" xr:uid="{F6A2518D-45A4-4925-AD2F-D67050721D24}"/>
    <cellStyle name="Total 8 2 3 2 3 2" xfId="30232" xr:uid="{2DA0F42C-79CE-464A-9B8E-8D7DE267F780}"/>
    <cellStyle name="Total 8 2 3 2 4" xfId="20479" xr:uid="{382723B5-4508-4EBE-B20F-353ADD60EF02}"/>
    <cellStyle name="Total 8 2 3 3" xfId="8261" xr:uid="{2B17890C-EB1D-4750-8408-1AD8B99C30DC}"/>
    <cellStyle name="Total 8 2 3 3 2" xfId="23369" xr:uid="{EFEFB3FD-CE36-47EC-8EBE-B44539BD2949}"/>
    <cellStyle name="Total 8 2 3 4" xfId="17842" xr:uid="{3EEF00FE-AAAD-4A0B-B107-1C44EA886281}"/>
    <cellStyle name="Total 8 2 4" xfId="3037" xr:uid="{C8CBF199-D0EB-48D0-BE46-78EE29F4402C}"/>
    <cellStyle name="Total 8 2 4 2" xfId="5674" xr:uid="{5FAFC8DD-9867-47D8-8DDD-C3DC150F68ED}"/>
    <cellStyle name="Total 8 2 4 2 2" xfId="11985" xr:uid="{1C3C8EE4-2512-4E83-9BC7-DF89A7E67A22}"/>
    <cellStyle name="Total 8 2 4 2 2 2" xfId="27093" xr:uid="{914305A3-0B15-458E-8066-DFBA7AD9A017}"/>
    <cellStyle name="Total 8 2 4 2 3" xfId="16203" xr:uid="{8B62E8EF-BCC0-4923-89B4-79EE7CA78B48}"/>
    <cellStyle name="Total 8 2 4 2 3 2" xfId="31311" xr:uid="{C46D8F44-E362-4D1F-86F2-99CB25184F13}"/>
    <cellStyle name="Total 8 2 4 2 4" xfId="20782" xr:uid="{A391EC74-0F1A-4B5F-A58E-5BB5D9632EAC}"/>
    <cellStyle name="Total 8 2 4 3" xfId="9419" xr:uid="{7C7C8C21-9A12-4542-992F-96623FD0BF07}"/>
    <cellStyle name="Total 8 2 4 3 2" xfId="24527" xr:uid="{9D99A40F-C465-47C7-921E-27EB769516E6}"/>
    <cellStyle name="Total 8 2 4 4" xfId="7986" xr:uid="{086CADDD-88A3-4CD3-9027-B4EA5886607F}"/>
    <cellStyle name="Total 8 2 4 4 2" xfId="23094" xr:uid="{859838E8-F5B6-4B7F-8C3F-C2190C2D02E6}"/>
    <cellStyle name="Total 8 2 4 5" xfId="18145" xr:uid="{5D8C720D-4914-4AB4-B08E-516AA61FE33C}"/>
    <cellStyle name="Total 8 2 5" xfId="3363" xr:uid="{FDDEE32A-63E0-414E-851F-0760BB054310}"/>
    <cellStyle name="Total 8 2 5 2" xfId="6000" xr:uid="{4F9C4B74-34F3-4418-87F3-D51AC9F32D29}"/>
    <cellStyle name="Total 8 2 5 2 2" xfId="12311" xr:uid="{FAC576A2-3ED2-4190-AF41-6215FEB9C63F}"/>
    <cellStyle name="Total 8 2 5 2 2 2" xfId="27419" xr:uid="{3152699C-7DDF-4518-8ED3-F4F9AF123B39}"/>
    <cellStyle name="Total 8 2 5 2 3" xfId="7187" xr:uid="{6A5EE6F9-1C17-429A-B010-30EB6639CE33}"/>
    <cellStyle name="Total 8 2 5 2 3 2" xfId="22295" xr:uid="{AB03D920-EDBA-40D7-B39C-F6B3C901AFFA}"/>
    <cellStyle name="Total 8 2 5 2 4" xfId="21108" xr:uid="{3C6EBB63-1F29-46A5-900F-C839A87F98DF}"/>
    <cellStyle name="Total 8 2 5 3" xfId="9745" xr:uid="{F7A8C64C-CA51-47E8-BC7F-C9106DF42011}"/>
    <cellStyle name="Total 8 2 5 3 2" xfId="24853" xr:uid="{194653D7-7492-4EC0-94C1-4D2D0B4EBB8D}"/>
    <cellStyle name="Total 8 2 5 4" xfId="9251" xr:uid="{8ECDAFA6-9E03-43D6-B481-3CF9FE68A007}"/>
    <cellStyle name="Total 8 2 5 4 2" xfId="24359" xr:uid="{C4F9B1C4-9A23-4ADF-AD2E-DFE38337A489}"/>
    <cellStyle name="Total 8 2 5 5" xfId="18471" xr:uid="{41709341-E56F-4370-843A-0943706B9EE2}"/>
    <cellStyle name="Total 8 2 6" xfId="3669" xr:uid="{B21B0301-44F9-4F0C-AA2D-FDF2E3B4EBB7}"/>
    <cellStyle name="Total 8 2 6 2" xfId="6306" xr:uid="{78A71380-E7A4-4C77-BECB-CE798EBE074B}"/>
    <cellStyle name="Total 8 2 6 2 2" xfId="12617" xr:uid="{BFFC4FC6-402F-4991-B3B4-C50130DF1325}"/>
    <cellStyle name="Total 8 2 6 2 2 2" xfId="27725" xr:uid="{70DA478A-54A2-4815-A95A-F4A44B09BF7A}"/>
    <cellStyle name="Total 8 2 6 2 3" xfId="7220" xr:uid="{7F09BD58-6EAF-4A9B-A8F9-690FD82BFEA6}"/>
    <cellStyle name="Total 8 2 6 2 3 2" xfId="22328" xr:uid="{849348B5-30C9-4691-A9C1-14490DDF961C}"/>
    <cellStyle name="Total 8 2 6 2 4" xfId="21414" xr:uid="{70A36BCA-B2A8-4F12-9CA5-D962A23DF2F8}"/>
    <cellStyle name="Total 8 2 6 3" xfId="10051" xr:uid="{100B9E93-AED7-4DE8-9DF2-44DD95864065}"/>
    <cellStyle name="Total 8 2 6 3 2" xfId="25159" xr:uid="{CE3649F2-E827-42CD-8BC3-8E170628F5D3}"/>
    <cellStyle name="Total 8 2 6 4" xfId="13573" xr:uid="{BBA27AFE-E2B5-4800-B51D-E29047ADF19D}"/>
    <cellStyle name="Total 8 2 6 4 2" xfId="28681" xr:uid="{3FA95CD6-928B-4B0E-826A-CA8D121664EE}"/>
    <cellStyle name="Total 8 2 6 5" xfId="18777" xr:uid="{7FD64DCB-6DA9-4519-A84E-6369A663DF74}"/>
    <cellStyle name="Total 8 2 7" xfId="4030" xr:uid="{D68A5701-2A5C-4A49-9F90-D6BB18081243}"/>
    <cellStyle name="Total 8 2 7 2" xfId="6667" xr:uid="{3E97CE84-D082-4532-B816-853D2CD26E88}"/>
    <cellStyle name="Total 8 2 7 2 2" xfId="12978" xr:uid="{134E6E47-F491-45BC-8BCC-95B34E0C107D}"/>
    <cellStyle name="Total 8 2 7 2 2 2" xfId="28086" xr:uid="{3340B79D-6AD0-4EF5-A009-9008E6341A3B}"/>
    <cellStyle name="Total 8 2 7 2 3" xfId="16668" xr:uid="{65A5B8B2-493A-4EC7-8BA7-1FFBF8C44B3B}"/>
    <cellStyle name="Total 8 2 7 2 3 2" xfId="31776" xr:uid="{1E7B6937-3583-4FEB-8957-132F40662EE8}"/>
    <cellStyle name="Total 8 2 7 2 4" xfId="21775" xr:uid="{BBB0E973-5AC7-475C-A14B-8EFD692D2AAE}"/>
    <cellStyle name="Total 8 2 7 3" xfId="10412" xr:uid="{08E1AD08-D9DC-4ED8-A5F4-F1A3D7461DD5}"/>
    <cellStyle name="Total 8 2 7 3 2" xfId="25520" xr:uid="{ABB9A73B-30CC-4614-8B45-66C4C0C68045}"/>
    <cellStyle name="Total 8 2 7 4" xfId="13653" xr:uid="{6B3E41E6-327A-4A92-A4DB-13CECF3BE776}"/>
    <cellStyle name="Total 8 2 7 4 2" xfId="28761" xr:uid="{C9BD0B10-4B4A-4BDE-ABA4-8F0D742A1215}"/>
    <cellStyle name="Total 8 2 7 5" xfId="19138" xr:uid="{8816EADC-6EF3-42CE-91F6-56466AD3F89B}"/>
    <cellStyle name="Total 8 2 8" xfId="4343" xr:uid="{1B3C7B27-13C5-41E2-9834-D0430891D0D1}"/>
    <cellStyle name="Total 8 2 8 2" xfId="6980" xr:uid="{C9415AB7-A83F-4203-ADDC-FAE715E30213}"/>
    <cellStyle name="Total 8 2 8 2 2" xfId="13291" xr:uid="{3B2ED1A6-F4B3-4B37-A403-EB1DB565FBAC}"/>
    <cellStyle name="Total 8 2 8 2 2 2" xfId="28399" xr:uid="{7103BC76-F342-41D1-8894-FB78B9651B4D}"/>
    <cellStyle name="Total 8 2 8 2 3" xfId="16955" xr:uid="{D2462D97-C7E6-46EA-AFC7-D491820AEFA4}"/>
    <cellStyle name="Total 8 2 8 2 3 2" xfId="32063" xr:uid="{C4028CF2-CA7F-4B91-B40A-E1EAF00BA452}"/>
    <cellStyle name="Total 8 2 8 2 4" xfId="22088" xr:uid="{08D0D5C8-CCC1-4C49-97A1-C08BE4DAADE7}"/>
    <cellStyle name="Total 8 2 8 3" xfId="10725" xr:uid="{5000F76C-B7E6-4AE6-8B20-CF22A870A9E5}"/>
    <cellStyle name="Total 8 2 8 3 2" xfId="25833" xr:uid="{7E047A4C-1926-49B2-A781-18F38B7F207C}"/>
    <cellStyle name="Total 8 2 8 4" xfId="14385" xr:uid="{22E5B6A0-7582-4A52-B5D5-31F115B98EA1}"/>
    <cellStyle name="Total 8 2 8 4 2" xfId="29493" xr:uid="{E1D45E4E-7D34-4C44-B5F6-795B5A71EF77}"/>
    <cellStyle name="Total 8 2 8 5" xfId="19451" xr:uid="{C73CFDAF-8DEC-462C-841F-52170EFB6C05}"/>
    <cellStyle name="Total 8 2 9" xfId="4595" xr:uid="{A7E5F68B-DB5B-4A86-B711-EC56229C8036}"/>
    <cellStyle name="Total 8 2 9 2" xfId="10977" xr:uid="{64BF62C8-DF6A-4FBD-AF91-F99A54B38533}"/>
    <cellStyle name="Total 8 2 9 2 2" xfId="26085" xr:uid="{FAE936F0-4BE5-4F4A-84F9-A325E590BA77}"/>
    <cellStyle name="Total 8 2 9 3" xfId="7359" xr:uid="{82C5F34C-C0BA-4BAE-9E53-5C527E81165B}"/>
    <cellStyle name="Total 8 2 9 3 2" xfId="22467" xr:uid="{911102DE-B41F-43BB-9865-03403DD73243}"/>
    <cellStyle name="Total 8 2 9 4" xfId="19703" xr:uid="{A28EEAE7-11EA-4CD3-81DB-EED6AE7D8FEA}"/>
    <cellStyle name="Total 8 3" xfId="1987" xr:uid="{5B646F27-DF10-4EAD-8438-C83081A414D5}"/>
    <cellStyle name="Total 8 3 10" xfId="8485" xr:uid="{4765D830-B5F6-4817-950D-BD09FE89BD85}"/>
    <cellStyle name="Total 8 3 10 2" xfId="23593" xr:uid="{FA6AE3E8-F141-43C1-A859-A26D8B3A0442}"/>
    <cellStyle name="Total 8 3 11" xfId="7846" xr:uid="{4201F4CA-D2B2-4383-A33D-313E2CA308B3}"/>
    <cellStyle name="Total 8 3 11 2" xfId="22954" xr:uid="{A06CB47E-2134-4D4A-85EC-37F5B0935085}"/>
    <cellStyle name="Total 8 3 12" xfId="13643" xr:uid="{38D4A95B-3874-455F-BDB5-E64ECE77160E}"/>
    <cellStyle name="Total 8 3 12 2" xfId="28751" xr:uid="{41CC8C0B-B5F0-483D-B1AC-9F4DF7968917}"/>
    <cellStyle name="Total 8 3 13" xfId="17212" xr:uid="{DF04E8DD-A482-4884-9A00-1E844373F959}"/>
    <cellStyle name="Total 8 3 2" xfId="2547" xr:uid="{0F658AFD-33AC-4CF1-AEF5-C14C2699ECAD}"/>
    <cellStyle name="Total 8 3 2 2" xfId="5184" xr:uid="{26653A15-DF55-42B3-8279-D4F5AAD47916}"/>
    <cellStyle name="Total 8 3 2 2 2" xfId="11548" xr:uid="{2D401156-9144-4E12-91B9-286065652D35}"/>
    <cellStyle name="Total 8 3 2 2 2 2" xfId="26656" xr:uid="{94F92309-5D7C-447B-A793-23E94349CFEB}"/>
    <cellStyle name="Total 8 3 2 2 3" xfId="15789" xr:uid="{F9EBBF46-31FD-42A7-92AD-5C42AF1149F4}"/>
    <cellStyle name="Total 8 3 2 2 3 2" xfId="30897" xr:uid="{2A919F0B-9065-4CFB-879A-4E884AB64468}"/>
    <cellStyle name="Total 8 3 2 2 4" xfId="20292" xr:uid="{84841419-E6F3-4E2A-BE70-8DD51C66A6E3}"/>
    <cellStyle name="Total 8 3 2 3" xfId="9014" xr:uid="{04711B88-378D-4BCD-A83D-68E11DCFC1CD}"/>
    <cellStyle name="Total 8 3 2 3 2" xfId="24122" xr:uid="{2BF3F4B9-6843-479B-BE54-C8B1E1D1B709}"/>
    <cellStyle name="Total 8 3 3" xfId="2749" xr:uid="{AB02DBE0-BCD5-41E7-A9ED-2144B7E78C38}"/>
    <cellStyle name="Total 8 3 3 2" xfId="5386" xr:uid="{BDC05ED7-90E4-415F-861F-135D49F213B3}"/>
    <cellStyle name="Total 8 3 3 2 2" xfId="11735" xr:uid="{5DB260F1-BACD-4F87-97BE-44C0A93A4770}"/>
    <cellStyle name="Total 8 3 3 2 2 2" xfId="26843" xr:uid="{BBACB9B3-42EB-40A9-BCBF-A3000915651F}"/>
    <cellStyle name="Total 8 3 3 2 3" xfId="16349" xr:uid="{27DAABE2-0D76-4DC1-B2E1-074399E6E08C}"/>
    <cellStyle name="Total 8 3 3 2 3 2" xfId="31457" xr:uid="{CF7A05A7-AED7-4675-802B-9A8BC6E25A88}"/>
    <cellStyle name="Total 8 3 3 2 4" xfId="20494" xr:uid="{3A285B82-8C2B-42DB-B209-9D22BC4913AD}"/>
    <cellStyle name="Total 8 3 3 3" xfId="7160" xr:uid="{515BCA1F-FFFD-43C4-987A-5CB73D667D27}"/>
    <cellStyle name="Total 8 3 3 3 2" xfId="22268" xr:uid="{82B962A5-154E-4596-A3E9-9C4536E6453A}"/>
    <cellStyle name="Total 8 3 3 4" xfId="17857" xr:uid="{17643383-C550-44F6-9D26-2D676EC669A1}"/>
    <cellStyle name="Total 8 3 4" xfId="3052" xr:uid="{45DE776A-5963-4B45-8A4D-2D9F62D303BC}"/>
    <cellStyle name="Total 8 3 4 2" xfId="5689" xr:uid="{350912A3-8603-4193-8B11-8CEAB26666B9}"/>
    <cellStyle name="Total 8 3 4 2 2" xfId="12000" xr:uid="{B6325D9B-E16A-4B46-B68C-309C5E955BC2}"/>
    <cellStyle name="Total 8 3 4 2 2 2" xfId="27108" xr:uid="{9E648568-5501-4F55-9837-78A681E40650}"/>
    <cellStyle name="Total 8 3 4 2 3" xfId="7830" xr:uid="{9BAFEDD7-FA88-49E9-B1B0-8802DECA1DDE}"/>
    <cellStyle name="Total 8 3 4 2 3 2" xfId="22938" xr:uid="{CDA0F1B6-2260-40EB-AC65-875346E05F7A}"/>
    <cellStyle name="Total 8 3 4 2 4" xfId="20797" xr:uid="{EC8BCE05-3192-4C80-A3F8-8A5F17ADBE97}"/>
    <cellStyle name="Total 8 3 4 3" xfId="9434" xr:uid="{80953FAD-96CD-40DB-9FAD-08B444E7996E}"/>
    <cellStyle name="Total 8 3 4 3 2" xfId="24542" xr:uid="{2E9BB8EF-8DC4-4D33-A717-3C4C92E59045}"/>
    <cellStyle name="Total 8 3 4 4" xfId="13637" xr:uid="{2EBEC581-8609-416A-B189-C23DCF22CA74}"/>
    <cellStyle name="Total 8 3 4 4 2" xfId="28745" xr:uid="{5DCB000F-BE56-47EA-A396-82A15AA7EA84}"/>
    <cellStyle name="Total 8 3 4 5" xfId="18160" xr:uid="{AC16B33F-A449-4ECE-89B3-B371911B89C4}"/>
    <cellStyle name="Total 8 3 5" xfId="3378" xr:uid="{0AFBC840-A7D1-40D8-81E1-2154492C45A7}"/>
    <cellStyle name="Total 8 3 5 2" xfId="6015" xr:uid="{67F3261C-7610-4591-8C0C-38F8723E1937}"/>
    <cellStyle name="Total 8 3 5 2 2" xfId="12326" xr:uid="{EE7A369E-D3CE-4801-8F11-799E5F48CA3A}"/>
    <cellStyle name="Total 8 3 5 2 2 2" xfId="27434" xr:uid="{5E1EF25F-CF6A-4E74-8226-B34393EC4853}"/>
    <cellStyle name="Total 8 3 5 2 3" xfId="7719" xr:uid="{1E41D3E2-67FD-4601-AB8A-175B91199501}"/>
    <cellStyle name="Total 8 3 5 2 3 2" xfId="22827" xr:uid="{E716B28E-6E59-4B37-8600-639BE739B43D}"/>
    <cellStyle name="Total 8 3 5 2 4" xfId="21123" xr:uid="{96CDB7FE-2E4B-47B9-B38E-745FE62FE037}"/>
    <cellStyle name="Total 8 3 5 3" xfId="9760" xr:uid="{4EA64B20-177F-40A9-B1B6-CDECD6497D24}"/>
    <cellStyle name="Total 8 3 5 3 2" xfId="24868" xr:uid="{D90C494E-4734-46F3-983E-43046864574F}"/>
    <cellStyle name="Total 8 3 5 4" xfId="14179" xr:uid="{C6B63E48-5EFF-4A58-B0CF-86338375E66F}"/>
    <cellStyle name="Total 8 3 5 4 2" xfId="29287" xr:uid="{EA980A0C-2BFE-4AA5-873C-8B2F723AE25C}"/>
    <cellStyle name="Total 8 3 5 5" xfId="18486" xr:uid="{06B432E2-A9F1-466E-84F5-16B254C5C6E5}"/>
    <cellStyle name="Total 8 3 6" xfId="3684" xr:uid="{04B12094-0FD2-4946-8A1F-24A6B42CDA03}"/>
    <cellStyle name="Total 8 3 6 2" xfId="6321" xr:uid="{05E04DF6-C49F-4277-9131-57F458171A31}"/>
    <cellStyle name="Total 8 3 6 2 2" xfId="12632" xr:uid="{0BA3BAB0-FE99-4A00-9182-40E6375E8925}"/>
    <cellStyle name="Total 8 3 6 2 2 2" xfId="27740" xr:uid="{6926F168-DA98-4BC1-A413-F2D888702567}"/>
    <cellStyle name="Total 8 3 6 2 3" xfId="16246" xr:uid="{B257B3AB-29D4-4D91-921B-1A160CB8D457}"/>
    <cellStyle name="Total 8 3 6 2 3 2" xfId="31354" xr:uid="{980AFF28-9208-4FB9-AA03-AF9C6D8D029C}"/>
    <cellStyle name="Total 8 3 6 2 4" xfId="21429" xr:uid="{35BAC4F6-A55C-4A0B-8AF4-72ED431E680F}"/>
    <cellStyle name="Total 8 3 6 3" xfId="10066" xr:uid="{34F7DA11-0039-4049-947D-F043773A752C}"/>
    <cellStyle name="Total 8 3 6 3 2" xfId="25174" xr:uid="{45046020-10E0-402E-98CB-9C0762B1FEA4}"/>
    <cellStyle name="Total 8 3 6 4" xfId="7645" xr:uid="{B432B049-BB72-40F5-AF87-F83369BDF425}"/>
    <cellStyle name="Total 8 3 6 4 2" xfId="22753" xr:uid="{8B06049A-629D-4C85-9514-ADFC2E550764}"/>
    <cellStyle name="Total 8 3 6 5" xfId="18792" xr:uid="{D18C18C9-013F-47AE-9EBB-9EB8EBD7DC1E}"/>
    <cellStyle name="Total 8 3 7" xfId="4059" xr:uid="{CE4C9883-B36B-4F33-9BF1-B51DFCF00CC2}"/>
    <cellStyle name="Total 8 3 7 2" xfId="6696" xr:uid="{4FAFC9DE-6F85-4666-963B-514FD6262729}"/>
    <cellStyle name="Total 8 3 7 2 2" xfId="13007" xr:uid="{5360983B-A983-4632-9D91-17C7300C466E}"/>
    <cellStyle name="Total 8 3 7 2 2 2" xfId="28115" xr:uid="{736E8FA8-A491-4097-9AFA-EE14EDFDB66D}"/>
    <cellStyle name="Total 8 3 7 2 3" xfId="16683" xr:uid="{CE9E26A5-D8A4-427C-9042-97D8D3BA5B05}"/>
    <cellStyle name="Total 8 3 7 2 3 2" xfId="31791" xr:uid="{4BA44045-7C98-4CBA-9FA7-FC0C07D63557}"/>
    <cellStyle name="Total 8 3 7 2 4" xfId="21804" xr:uid="{47F9BD99-E60F-4127-A257-96AC6A9F401D}"/>
    <cellStyle name="Total 8 3 7 3" xfId="10441" xr:uid="{17BD69EC-0D16-4C9D-B26C-C5F487F2230E}"/>
    <cellStyle name="Total 8 3 7 3 2" xfId="25549" xr:uid="{0A2F3697-77AE-4746-B939-4C74908A03AE}"/>
    <cellStyle name="Total 8 3 7 4" xfId="7800" xr:uid="{093AE4AD-638C-4253-AA65-CDA00E89F271}"/>
    <cellStyle name="Total 8 3 7 4 2" xfId="22908" xr:uid="{713E5E37-9260-48D7-8DC2-6F617E0520B0}"/>
    <cellStyle name="Total 8 3 7 5" xfId="19167" xr:uid="{E62CBBAF-96BA-41C7-A7B7-5381455DE20D}"/>
    <cellStyle name="Total 8 3 8" xfId="4358" xr:uid="{7B436293-7FD9-46D8-83BC-47DA960CA430}"/>
    <cellStyle name="Total 8 3 8 2" xfId="6995" xr:uid="{E6B4F32E-DF0F-4852-B98C-86CE6B65B3AB}"/>
    <cellStyle name="Total 8 3 8 2 2" xfId="13306" xr:uid="{B2585F97-968A-4BAD-AD07-4D5CB58038B0}"/>
    <cellStyle name="Total 8 3 8 2 2 2" xfId="28414" xr:uid="{D62D15D1-2592-4CCD-BC2E-D976EAC348B7}"/>
    <cellStyle name="Total 8 3 8 2 3" xfId="16970" xr:uid="{E64FAC23-C924-474D-8D04-EA4F87120974}"/>
    <cellStyle name="Total 8 3 8 2 3 2" xfId="32078" xr:uid="{69188AE3-94D4-4BCC-A137-60AD6DC28D8E}"/>
    <cellStyle name="Total 8 3 8 2 4" xfId="22103" xr:uid="{00188B5E-6C52-4DFB-99AB-609A6B419A60}"/>
    <cellStyle name="Total 8 3 8 3" xfId="10740" xr:uid="{74BEC620-68CC-4B47-BD95-85A7CF911581}"/>
    <cellStyle name="Total 8 3 8 3 2" xfId="25848" xr:uid="{1D1BE1A6-0074-4DDF-AA0C-D238DD7EDAE1}"/>
    <cellStyle name="Total 8 3 8 4" xfId="16177" xr:uid="{FF24AE07-AF06-45CC-A2BE-B5F3A3DFA3D5}"/>
    <cellStyle name="Total 8 3 8 4 2" xfId="31285" xr:uid="{DE6E9611-A8EE-49D6-8CEB-24F5DFB1A5A2}"/>
    <cellStyle name="Total 8 3 8 5" xfId="19466" xr:uid="{572D2297-BB1F-465B-B86C-1AF364DDD59D}"/>
    <cellStyle name="Total 8 3 9" xfId="4624" xr:uid="{5E7DE342-5CCA-4448-8FB1-1B5AB50585B6}"/>
    <cellStyle name="Total 8 3 9 2" xfId="11006" xr:uid="{423339C3-3568-407A-9965-DF9B4B19B15B}"/>
    <cellStyle name="Total 8 3 9 2 2" xfId="26114" xr:uid="{56B8F8F8-1B4E-440A-BC83-E6F870ED19E6}"/>
    <cellStyle name="Total 8 3 9 3" xfId="7201" xr:uid="{BB33DF25-B811-43FD-89C8-579E57863BF8}"/>
    <cellStyle name="Total 8 3 9 3 2" xfId="22309" xr:uid="{E2E3F152-F244-44FD-9826-05D1C923CBE6}"/>
    <cellStyle name="Total 8 3 9 4" xfId="19732" xr:uid="{BFB8A2E9-FB33-4724-97B2-E8EF478FC7C7}"/>
    <cellStyle name="Total 8 4" xfId="2149" xr:uid="{982111E2-18D1-434A-A43A-F07777EEBB63}"/>
    <cellStyle name="Total 8 4 10" xfId="14961" xr:uid="{CA20CDFD-EF12-4BD3-869C-17C49B9F73FF}"/>
    <cellStyle name="Total 8 4 10 2" xfId="30069" xr:uid="{18CB5FE1-FEE7-456E-B249-B11447F84D13}"/>
    <cellStyle name="Total 8 4 11" xfId="7238" xr:uid="{0DF68679-CE66-462D-8994-ACAAF59A79C6}"/>
    <cellStyle name="Total 8 4 11 2" xfId="22346" xr:uid="{AECE3595-BC35-473F-AA8E-A299C4CBFA68}"/>
    <cellStyle name="Total 8 4 12" xfId="17374" xr:uid="{EC25B343-DFF8-4F90-9566-BB004A581049}"/>
    <cellStyle name="Total 8 4 2" xfId="2639" xr:uid="{4EBE3F86-101F-4069-A564-530F043155D1}"/>
    <cellStyle name="Total 8 4 2 2" xfId="5276" xr:uid="{60EB9D33-C2CC-4F7C-AD2A-389F0D17D284}"/>
    <cellStyle name="Total 8 4 2 2 2" xfId="11640" xr:uid="{36191E89-5B29-463D-82A5-CEF04DC5730E}"/>
    <cellStyle name="Total 8 4 2 2 2 2" xfId="26748" xr:uid="{E39DBFE8-5745-4D5D-9923-19ADF06809FB}"/>
    <cellStyle name="Total 8 4 2 2 3" xfId="13510" xr:uid="{1AA29891-49B6-4054-BF97-B80230E2A0DA}"/>
    <cellStyle name="Total 8 4 2 2 3 2" xfId="28618" xr:uid="{A1DBB320-0B85-4312-A502-12FACA532625}"/>
    <cellStyle name="Total 8 4 2 2 4" xfId="20384" xr:uid="{B3579CF8-E2B1-41FF-B0FB-9121C8C36AF6}"/>
    <cellStyle name="Total 8 4 2 3" xfId="9106" xr:uid="{31071EFE-D610-487B-8666-7DB800958932}"/>
    <cellStyle name="Total 8 4 2 3 2" xfId="24214" xr:uid="{33910FFF-CAB3-407B-9A22-9A95EC20D3C4}"/>
    <cellStyle name="Total 8 4 2 4" xfId="15582" xr:uid="{A25BFEDD-DB42-4400-ACFF-D82FC4A268BC}"/>
    <cellStyle name="Total 8 4 2 4 2" xfId="30690" xr:uid="{39283E46-3D26-468B-AB26-9C190A64466A}"/>
    <cellStyle name="Total 8 4 2 5" xfId="15682" xr:uid="{5FB410FD-84D8-4870-B159-4FA0BC2E1229}"/>
    <cellStyle name="Total 8 4 2 5 2" xfId="30790" xr:uid="{E01D4664-28A9-4FD9-9181-DA111725B56F}"/>
    <cellStyle name="Total 8 4 2 6" xfId="17747" xr:uid="{038D1146-6F32-4F21-82DF-F0C6F6C96BEE}"/>
    <cellStyle name="Total 8 4 3" xfId="2904" xr:uid="{093194A2-9EB5-45B9-9063-A64566695471}"/>
    <cellStyle name="Total 8 4 3 2" xfId="5541" xr:uid="{66C0AF70-0E3A-4C25-B610-FA83AA50214E}"/>
    <cellStyle name="Total 8 4 3 2 2" xfId="11852" xr:uid="{49B48C70-33D2-4F99-AACB-93F8E43ECBAF}"/>
    <cellStyle name="Total 8 4 3 2 2 2" xfId="26960" xr:uid="{549886BD-C1F3-46EA-80CA-ACE61D1D0DA3}"/>
    <cellStyle name="Total 8 4 3 2 3" xfId="7076" xr:uid="{C263C01B-498F-4D67-B15F-01245ADD9889}"/>
    <cellStyle name="Total 8 4 3 2 3 2" xfId="22184" xr:uid="{0AE49F79-0A87-4F44-ACD6-15E5CF309006}"/>
    <cellStyle name="Total 8 4 3 2 4" xfId="20649" xr:uid="{7AB5035B-B768-4276-B1B9-D75D6784AB02}"/>
    <cellStyle name="Total 8 4 3 3" xfId="16304" xr:uid="{2FAEE8E8-3C5C-448B-8ABE-BA0AB6964A9F}"/>
    <cellStyle name="Total 8 4 3 3 2" xfId="31412" xr:uid="{88D9C6A7-F3D8-4B0F-8037-29DF1ABFCEC9}"/>
    <cellStyle name="Total 8 4 3 4" xfId="18012" xr:uid="{661483E6-DB34-49DF-BDC8-3DB11182BA09}"/>
    <cellStyle name="Total 8 4 4" xfId="3207" xr:uid="{DB9C845B-46ED-490A-B950-2B87CB3E09DA}"/>
    <cellStyle name="Total 8 4 4 2" xfId="5844" xr:uid="{EE0D9957-4D73-4B1F-B71D-24AF101BD5D1}"/>
    <cellStyle name="Total 8 4 4 2 2" xfId="12155" xr:uid="{483FEBE3-7209-489F-A714-9F9B77FD5EA2}"/>
    <cellStyle name="Total 8 4 4 2 2 2" xfId="27263" xr:uid="{4E01CD74-B622-4E10-B5EB-A65535A64A82}"/>
    <cellStyle name="Total 8 4 4 2 3" xfId="14551" xr:uid="{DFBA359C-C140-45B1-952A-5F0A7B9FD16B}"/>
    <cellStyle name="Total 8 4 4 2 3 2" xfId="29659" xr:uid="{391126C8-81A6-4793-9497-ABCDAEE51457}"/>
    <cellStyle name="Total 8 4 4 2 4" xfId="20952" xr:uid="{87FFC43A-8D37-4F7D-A546-FA91F576F809}"/>
    <cellStyle name="Total 8 4 4 3" xfId="9589" xr:uid="{5BCDE042-C333-4D05-89D0-9CE99F308B3A}"/>
    <cellStyle name="Total 8 4 4 3 2" xfId="24697" xr:uid="{0C3F9BB2-5777-4066-85F6-F377667E416C}"/>
    <cellStyle name="Total 8 4 4 4" xfId="8706" xr:uid="{13BA910A-7B48-44F3-93DC-BF6DCC4544EC}"/>
    <cellStyle name="Total 8 4 4 4 2" xfId="23814" xr:uid="{005B9691-20C6-4DCD-9543-18860EF3501A}"/>
    <cellStyle name="Total 8 4 4 5" xfId="18315" xr:uid="{EDA76A92-A902-4CCF-8093-0525DC1D4267}"/>
    <cellStyle name="Total 8 4 5" xfId="3533" xr:uid="{B4553039-8159-4E39-8DEF-1E6C34B4502B}"/>
    <cellStyle name="Total 8 4 5 2" xfId="6170" xr:uid="{479E95C6-71CE-4796-BAC4-AA015ACAC12E}"/>
    <cellStyle name="Total 8 4 5 2 2" xfId="12481" xr:uid="{09B17E02-A9F6-4D5A-99DC-C1091039F014}"/>
    <cellStyle name="Total 8 4 5 2 2 2" xfId="27589" xr:uid="{7372A846-2C7E-47AA-8E82-FAB6B27E8C02}"/>
    <cellStyle name="Total 8 4 5 2 3" xfId="7458" xr:uid="{BBC6A53E-424D-4562-98BD-B46701CD41D1}"/>
    <cellStyle name="Total 8 4 5 2 3 2" xfId="22566" xr:uid="{D41658ED-8899-4B66-8753-FE143D03FA0A}"/>
    <cellStyle name="Total 8 4 5 2 4" xfId="21278" xr:uid="{CB8EFF1E-B820-4F80-91B7-44A5D260DC13}"/>
    <cellStyle name="Total 8 4 5 3" xfId="9915" xr:uid="{C067EECB-78A4-4CF7-A0C4-1AADD55E2F45}"/>
    <cellStyle name="Total 8 4 5 3 2" xfId="25023" xr:uid="{01A31DF9-6942-4C0D-9476-A04F1CD05FCD}"/>
    <cellStyle name="Total 8 4 5 4" xfId="7954" xr:uid="{BA255F6A-7174-4A3D-8A52-CFD37A788F97}"/>
    <cellStyle name="Total 8 4 5 4 2" xfId="23062" xr:uid="{6778C6A6-4B46-4D2D-9DB8-70E6032EF160}"/>
    <cellStyle name="Total 8 4 5 5" xfId="18641" xr:uid="{5C819C98-3DF9-4B3E-A6C0-552994401E0B}"/>
    <cellStyle name="Total 8 4 6" xfId="3839" xr:uid="{F6B45DE1-2EDE-4BA0-A11D-DB853DADDFE0}"/>
    <cellStyle name="Total 8 4 6 2" xfId="6476" xr:uid="{C9E91701-2988-434B-93B5-BADEA12A8451}"/>
    <cellStyle name="Total 8 4 6 2 2" xfId="12787" xr:uid="{A0FB7451-F8A0-4CB5-A162-40B159D4548E}"/>
    <cellStyle name="Total 8 4 6 2 2 2" xfId="27895" xr:uid="{9D1B2DCE-30B9-44BF-A619-296E71159961}"/>
    <cellStyle name="Total 8 4 6 2 3" xfId="15307" xr:uid="{6E17B9C6-E556-413D-8746-075C8521162D}"/>
    <cellStyle name="Total 8 4 6 2 3 2" xfId="30415" xr:uid="{AC893F7F-FCBE-4459-87CB-92B61D9E00B3}"/>
    <cellStyle name="Total 8 4 6 2 4" xfId="21584" xr:uid="{B7E001FA-8EB2-46BB-9E41-02F629F7DBAB}"/>
    <cellStyle name="Total 8 4 6 3" xfId="10221" xr:uid="{9FCDC377-8E0B-46AE-8FB1-503CA63DFBB1}"/>
    <cellStyle name="Total 8 4 6 3 2" xfId="25329" xr:uid="{E26E8A00-3601-4EFE-89A6-98C40665FC0F}"/>
    <cellStyle name="Total 8 4 6 4" xfId="7469" xr:uid="{1BD4DEC9-7F66-48C0-95BE-88A1202F46BF}"/>
    <cellStyle name="Total 8 4 6 4 2" xfId="22577" xr:uid="{22CEF89A-5FAD-4C88-9313-D75A6D766E3B}"/>
    <cellStyle name="Total 8 4 6 5" xfId="18947" xr:uid="{9234DED2-2754-4E04-95D3-A0BBF34F9FED}"/>
    <cellStyle name="Total 8 4 7" xfId="4221" xr:uid="{CBE0BE0B-23EA-483E-8BFB-41AF114392B2}"/>
    <cellStyle name="Total 8 4 7 2" xfId="6858" xr:uid="{BC4CF295-0EB3-40AA-B9F4-2EFBEC79BA6C}"/>
    <cellStyle name="Total 8 4 7 2 2" xfId="13169" xr:uid="{83F824DF-2E76-4A3A-8B85-BF1055B2C0E2}"/>
    <cellStyle name="Total 8 4 7 2 2 2" xfId="28277" xr:uid="{1CB6D1AA-6917-4FF3-BB13-281820ED6A42}"/>
    <cellStyle name="Total 8 4 7 2 3" xfId="16838" xr:uid="{10140C86-6C05-42E8-AE96-D1A8E4351340}"/>
    <cellStyle name="Total 8 4 7 2 3 2" xfId="31946" xr:uid="{0A336515-8B0F-492E-9932-E69FAB63DB2B}"/>
    <cellStyle name="Total 8 4 7 2 4" xfId="21966" xr:uid="{50A8DF24-927D-4C21-B3D7-98C6D8574CEF}"/>
    <cellStyle name="Total 8 4 7 3" xfId="10603" xr:uid="{958BE04D-9123-4914-827E-3AD8FB0C3EE8}"/>
    <cellStyle name="Total 8 4 7 3 2" xfId="25711" xr:uid="{A6131CDE-72A5-4B20-8B51-6258222AD74C}"/>
    <cellStyle name="Total 8 4 7 4" xfId="15769" xr:uid="{9BA0A4A6-BC7E-405C-9BF0-DC87595927D6}"/>
    <cellStyle name="Total 8 4 7 4 2" xfId="30877" xr:uid="{004820E9-E7B7-4E09-879A-FCC266A66DAC}"/>
    <cellStyle name="Total 8 4 7 5" xfId="19329" xr:uid="{2952CD67-7F8B-4BFE-8073-DD2C1297DE00}"/>
    <cellStyle name="Total 8 4 8" xfId="4786" xr:uid="{B5399590-41AD-4568-B21E-89D527CBF070}"/>
    <cellStyle name="Total 8 4 8 2" xfId="11168" xr:uid="{947E6A13-9DC5-4DFC-B882-23E192C7C1E2}"/>
    <cellStyle name="Total 8 4 8 2 2" xfId="26276" xr:uid="{0EE9D7FA-B93B-4FA3-B871-082AC8431247}"/>
    <cellStyle name="Total 8 4 8 3" xfId="8084" xr:uid="{BA7B9D3F-26BC-45E6-8FDA-BEFF17BECC8B}"/>
    <cellStyle name="Total 8 4 8 3 2" xfId="23192" xr:uid="{80DDDFD1-9EE8-4182-9C86-0594B4FF8F21}"/>
    <cellStyle name="Total 8 4 8 4" xfId="19894" xr:uid="{4CD5F1C8-ADCA-4C38-A27F-08ECD6C54EAF}"/>
    <cellStyle name="Total 8 4 9" xfId="8647" xr:uid="{45E6E5A6-CF42-4D71-8CDD-D2AECA2B13FD}"/>
    <cellStyle name="Total 8 4 9 2" xfId="23755" xr:uid="{A7984709-22C3-45B0-BCE8-BE0692D5313F}"/>
    <cellStyle name="Total 8 5" xfId="2164" xr:uid="{260F7E84-CACC-4A83-8669-1E938F475E22}"/>
    <cellStyle name="Total 8 5 10" xfId="13817" xr:uid="{A04A976B-10DC-492D-B228-4037D81B28E2}"/>
    <cellStyle name="Total 8 5 10 2" xfId="28925" xr:uid="{3005B184-FDA2-4976-9278-EA283FF34873}"/>
    <cellStyle name="Total 8 5 11" xfId="17389" xr:uid="{126EBC8E-B3EF-4AE9-886A-43D12811113D}"/>
    <cellStyle name="Total 8 5 2" xfId="2919" xr:uid="{762B34BE-330B-444A-9BBB-CDC1BE36C701}"/>
    <cellStyle name="Total 8 5 2 2" xfId="5556" xr:uid="{05926704-3FCD-4030-880D-AF4EAA3733AE}"/>
    <cellStyle name="Total 8 5 2 2 2" xfId="11867" xr:uid="{7224858F-8D20-48EE-A486-435366C009F5}"/>
    <cellStyle name="Total 8 5 2 2 2 2" xfId="26975" xr:uid="{C756E56A-CB36-45B1-A5BE-82956934547B}"/>
    <cellStyle name="Total 8 5 2 2 3" xfId="9213" xr:uid="{A4D4BAF9-D234-402C-97CE-E79511AE4715}"/>
    <cellStyle name="Total 8 5 2 2 3 2" xfId="24321" xr:uid="{C84DD5FD-F420-407F-80E4-00F6F417A371}"/>
    <cellStyle name="Total 8 5 2 2 4" xfId="20664" xr:uid="{90C3943A-3873-4511-97EB-B5E63A60501F}"/>
    <cellStyle name="Total 8 5 2 3" xfId="8011" xr:uid="{8D06AF63-68C6-4D58-A90B-18F37DED6ADC}"/>
    <cellStyle name="Total 8 5 2 3 2" xfId="23119" xr:uid="{DA249CFE-AE18-4F48-8F82-4443E1A2A802}"/>
    <cellStyle name="Total 8 5 2 4" xfId="18027" xr:uid="{86B7252F-C592-47FF-BC1E-0CBC0DA60D97}"/>
    <cellStyle name="Total 8 5 3" xfId="3222" xr:uid="{F64E6652-A594-4EB6-9A9C-E157E2FFC545}"/>
    <cellStyle name="Total 8 5 3 2" xfId="5859" xr:uid="{5E452511-F91A-4887-B7FE-9D8B96963F6B}"/>
    <cellStyle name="Total 8 5 3 2 2" xfId="12170" xr:uid="{BDA73760-9312-4F0F-873D-5ECF46F70A1D}"/>
    <cellStyle name="Total 8 5 3 2 2 2" xfId="27278" xr:uid="{CE35DEC3-5415-469C-A847-0DCC6ED30063}"/>
    <cellStyle name="Total 8 5 3 2 3" xfId="7488" xr:uid="{7A2D5FB2-5D32-4E99-8986-1B2CA11D2530}"/>
    <cellStyle name="Total 8 5 3 2 3 2" xfId="22596" xr:uid="{28A0B236-4C39-400E-9A5E-E6813B3ED6F3}"/>
    <cellStyle name="Total 8 5 3 2 4" xfId="20967" xr:uid="{2E176E27-1585-48F6-9CB1-D9814179DF88}"/>
    <cellStyle name="Total 8 5 3 3" xfId="9604" xr:uid="{52FDC1B2-C6D7-4BC7-ADD2-4BAB299E8CA0}"/>
    <cellStyle name="Total 8 5 3 3 2" xfId="24712" xr:uid="{6515C905-D6F0-4889-A704-7AE0CBFD74C1}"/>
    <cellStyle name="Total 8 5 3 4" xfId="13595" xr:uid="{0EEAC961-0D33-43C4-8FD3-10A5CFD24DD5}"/>
    <cellStyle name="Total 8 5 3 4 2" xfId="28703" xr:uid="{917ACE70-C34A-4B52-B925-16236183324A}"/>
    <cellStyle name="Total 8 5 3 5" xfId="18330" xr:uid="{34D6691B-3EEF-442D-8448-2D490350E0D6}"/>
    <cellStyle name="Total 8 5 4" xfId="3548" xr:uid="{A73070F7-FB01-4546-86C4-C9CC7D5A08EA}"/>
    <cellStyle name="Total 8 5 4 2" xfId="6185" xr:uid="{8CAB7950-BE50-4157-819C-E4B9A9701921}"/>
    <cellStyle name="Total 8 5 4 2 2" xfId="12496" xr:uid="{9EFF6CF6-6BF9-4DC6-80C4-3F6A650E76C7}"/>
    <cellStyle name="Total 8 5 4 2 2 2" xfId="27604" xr:uid="{769997AB-22D0-4B69-97DA-56EB0BFF86C5}"/>
    <cellStyle name="Total 8 5 4 2 3" xfId="7404" xr:uid="{B4B00393-43B2-4A23-8AD8-4123B5A95E26}"/>
    <cellStyle name="Total 8 5 4 2 3 2" xfId="22512" xr:uid="{95A172D8-4345-4718-B6BB-7EA83C2E427F}"/>
    <cellStyle name="Total 8 5 4 2 4" xfId="21293" xr:uid="{F1C9AD6C-FBB6-4F2E-870E-6BA5BFAED006}"/>
    <cellStyle name="Total 8 5 4 3" xfId="9930" xr:uid="{21176FAB-04A2-4999-A7FC-DD26F49F7EC2}"/>
    <cellStyle name="Total 8 5 4 3 2" xfId="25038" xr:uid="{CD872680-F43F-4201-9199-74DE9FC98E78}"/>
    <cellStyle name="Total 8 5 4 4" xfId="13708" xr:uid="{78ED6E0E-5170-4822-83B5-E6D00EE2B300}"/>
    <cellStyle name="Total 8 5 4 4 2" xfId="28816" xr:uid="{2ECD306A-DB51-4096-BD22-679D20FAE807}"/>
    <cellStyle name="Total 8 5 4 5" xfId="18656" xr:uid="{351FC4AF-2AFE-4AFF-A862-33909A25FAC8}"/>
    <cellStyle name="Total 8 5 5" xfId="3854" xr:uid="{41674B3F-D230-46C1-87DB-F50E7FF9C34E}"/>
    <cellStyle name="Total 8 5 5 2" xfId="6491" xr:uid="{36B10387-A453-4F4C-B88E-CDF48037F93F}"/>
    <cellStyle name="Total 8 5 5 2 2" xfId="12802" xr:uid="{D0B9F594-8ED5-420B-8C3A-35A0FBBF7C45}"/>
    <cellStyle name="Total 8 5 5 2 2 2" xfId="27910" xr:uid="{8145D117-AD64-4859-827D-06EFC2852B60}"/>
    <cellStyle name="Total 8 5 5 2 3" xfId="15553" xr:uid="{11143FF9-EA43-46E7-9137-EEE2C2B9DAE4}"/>
    <cellStyle name="Total 8 5 5 2 3 2" xfId="30661" xr:uid="{9279919B-1760-4709-8990-071DB58E7616}"/>
    <cellStyle name="Total 8 5 5 2 4" xfId="21599" xr:uid="{6F75B655-E7E1-4091-BA1B-D5B7D8147AA4}"/>
    <cellStyle name="Total 8 5 5 3" xfId="10236" xr:uid="{89FD81E5-11EF-4953-A25D-C10EA0C5CCD8}"/>
    <cellStyle name="Total 8 5 5 3 2" xfId="25344" xr:uid="{385F4583-C0F2-4B47-97CC-21A2F62CCF6D}"/>
    <cellStyle name="Total 8 5 5 4" xfId="15639" xr:uid="{3304B293-3EAA-4477-BA73-7529B859B0BB}"/>
    <cellStyle name="Total 8 5 5 4 2" xfId="30747" xr:uid="{BEB2BEE8-9B22-4A8B-A984-3DE7F37D0466}"/>
    <cellStyle name="Total 8 5 5 5" xfId="18962" xr:uid="{AA95250F-9345-489D-A70E-2880AFD88093}"/>
    <cellStyle name="Total 8 5 6" xfId="4236" xr:uid="{DA76415B-D213-4481-ABEE-1F24011102BC}"/>
    <cellStyle name="Total 8 5 6 2" xfId="6873" xr:uid="{169326DB-DF67-4F6B-A491-662AD30F4B09}"/>
    <cellStyle name="Total 8 5 6 2 2" xfId="13184" xr:uid="{7DC2B749-2628-4C89-8944-7B0E93B39115}"/>
    <cellStyle name="Total 8 5 6 2 2 2" xfId="28292" xr:uid="{A42526A5-0A3A-4A9F-A004-C68C5A823049}"/>
    <cellStyle name="Total 8 5 6 2 3" xfId="16853" xr:uid="{D779B2A9-F23C-437C-9E6C-97A4101A91A7}"/>
    <cellStyle name="Total 8 5 6 2 3 2" xfId="31961" xr:uid="{543DDD40-CB36-47AA-AE82-49934E717421}"/>
    <cellStyle name="Total 8 5 6 2 4" xfId="21981" xr:uid="{CB73D8AD-CEB5-49C8-8890-BB508323B946}"/>
    <cellStyle name="Total 8 5 6 3" xfId="10618" xr:uid="{538907CC-A65B-4430-8B16-D64825DBC4F1}"/>
    <cellStyle name="Total 8 5 6 3 2" xfId="25726" xr:uid="{EBB03C9A-9E76-4A1D-B46F-E9C592AC6FCB}"/>
    <cellStyle name="Total 8 5 6 4" xfId="14194" xr:uid="{59418375-84F6-4BA1-B523-8E27B1F6739E}"/>
    <cellStyle name="Total 8 5 6 4 2" xfId="29302" xr:uid="{B1DB468E-12E2-4A2E-906D-04A150F9BD80}"/>
    <cellStyle name="Total 8 5 6 5" xfId="19344" xr:uid="{DC86A668-E3F1-44AC-AAA7-FD8CF3DAFA5B}"/>
    <cellStyle name="Total 8 5 7" xfId="4801" xr:uid="{3F793378-1E2B-41F9-8377-E34EF8BB24BB}"/>
    <cellStyle name="Total 8 5 7 2" xfId="11183" xr:uid="{F8B5D9D1-F8BB-4F68-8711-8409EA203F9F}"/>
    <cellStyle name="Total 8 5 7 2 2" xfId="26291" xr:uid="{4B5FDF61-CA08-48CE-80ED-8FF42A1DB0A4}"/>
    <cellStyle name="Total 8 5 7 3" xfId="14597" xr:uid="{D8B86A93-3BCF-44B2-9763-FC720116D649}"/>
    <cellStyle name="Total 8 5 7 3 2" xfId="29705" xr:uid="{52EE4EF3-2512-406E-9202-ACAF4350F113}"/>
    <cellStyle name="Total 8 5 7 4" xfId="19909" xr:uid="{4BD32379-C58A-42E3-94FA-B6AD7BB9BEEB}"/>
    <cellStyle name="Total 8 5 8" xfId="8662" xr:uid="{2FF0B29B-0F09-4261-AD57-213CFC8CD23C}"/>
    <cellStyle name="Total 8 5 8 2" xfId="23770" xr:uid="{8DF8A55F-D5F6-491B-B329-1B118686B30C}"/>
    <cellStyle name="Total 8 5 9" xfId="15449" xr:uid="{D2A06F95-E0D2-46C7-9DC7-22C48B802980}"/>
    <cellStyle name="Total 8 5 9 2" xfId="30557" xr:uid="{9691F891-3643-4152-96DF-BFCC5A7DC269}"/>
    <cellStyle name="Total 9" xfId="1788" xr:uid="{00000000-0005-0000-0000-0000FC060000}"/>
    <cellStyle name="Total 9 2" xfId="1959" xr:uid="{AC6F293D-C04E-4C12-9AF4-33232D328F10}"/>
    <cellStyle name="Total 9 2 10" xfId="8460" xr:uid="{008FB19D-E75C-4D9F-BD82-07740CE36DA9}"/>
    <cellStyle name="Total 9 2 10 2" xfId="23568" xr:uid="{D8784F94-1C9B-4358-BEB6-7BE46E1FA422}"/>
    <cellStyle name="Total 9 2 11" xfId="13401" xr:uid="{0BD28FB0-725C-4D48-80D3-3CA5FF7A2170}"/>
    <cellStyle name="Total 9 2 11 2" xfId="28509" xr:uid="{5D7E3FA9-E348-45ED-A54F-BF09FA469081}"/>
    <cellStyle name="Total 9 2 12" xfId="14161" xr:uid="{27BB566B-3CD1-4C53-A93B-9B604E782D7D}"/>
    <cellStyle name="Total 9 2 12 2" xfId="29269" xr:uid="{1AC779AB-019A-4219-8B54-26DEA373F5F4}"/>
    <cellStyle name="Total 9 2 13" xfId="17184" xr:uid="{E2522FF2-649A-417D-A24B-4F416835A384}"/>
    <cellStyle name="Total 9 2 2" xfId="2519" xr:uid="{76976073-3545-4DD7-B9AD-49BB0819E031}"/>
    <cellStyle name="Total 9 2 2 2" xfId="5156" xr:uid="{B902285B-F469-47C3-986A-5A4683AF3663}"/>
    <cellStyle name="Total 9 2 2 2 2" xfId="11520" xr:uid="{FAF99263-3BF5-446E-A2FB-58AFD6B434EB}"/>
    <cellStyle name="Total 9 2 2 2 2 2" xfId="26628" xr:uid="{CF8D6153-7E51-489C-9C3B-D3BFA26184E8}"/>
    <cellStyle name="Total 9 2 2 2 3" xfId="15719" xr:uid="{8F70115C-3A6C-49BC-B438-90B076D2872B}"/>
    <cellStyle name="Total 9 2 2 2 3 2" xfId="30827" xr:uid="{AE16BD27-1F2A-4202-BBCE-BE0D7D86AB6F}"/>
    <cellStyle name="Total 9 2 2 2 4" xfId="20264" xr:uid="{7910DE6F-384E-4EB0-94DA-CCB46D37F81F}"/>
    <cellStyle name="Total 9 2 2 3" xfId="8986" xr:uid="{2790E2B1-C9F7-4815-813B-4D6132EDC98C}"/>
    <cellStyle name="Total 9 2 2 3 2" xfId="24094" xr:uid="{5B853EC8-9288-4DF6-BA27-A8871547E5EF}"/>
    <cellStyle name="Total 9 2 3" xfId="2735" xr:uid="{4AFCAB32-4982-4381-9ECC-FB35C83DF618}"/>
    <cellStyle name="Total 9 2 3 2" xfId="5372" xr:uid="{305BF169-8DA2-4A81-AE08-C74CF7C2C96E}"/>
    <cellStyle name="Total 9 2 3 2 2" xfId="11721" xr:uid="{4A5C25F8-2BA2-4DC6-AA18-F895B55EBBE3}"/>
    <cellStyle name="Total 9 2 3 2 2 2" xfId="26829" xr:uid="{79F10386-743D-4372-ACB1-2FAE96916666}"/>
    <cellStyle name="Total 9 2 3 2 3" xfId="9135" xr:uid="{070A875C-002F-449F-9F43-99F079937149}"/>
    <cellStyle name="Total 9 2 3 2 3 2" xfId="24243" xr:uid="{0665B6C5-8CD9-41D9-809B-13D990785AB6}"/>
    <cellStyle name="Total 9 2 3 2 4" xfId="20480" xr:uid="{F4AA86C4-4E2B-49DF-AD2A-69A67DC8512B}"/>
    <cellStyle name="Total 9 2 3 3" xfId="16458" xr:uid="{87E10218-7BA1-45D2-A95E-EF8D249B44DC}"/>
    <cellStyle name="Total 9 2 3 3 2" xfId="31566" xr:uid="{6B1CF47E-A548-4AD0-9508-C421B0CD4844}"/>
    <cellStyle name="Total 9 2 3 4" xfId="17843" xr:uid="{34B9B598-4B27-427F-8599-7389651074C4}"/>
    <cellStyle name="Total 9 2 4" xfId="3038" xr:uid="{83E05716-15CC-4D3D-AD96-21BC8685E6D8}"/>
    <cellStyle name="Total 9 2 4 2" xfId="5675" xr:uid="{23EE68BD-3C2C-4A99-8818-880C3D0754F3}"/>
    <cellStyle name="Total 9 2 4 2 2" xfId="11986" xr:uid="{129A7D76-371E-4F2D-AA81-027FC29F83A7}"/>
    <cellStyle name="Total 9 2 4 2 2 2" xfId="27094" xr:uid="{DB0C4B59-0EAC-4AE6-AA2E-EC476027397F}"/>
    <cellStyle name="Total 9 2 4 2 3" xfId="16369" xr:uid="{24546796-BA80-47E8-82DE-6831223795BD}"/>
    <cellStyle name="Total 9 2 4 2 3 2" xfId="31477" xr:uid="{FEFA3498-DF2D-4876-AAF2-2EF19C12EA69}"/>
    <cellStyle name="Total 9 2 4 2 4" xfId="20783" xr:uid="{7E1AD4A1-991D-4393-81BB-FBDCCB0ED324}"/>
    <cellStyle name="Total 9 2 4 3" xfId="9420" xr:uid="{71347F09-5674-46D3-BCC1-BADF3EBC6575}"/>
    <cellStyle name="Total 9 2 4 3 2" xfId="24528" xr:uid="{179042CC-2511-469F-91AB-05144F611728}"/>
    <cellStyle name="Total 9 2 4 4" xfId="14424" xr:uid="{9E578125-D52B-4BD5-8CEE-50EAFE5DDDFE}"/>
    <cellStyle name="Total 9 2 4 4 2" xfId="29532" xr:uid="{3C28FE80-35C3-4A7C-8F98-C7D4861AE9DA}"/>
    <cellStyle name="Total 9 2 4 5" xfId="18146" xr:uid="{020A4221-7B47-4914-B175-186448F1B23D}"/>
    <cellStyle name="Total 9 2 5" xfId="3364" xr:uid="{3592C86D-B566-41FF-9FA5-476928BEAF6B}"/>
    <cellStyle name="Total 9 2 5 2" xfId="6001" xr:uid="{EC67522C-B333-4791-9C50-19DD53C00C1B}"/>
    <cellStyle name="Total 9 2 5 2 2" xfId="12312" xr:uid="{D519C7CC-3C17-4E27-BB67-20C6580FC5F2}"/>
    <cellStyle name="Total 9 2 5 2 2 2" xfId="27420" xr:uid="{895FD19A-B10F-4879-BDFA-FB15FF20F23B}"/>
    <cellStyle name="Total 9 2 5 2 3" xfId="15342" xr:uid="{5088688D-E001-4E5A-810A-C43E91C3AC68}"/>
    <cellStyle name="Total 9 2 5 2 3 2" xfId="30450" xr:uid="{12B5FD71-2A88-44DF-83A8-1297B9E5D704}"/>
    <cellStyle name="Total 9 2 5 2 4" xfId="21109" xr:uid="{87ACC85E-A699-48F0-93C5-CEF1FA5D9420}"/>
    <cellStyle name="Total 9 2 5 3" xfId="9746" xr:uid="{9D1909E1-D36A-4BC1-A73D-45D29A8091BC}"/>
    <cellStyle name="Total 9 2 5 3 2" xfId="24854" xr:uid="{3FD6E9DF-8086-481F-8FE8-B02DBF856756}"/>
    <cellStyle name="Total 9 2 5 4" xfId="13430" xr:uid="{610BF3D4-B89F-4C83-B8C5-152064858713}"/>
    <cellStyle name="Total 9 2 5 4 2" xfId="28538" xr:uid="{FBECEBCF-E73E-4012-BA58-B51E0CAC7D87}"/>
    <cellStyle name="Total 9 2 5 5" xfId="18472" xr:uid="{D69B185B-2DDA-49DB-A996-18EF9DB19676}"/>
    <cellStyle name="Total 9 2 6" xfId="3670" xr:uid="{771081B1-F4FC-40C0-88E6-2E195872BD78}"/>
    <cellStyle name="Total 9 2 6 2" xfId="6307" xr:uid="{278B79E7-3A89-40B5-A9B8-6B14BECB390D}"/>
    <cellStyle name="Total 9 2 6 2 2" xfId="12618" xr:uid="{759F9DAE-2416-4140-A6EA-90CEFFF67597}"/>
    <cellStyle name="Total 9 2 6 2 2 2" xfId="27726" xr:uid="{01453307-9870-4472-92E1-E4E7E3A63927}"/>
    <cellStyle name="Total 9 2 6 2 3" xfId="13383" xr:uid="{446323EB-57A2-4B67-9EC8-E045C2DE2A25}"/>
    <cellStyle name="Total 9 2 6 2 3 2" xfId="28491" xr:uid="{9C065C0A-E427-4F05-80B0-E2233C6FB080}"/>
    <cellStyle name="Total 9 2 6 2 4" xfId="21415" xr:uid="{F88106CF-0FE7-48DF-8ADA-AB3250BCA8E8}"/>
    <cellStyle name="Total 9 2 6 3" xfId="10052" xr:uid="{1B475F32-840C-4DEE-83EF-B9AAA0573DF6}"/>
    <cellStyle name="Total 9 2 6 3 2" xfId="25160" xr:uid="{A65AAE56-6AC5-49E0-8DB8-6E69CB466F13}"/>
    <cellStyle name="Total 9 2 6 4" xfId="9204" xr:uid="{C4A04000-7CAB-433B-BFC9-7843193D3806}"/>
    <cellStyle name="Total 9 2 6 4 2" xfId="24312" xr:uid="{F1272CB8-A234-4474-B867-FC7A1E8C9545}"/>
    <cellStyle name="Total 9 2 6 5" xfId="18778" xr:uid="{2B328749-6312-42B4-8CE9-3AEB0B2BB204}"/>
    <cellStyle name="Total 9 2 7" xfId="4031" xr:uid="{06F25170-436D-49D6-960E-E2AFF91C7CC2}"/>
    <cellStyle name="Total 9 2 7 2" xfId="6668" xr:uid="{18F18CC9-0FB7-47E6-9432-631C71C438A2}"/>
    <cellStyle name="Total 9 2 7 2 2" xfId="12979" xr:uid="{962A56DF-B30F-471B-8C7A-275C6DE78EC3}"/>
    <cellStyle name="Total 9 2 7 2 2 2" xfId="28087" xr:uid="{D3BDD50D-55FB-49F1-9164-3352405200C1}"/>
    <cellStyle name="Total 9 2 7 2 3" xfId="16669" xr:uid="{E1F330BD-C1B3-4586-A686-34D4A64449F7}"/>
    <cellStyle name="Total 9 2 7 2 3 2" xfId="31777" xr:uid="{9BD3F07E-EB5C-4321-863A-CB0D500A395A}"/>
    <cellStyle name="Total 9 2 7 2 4" xfId="21776" xr:uid="{748219A8-5F25-433F-98ED-C08EDD5034D7}"/>
    <cellStyle name="Total 9 2 7 3" xfId="10413" xr:uid="{1AE2D85D-B754-458B-8B2E-1B49290936DE}"/>
    <cellStyle name="Total 9 2 7 3 2" xfId="25521" xr:uid="{7A1A2EB6-C00C-4761-BB8D-411F37BD0119}"/>
    <cellStyle name="Total 9 2 7 4" xfId="7636" xr:uid="{119CECE3-A8B3-4493-8D8B-B6CDACF6F350}"/>
    <cellStyle name="Total 9 2 7 4 2" xfId="22744" xr:uid="{CDE5C7FD-E029-45C0-A305-73A96304F30E}"/>
    <cellStyle name="Total 9 2 7 5" xfId="19139" xr:uid="{BD64A838-08E3-4A53-95CC-E58419783A15}"/>
    <cellStyle name="Total 9 2 8" xfId="4344" xr:uid="{D74FCB44-081D-41B8-ACCF-E690BA9B27FB}"/>
    <cellStyle name="Total 9 2 8 2" xfId="6981" xr:uid="{7E7BE62C-96F8-46EF-B62B-D4D5D26AD2A6}"/>
    <cellStyle name="Total 9 2 8 2 2" xfId="13292" xr:uid="{AABCCC22-9EE1-43BC-BC58-6577D8187635}"/>
    <cellStyle name="Total 9 2 8 2 2 2" xfId="28400" xr:uid="{56674A47-928D-40D4-B3B4-2FF7BDB14052}"/>
    <cellStyle name="Total 9 2 8 2 3" xfId="16956" xr:uid="{5D1EBC3A-515A-430E-9254-792BEC228F3E}"/>
    <cellStyle name="Total 9 2 8 2 3 2" xfId="32064" xr:uid="{A29A9DC7-D1ED-4B5D-A0B8-589D3C4E36C6}"/>
    <cellStyle name="Total 9 2 8 2 4" xfId="22089" xr:uid="{D1EC7483-800F-4CF5-A3AD-F379C1DC8C2D}"/>
    <cellStyle name="Total 9 2 8 3" xfId="10726" xr:uid="{561FB633-F8A5-4440-9BCC-524DA23A2191}"/>
    <cellStyle name="Total 9 2 8 3 2" xfId="25834" xr:uid="{F51EA513-DFE6-420F-9509-1BB66FF24C95}"/>
    <cellStyle name="Total 9 2 8 4" xfId="13540" xr:uid="{A6436C5C-CA41-4312-AC3C-8C2E78B65782}"/>
    <cellStyle name="Total 9 2 8 4 2" xfId="28648" xr:uid="{D48D07D5-1DC6-42A7-8291-963CF93456A1}"/>
    <cellStyle name="Total 9 2 8 5" xfId="19452" xr:uid="{63B02A8F-88BA-4C1A-A98F-86095936B4F4}"/>
    <cellStyle name="Total 9 2 9" xfId="4596" xr:uid="{0297BB9F-C052-4ABA-B370-D4FFD3228A99}"/>
    <cellStyle name="Total 9 2 9 2" xfId="10978" xr:uid="{99E7874F-4CCF-4687-AA1F-9CA023FE0F62}"/>
    <cellStyle name="Total 9 2 9 2 2" xfId="26086" xr:uid="{DD12F463-A163-4804-8622-DDC46312C626}"/>
    <cellStyle name="Total 9 2 9 3" xfId="7949" xr:uid="{EE5F2FD9-A1F3-4A29-A5F0-169A24CAB20C}"/>
    <cellStyle name="Total 9 2 9 3 2" xfId="23057" xr:uid="{C8F92D72-774E-4A85-A0D3-5A9CD5E775A9}"/>
    <cellStyle name="Total 9 2 9 4" xfId="19704" xr:uid="{2C463BF6-DB68-457D-A6DA-CE947B46CC47}"/>
    <cellStyle name="Total 9 3" xfId="1988" xr:uid="{A37F50B6-FAB6-4A5C-B322-838C5BEBAF8D}"/>
    <cellStyle name="Total 9 3 10" xfId="8486" xr:uid="{D695FA06-2BE1-4E71-A2F1-CC7780DF099F}"/>
    <cellStyle name="Total 9 3 10 2" xfId="23594" xr:uid="{FCECD1BA-DE0C-422F-810A-549D8A06064E}"/>
    <cellStyle name="Total 9 3 11" xfId="7075" xr:uid="{457BDD28-55D7-42E9-A0F5-766BAC457EC1}"/>
    <cellStyle name="Total 9 3 11 2" xfId="22183" xr:uid="{77015A93-2832-4527-97F1-8A6D3CAA164A}"/>
    <cellStyle name="Total 9 3 12" xfId="7093" xr:uid="{FD3E1681-603E-4A68-A461-46BAFFA55C8D}"/>
    <cellStyle name="Total 9 3 12 2" xfId="22201" xr:uid="{D1C2B86D-5406-4964-846D-F87E2DC71223}"/>
    <cellStyle name="Total 9 3 13" xfId="17213" xr:uid="{1069FE09-FF9A-4DBA-9F21-3E6CA3938F12}"/>
    <cellStyle name="Total 9 3 2" xfId="2548" xr:uid="{2B6E8D8F-79ED-490D-B9A6-2014EED2DABD}"/>
    <cellStyle name="Total 9 3 2 2" xfId="5185" xr:uid="{362DB533-D77E-4DF3-A2F9-55D12D773538}"/>
    <cellStyle name="Total 9 3 2 2 2" xfId="11549" xr:uid="{96C06235-4218-4F52-8CBA-2C3E79A2BF52}"/>
    <cellStyle name="Total 9 3 2 2 2 2" xfId="26657" xr:uid="{76C44F15-F7C6-4EA7-B62A-12F5EF68BDDE}"/>
    <cellStyle name="Total 9 3 2 2 3" xfId="7374" xr:uid="{3F60ADFF-83EA-4E33-8E65-6956C61520ED}"/>
    <cellStyle name="Total 9 3 2 2 3 2" xfId="22482" xr:uid="{0C27FDA0-1372-4361-9A56-A66E7B4C17C4}"/>
    <cellStyle name="Total 9 3 2 2 4" xfId="20293" xr:uid="{A289B08E-E41C-4914-B2E7-91664A4F045E}"/>
    <cellStyle name="Total 9 3 2 3" xfId="9015" xr:uid="{A3A4978B-EDDC-43E3-896D-7B80FAB1ED65}"/>
    <cellStyle name="Total 9 3 2 3 2" xfId="24123" xr:uid="{9ADA6021-1F07-4355-9ED1-F57479C84091}"/>
    <cellStyle name="Total 9 3 3" xfId="2750" xr:uid="{83BE3DE0-3D66-46FE-A17A-06991DC69AB5}"/>
    <cellStyle name="Total 9 3 3 2" xfId="5387" xr:uid="{A4EF91FF-8FA4-47AD-B776-385A9E9FE350}"/>
    <cellStyle name="Total 9 3 3 2 2" xfId="11736" xr:uid="{F3CE8D26-B6F1-4EB8-89AC-51187310CB8D}"/>
    <cellStyle name="Total 9 3 3 2 2 2" xfId="26844" xr:uid="{EE03AAA3-327D-43F1-8EE4-E0B8F785EFD7}"/>
    <cellStyle name="Total 9 3 3 2 3" xfId="15986" xr:uid="{7A33A5AB-94F5-42D9-97F4-C786AC89645A}"/>
    <cellStyle name="Total 9 3 3 2 3 2" xfId="31094" xr:uid="{BCA2B072-58EA-4829-A6C3-BB693CC825E7}"/>
    <cellStyle name="Total 9 3 3 2 4" xfId="20495" xr:uid="{92F0F3F6-BF97-4E2C-8482-F09966ECAD9C}"/>
    <cellStyle name="Total 9 3 3 3" xfId="8046" xr:uid="{622084FB-18D1-4C62-8F8F-E7AD56C7DDCE}"/>
    <cellStyle name="Total 9 3 3 3 2" xfId="23154" xr:uid="{2E30CFD6-2F83-486D-BE26-2E965B7A6168}"/>
    <cellStyle name="Total 9 3 3 4" xfId="17858" xr:uid="{67BF7DDD-E7A6-44F5-B48B-6FD1FF30C444}"/>
    <cellStyle name="Total 9 3 4" xfId="3053" xr:uid="{A16B72DD-D197-48E0-85EE-9A08A0760723}"/>
    <cellStyle name="Total 9 3 4 2" xfId="5690" xr:uid="{3E104F66-608C-4EE9-8CBB-AE201A995CE7}"/>
    <cellStyle name="Total 9 3 4 2 2" xfId="12001" xr:uid="{BBFC4934-BF4E-4671-87FA-C42358F2CFA4}"/>
    <cellStyle name="Total 9 3 4 2 2 2" xfId="27109" xr:uid="{2CC4019C-41F4-4C70-A66B-48E535C5FEE2}"/>
    <cellStyle name="Total 9 3 4 2 3" xfId="15517" xr:uid="{50176A34-7163-4188-8077-958DED0119F7}"/>
    <cellStyle name="Total 9 3 4 2 3 2" xfId="30625" xr:uid="{D64D9D6F-D742-41EA-ABF0-C02E95714452}"/>
    <cellStyle name="Total 9 3 4 2 4" xfId="20798" xr:uid="{3B571C9B-7BCA-42CA-8C09-DBA469265B93}"/>
    <cellStyle name="Total 9 3 4 3" xfId="9435" xr:uid="{B39C8E17-F8B5-40E5-9B4D-07CEA64A7D01}"/>
    <cellStyle name="Total 9 3 4 3 2" xfId="24543" xr:uid="{5D3FFA61-87F2-4BD2-A195-28C414B106C6}"/>
    <cellStyle name="Total 9 3 4 4" xfId="14682" xr:uid="{91F26C5E-8C4F-410D-BE03-B41E5E3F7C19}"/>
    <cellStyle name="Total 9 3 4 4 2" xfId="29790" xr:uid="{D12EBAF0-0011-474E-A0E9-057A2FE950DD}"/>
    <cellStyle name="Total 9 3 4 5" xfId="18161" xr:uid="{B92466E4-46E4-4B5E-9CBE-7938F181E943}"/>
    <cellStyle name="Total 9 3 5" xfId="3379" xr:uid="{71D00FDC-3157-4A58-BCBA-86A0DC3C0C70}"/>
    <cellStyle name="Total 9 3 5 2" xfId="6016" xr:uid="{F5D03F02-5B95-4B4F-BA9E-A8A19D00F7C1}"/>
    <cellStyle name="Total 9 3 5 2 2" xfId="12327" xr:uid="{FC69108C-823D-4C1E-8BA4-B7B82BC8C804}"/>
    <cellStyle name="Total 9 3 5 2 2 2" xfId="27435" xr:uid="{2A307304-90F8-40CF-B141-594F96230454}"/>
    <cellStyle name="Total 9 3 5 2 3" xfId="15617" xr:uid="{0C016E3A-3980-4910-B222-00DFF19C5838}"/>
    <cellStyle name="Total 9 3 5 2 3 2" xfId="30725" xr:uid="{F8ADF628-9655-4793-B6D2-63ABE4570696}"/>
    <cellStyle name="Total 9 3 5 2 4" xfId="21124" xr:uid="{63B4EB38-88B1-41B4-833B-8B15C6BF6871}"/>
    <cellStyle name="Total 9 3 5 3" xfId="9761" xr:uid="{746D73A3-EDE7-4544-97C8-95B0B98EDD08}"/>
    <cellStyle name="Total 9 3 5 3 2" xfId="24869" xr:uid="{044A852A-8706-48BD-9A86-AB3CA6D20A53}"/>
    <cellStyle name="Total 9 3 5 4" xfId="11210" xr:uid="{16CD8714-653D-4B96-96A2-EE83D1C46340}"/>
    <cellStyle name="Total 9 3 5 4 2" xfId="26318" xr:uid="{6C07A388-FA12-40A6-963B-7E8EEF5FE83E}"/>
    <cellStyle name="Total 9 3 5 5" xfId="18487" xr:uid="{B7F8E724-BC6E-4BD9-A36F-8DEA32F61C09}"/>
    <cellStyle name="Total 9 3 6" xfId="3685" xr:uid="{0DBA9C9A-A431-40BF-8317-D1673985E37F}"/>
    <cellStyle name="Total 9 3 6 2" xfId="6322" xr:uid="{DC6F5B0C-7E26-4D2D-9231-F0E21E885BDA}"/>
    <cellStyle name="Total 9 3 6 2 2" xfId="12633" xr:uid="{FBF0D9A0-D64D-4697-B0EA-EF5120426EAE}"/>
    <cellStyle name="Total 9 3 6 2 2 2" xfId="27741" xr:uid="{0C1B3AB0-D70E-4313-BD9C-E53F2CEE287F}"/>
    <cellStyle name="Total 9 3 6 2 3" xfId="15699" xr:uid="{9CE02CA7-6162-4FE6-8A96-809264DF9551}"/>
    <cellStyle name="Total 9 3 6 2 3 2" xfId="30807" xr:uid="{CE2ABAF9-FC25-43AB-AA9E-D9F8968AB500}"/>
    <cellStyle name="Total 9 3 6 2 4" xfId="21430" xr:uid="{7FE35AA1-4381-4F9D-ADDF-15025290E7C6}"/>
    <cellStyle name="Total 9 3 6 3" xfId="10067" xr:uid="{40D6B861-CD91-4789-878C-57040BA833BE}"/>
    <cellStyle name="Total 9 3 6 3 2" xfId="25175" xr:uid="{DA542362-6703-49D0-A208-5CBBEC1032BC}"/>
    <cellStyle name="Total 9 3 6 4" xfId="7849" xr:uid="{06E9FF4D-57AF-41D3-9EA2-DB53ADFEDC0B}"/>
    <cellStyle name="Total 9 3 6 4 2" xfId="22957" xr:uid="{E7ECF35A-0D96-4956-A169-78EE026D001F}"/>
    <cellStyle name="Total 9 3 6 5" xfId="18793" xr:uid="{33C48666-88FC-47C7-845B-D1D51B1F9795}"/>
    <cellStyle name="Total 9 3 7" xfId="4060" xr:uid="{97E4A3A4-FFCB-4607-BA1D-197F7A766321}"/>
    <cellStyle name="Total 9 3 7 2" xfId="6697" xr:uid="{241D45E6-C163-4E79-9325-253080537CC6}"/>
    <cellStyle name="Total 9 3 7 2 2" xfId="13008" xr:uid="{58D48C27-8CB0-4EC4-BFB3-F8574631CE17}"/>
    <cellStyle name="Total 9 3 7 2 2 2" xfId="28116" xr:uid="{72390FF7-5EF2-4F0A-9CDC-A34411A0B4F0}"/>
    <cellStyle name="Total 9 3 7 2 3" xfId="16684" xr:uid="{9510D32C-35D7-43B4-8227-829B0968633A}"/>
    <cellStyle name="Total 9 3 7 2 3 2" xfId="31792" xr:uid="{1EF0624C-495A-4BC7-B379-AFF08C3A9D49}"/>
    <cellStyle name="Total 9 3 7 2 4" xfId="21805" xr:uid="{673D286D-4364-4E76-8868-AE5949B04DA9}"/>
    <cellStyle name="Total 9 3 7 3" xfId="10442" xr:uid="{97E47E42-0EF6-4516-A9C5-2773056DE95E}"/>
    <cellStyle name="Total 9 3 7 3 2" xfId="25550" xr:uid="{9236AB94-4064-4672-9808-1884A798B8B1}"/>
    <cellStyle name="Total 9 3 7 4" xfId="7310" xr:uid="{399826F6-F6F5-4E6A-8264-91F02D6569D8}"/>
    <cellStyle name="Total 9 3 7 4 2" xfId="22418" xr:uid="{48D42671-FBA3-4719-BDF0-2F6C47BA7086}"/>
    <cellStyle name="Total 9 3 7 5" xfId="19168" xr:uid="{BB82012E-C2C0-4CB3-AEA9-50CC2E4CFA8A}"/>
    <cellStyle name="Total 9 3 8" xfId="4359" xr:uid="{C0180926-459E-4C73-8617-D7878A1CD6E7}"/>
    <cellStyle name="Total 9 3 8 2" xfId="6996" xr:uid="{D2C8FEDB-E09B-4562-A0E9-CEC20DC91EAF}"/>
    <cellStyle name="Total 9 3 8 2 2" xfId="13307" xr:uid="{F4962100-5A9A-4C4E-B502-0B09F8CB36C4}"/>
    <cellStyle name="Total 9 3 8 2 2 2" xfId="28415" xr:uid="{4E9FCE95-1377-431D-BFC2-69DC5D540FCA}"/>
    <cellStyle name="Total 9 3 8 2 3" xfId="16971" xr:uid="{83FE68A5-9CC0-4EDA-9CA9-00D4E8962BFC}"/>
    <cellStyle name="Total 9 3 8 2 3 2" xfId="32079" xr:uid="{ACA9EB03-25D9-4402-A167-DEAE70D21CCF}"/>
    <cellStyle name="Total 9 3 8 2 4" xfId="22104" xr:uid="{9669B872-C006-4ACE-9AA1-1D5370438544}"/>
    <cellStyle name="Total 9 3 8 3" xfId="10741" xr:uid="{22D5925C-A7EA-42A8-BA27-E4A978447046}"/>
    <cellStyle name="Total 9 3 8 3 2" xfId="25849" xr:uid="{5A543E51-811E-4A19-B40F-3A4868C6E2CF}"/>
    <cellStyle name="Total 9 3 8 4" xfId="7889" xr:uid="{751FA7E7-54AC-403A-9C87-B44CF0204E5B}"/>
    <cellStyle name="Total 9 3 8 4 2" xfId="22997" xr:uid="{0B3A685D-B908-46EC-8B67-4AC4BE393B0A}"/>
    <cellStyle name="Total 9 3 8 5" xfId="19467" xr:uid="{6DE7AB35-9ACA-45CE-972A-FC46A3F4BFD9}"/>
    <cellStyle name="Total 9 3 9" xfId="4625" xr:uid="{165ADEE2-2AD8-4E17-AEB5-D8AC4BF109CA}"/>
    <cellStyle name="Total 9 3 9 2" xfId="11007" xr:uid="{938B5AC2-DBD1-40EC-B799-D1270A80CADB}"/>
    <cellStyle name="Total 9 3 9 2 2" xfId="26115" xr:uid="{A30AFD28-DB9A-4AFD-A976-11586462E45B}"/>
    <cellStyle name="Total 9 3 9 3" xfId="13373" xr:uid="{E49BCA65-72E3-4BC5-A03C-02474A483A1B}"/>
    <cellStyle name="Total 9 3 9 3 2" xfId="28481" xr:uid="{FA3219E2-BB5B-4679-8626-767AAA3CECFD}"/>
    <cellStyle name="Total 9 3 9 4" xfId="19733" xr:uid="{1FFA3775-0B10-477C-B40D-5D87C904E505}"/>
    <cellStyle name="Total 9 4" xfId="2150" xr:uid="{973A1CE0-E6D8-44F7-BB96-4D7D2827B5A9}"/>
    <cellStyle name="Total 9 4 10" xfId="14133" xr:uid="{4D0F3347-8F37-4766-A38E-3F0C3D58419D}"/>
    <cellStyle name="Total 9 4 10 2" xfId="29241" xr:uid="{36DE5423-B581-41F2-BAC0-D60764EFE211}"/>
    <cellStyle name="Total 9 4 11" xfId="14983" xr:uid="{8852961A-364E-4DF3-8519-85D1C61A7886}"/>
    <cellStyle name="Total 9 4 11 2" xfId="30091" xr:uid="{7F2BF57C-A70A-40FC-A54B-A3B512B35BBE}"/>
    <cellStyle name="Total 9 4 12" xfId="17375" xr:uid="{4BB050CD-8323-443E-91DD-AFD11FE09B29}"/>
    <cellStyle name="Total 9 4 2" xfId="2640" xr:uid="{81235FAB-420C-4633-B586-ED8AB6D807A0}"/>
    <cellStyle name="Total 9 4 2 2" xfId="5277" xr:uid="{CCDC1C68-582F-4272-8C78-3B9AA1CBC909}"/>
    <cellStyle name="Total 9 4 2 2 2" xfId="11641" xr:uid="{CE0A2EA4-AF0C-45EF-8801-4CFA9394DA32}"/>
    <cellStyle name="Total 9 4 2 2 2 2" xfId="26749" xr:uid="{D2F44C7E-D65B-4D07-A587-ECC663EB1633}"/>
    <cellStyle name="Total 9 4 2 2 3" xfId="7116" xr:uid="{C47D40B1-A997-4D9B-9C10-F0DD87B61D36}"/>
    <cellStyle name="Total 9 4 2 2 3 2" xfId="22224" xr:uid="{4BF8A11E-A689-4DFF-9A40-272E5B0A269F}"/>
    <cellStyle name="Total 9 4 2 2 4" xfId="20385" xr:uid="{80B83B29-687D-4185-B197-BBC18E2C8865}"/>
    <cellStyle name="Total 9 4 2 3" xfId="9107" xr:uid="{F2F44090-9540-44CA-9E29-D3D7F30C4740}"/>
    <cellStyle name="Total 9 4 2 3 2" xfId="24215" xr:uid="{A1A7265A-8EEA-4414-9815-C1F6B9238048}"/>
    <cellStyle name="Total 9 4 2 4" xfId="7233" xr:uid="{419A0B1F-BA81-471F-8C32-67CCE20B743A}"/>
    <cellStyle name="Total 9 4 2 4 2" xfId="22341" xr:uid="{104290A5-8900-4E44-A9CE-B1F3252CE211}"/>
    <cellStyle name="Total 9 4 2 5" xfId="16494" xr:uid="{7AE4B050-0B86-47CC-A3CE-9429B2420AD8}"/>
    <cellStyle name="Total 9 4 2 5 2" xfId="31602" xr:uid="{36095F50-F754-44B1-9452-582BC9677496}"/>
    <cellStyle name="Total 9 4 2 6" xfId="17748" xr:uid="{C2527113-56B6-4F19-ADC1-60EABD2435C3}"/>
    <cellStyle name="Total 9 4 3" xfId="2905" xr:uid="{CECBDD97-750A-4D00-BE87-1D0A93849D1A}"/>
    <cellStyle name="Total 9 4 3 2" xfId="5542" xr:uid="{D5C67281-7205-419B-A4A1-EFC46FA7D699}"/>
    <cellStyle name="Total 9 4 3 2 2" xfId="11853" xr:uid="{9CC1A0D2-9F01-489D-954A-98047ACDF3A0}"/>
    <cellStyle name="Total 9 4 3 2 2 2" xfId="26961" xr:uid="{5908088E-6C94-473F-90C7-A5504D9AB20E}"/>
    <cellStyle name="Total 9 4 3 2 3" xfId="7526" xr:uid="{6BAF6C71-3185-4ED4-A0CE-D672E4BD5DB7}"/>
    <cellStyle name="Total 9 4 3 2 3 2" xfId="22634" xr:uid="{53DF3FC0-D31D-432C-9E76-50780B601F94}"/>
    <cellStyle name="Total 9 4 3 2 4" xfId="20650" xr:uid="{71E25B11-4E00-4D30-B321-DBC2E1A650BF}"/>
    <cellStyle name="Total 9 4 3 3" xfId="14175" xr:uid="{8E45DAA9-EC73-4135-BA4F-B23AF60583ED}"/>
    <cellStyle name="Total 9 4 3 3 2" xfId="29283" xr:uid="{47331ED3-DEC7-4C97-A3BA-71781FE2F9C9}"/>
    <cellStyle name="Total 9 4 3 4" xfId="18013" xr:uid="{5C458A62-AB00-491B-B32A-2B0C1077F53C}"/>
    <cellStyle name="Total 9 4 4" xfId="3208" xr:uid="{EDE330A2-D3FE-4065-ACE9-6143B03FFCF9}"/>
    <cellStyle name="Total 9 4 4 2" xfId="5845" xr:uid="{9AC0362D-1292-4CB0-A6C5-E19A9A7908CC}"/>
    <cellStyle name="Total 9 4 4 2 2" xfId="12156" xr:uid="{E3EBC152-1145-4B39-AB0B-A46A538C45D7}"/>
    <cellStyle name="Total 9 4 4 2 2 2" xfId="27264" xr:uid="{5002A0B2-E4D5-4A49-B3AD-40987ADDD79F}"/>
    <cellStyle name="Total 9 4 4 2 3" xfId="15934" xr:uid="{D481FE99-5600-4F05-8C01-5C830AF84E66}"/>
    <cellStyle name="Total 9 4 4 2 3 2" xfId="31042" xr:uid="{6CE7E6F0-99BA-4F27-A138-4ADFE287E8E4}"/>
    <cellStyle name="Total 9 4 4 2 4" xfId="20953" xr:uid="{E0217068-B2B0-4B5A-ADFD-1706072A924D}"/>
    <cellStyle name="Total 9 4 4 3" xfId="9590" xr:uid="{F7E349C6-9549-4143-A582-88D8DBD256A0}"/>
    <cellStyle name="Total 9 4 4 3 2" xfId="24698" xr:uid="{81C4EC93-FC7A-4D43-960C-3442EBD54BEF}"/>
    <cellStyle name="Total 9 4 4 4" xfId="14365" xr:uid="{4097B566-BFB6-4F3D-AC5E-E42DDC33AD51}"/>
    <cellStyle name="Total 9 4 4 4 2" xfId="29473" xr:uid="{73AC2F5E-1C7D-4D7A-BF54-D55B34E5C812}"/>
    <cellStyle name="Total 9 4 4 5" xfId="18316" xr:uid="{64C1341C-EDDC-4F3B-B745-452DBD14528F}"/>
    <cellStyle name="Total 9 4 5" xfId="3534" xr:uid="{B3F522EB-5F2B-420D-929E-23629253E845}"/>
    <cellStyle name="Total 9 4 5 2" xfId="6171" xr:uid="{51F46591-63E4-4F6F-B9EC-1D3B6BC9FC30}"/>
    <cellStyle name="Total 9 4 5 2 2" xfId="12482" xr:uid="{407986DE-A397-48AC-9DDD-9CD997CE7542}"/>
    <cellStyle name="Total 9 4 5 2 2 2" xfId="27590" xr:uid="{A66423AC-2F8C-4B06-9E4E-CE72E2AE25F6}"/>
    <cellStyle name="Total 9 4 5 2 3" xfId="16393" xr:uid="{E1863920-66DA-491A-B338-58384D299623}"/>
    <cellStyle name="Total 9 4 5 2 3 2" xfId="31501" xr:uid="{9E646669-5EF9-4907-B8BE-CC58360D6D6C}"/>
    <cellStyle name="Total 9 4 5 2 4" xfId="21279" xr:uid="{72BA92A0-E653-4EC2-82B4-82D678988D0A}"/>
    <cellStyle name="Total 9 4 5 3" xfId="9916" xr:uid="{42D38139-79D1-4BB8-BFC4-8640C80E61E9}"/>
    <cellStyle name="Total 9 4 5 3 2" xfId="25024" xr:uid="{AFE7FB8D-FD4B-4F3B-8FF3-C261A3E8C143}"/>
    <cellStyle name="Total 9 4 5 4" xfId="9267" xr:uid="{025FCB98-9706-410E-9706-E5C9E36342A3}"/>
    <cellStyle name="Total 9 4 5 4 2" xfId="24375" xr:uid="{CDD313FB-C69B-40F5-AF48-92CE551688BF}"/>
    <cellStyle name="Total 9 4 5 5" xfId="18642" xr:uid="{D1C2F5D4-89B6-468C-8CC4-4EE7FF6B4787}"/>
    <cellStyle name="Total 9 4 6" xfId="3840" xr:uid="{D6DB83EA-2977-450E-A4BA-7D45B7CA3658}"/>
    <cellStyle name="Total 9 4 6 2" xfId="6477" xr:uid="{32166B88-63F9-42DF-9132-C0BB46581FA7}"/>
    <cellStyle name="Total 9 4 6 2 2" xfId="12788" xr:uid="{BDFBFA08-6C89-42D6-8A21-7D21A10FA67A}"/>
    <cellStyle name="Total 9 4 6 2 2 2" xfId="27896" xr:uid="{237D147D-546C-494A-AEEC-0C7BCCFC4FF4}"/>
    <cellStyle name="Total 9 4 6 2 3" xfId="15866" xr:uid="{92BDE8AC-A71C-4586-A4FA-7B7B9170F37C}"/>
    <cellStyle name="Total 9 4 6 2 3 2" xfId="30974" xr:uid="{3C7DCA2F-2DD8-4D48-8478-26F7C18AD92B}"/>
    <cellStyle name="Total 9 4 6 2 4" xfId="21585" xr:uid="{CDDF95FB-C053-4ABB-B8D7-91D132539A41}"/>
    <cellStyle name="Total 9 4 6 3" xfId="10222" xr:uid="{83FCC4B7-AFB1-441F-BD42-FEF7F4E88B0D}"/>
    <cellStyle name="Total 9 4 6 3 2" xfId="25330" xr:uid="{94F27BC4-978E-4827-A035-2E17848D2369}"/>
    <cellStyle name="Total 9 4 6 4" xfId="11786" xr:uid="{52752AE4-3091-47AE-A974-915786B3E105}"/>
    <cellStyle name="Total 9 4 6 4 2" xfId="26894" xr:uid="{E79C9C87-E893-4700-B701-F603EB3CF641}"/>
    <cellStyle name="Total 9 4 6 5" xfId="18948" xr:uid="{D2770ACB-5C6F-4447-9055-802ECF01C64D}"/>
    <cellStyle name="Total 9 4 7" xfId="4222" xr:uid="{740DB3AE-EFC7-4B12-A5C8-83AFE0E1CF5B}"/>
    <cellStyle name="Total 9 4 7 2" xfId="6859" xr:uid="{BA9C0851-3FF8-46D4-A610-00A3038878C8}"/>
    <cellStyle name="Total 9 4 7 2 2" xfId="13170" xr:uid="{29994B8C-DBCB-43DD-AB45-6B097B35163B}"/>
    <cellStyle name="Total 9 4 7 2 2 2" xfId="28278" xr:uid="{3FFA1979-2CFC-42CD-9AF8-FA67F56E0927}"/>
    <cellStyle name="Total 9 4 7 2 3" xfId="16839" xr:uid="{6BCE1FA6-53B0-43E8-A7B5-4BF0E9100A3D}"/>
    <cellStyle name="Total 9 4 7 2 3 2" xfId="31947" xr:uid="{60F72026-C1EF-4298-9503-0D426B8900AA}"/>
    <cellStyle name="Total 9 4 7 2 4" xfId="21967" xr:uid="{911EF84F-84B0-4BD8-AFA5-A0D8E4B23F64}"/>
    <cellStyle name="Total 9 4 7 3" xfId="10604" xr:uid="{DD05D1E5-E867-45E1-B391-B93C79178D59}"/>
    <cellStyle name="Total 9 4 7 3 2" xfId="25712" xr:uid="{3ACB3F6A-4A75-4779-BEB8-9343CDCAEBAC}"/>
    <cellStyle name="Total 9 4 7 4" xfId="16409" xr:uid="{4299ABED-F8DB-4D15-84D1-FDFF7447C243}"/>
    <cellStyle name="Total 9 4 7 4 2" xfId="31517" xr:uid="{00EA845A-2F87-411C-B6E1-42450C972926}"/>
    <cellStyle name="Total 9 4 7 5" xfId="19330" xr:uid="{A7EE1A5A-CF8A-483E-BB88-8FDD997E623C}"/>
    <cellStyle name="Total 9 4 8" xfId="4787" xr:uid="{BD1D4521-8BCF-4319-AE6B-55675FE13C31}"/>
    <cellStyle name="Total 9 4 8 2" xfId="11169" xr:uid="{B35A1B88-5C9E-4F7E-B69E-57BAAF8963C5}"/>
    <cellStyle name="Total 9 4 8 2 2" xfId="26277" xr:uid="{570E1662-A570-4B1E-A0E7-D00730F55F19}"/>
    <cellStyle name="Total 9 4 8 3" xfId="16022" xr:uid="{B83F0D2C-274F-4B1E-BF20-F4CB6D7CDABE}"/>
    <cellStyle name="Total 9 4 8 3 2" xfId="31130" xr:uid="{5597E182-FE04-4DBB-B580-8B4DF226DC46}"/>
    <cellStyle name="Total 9 4 8 4" xfId="19895" xr:uid="{5DD78275-7E85-4D3B-8828-A556A279C35E}"/>
    <cellStyle name="Total 9 4 9" xfId="8648" xr:uid="{D5116405-C32F-4722-BB7B-3182AF56D8C7}"/>
    <cellStyle name="Total 9 4 9 2" xfId="23756" xr:uid="{91E7F7D2-9461-431F-A94D-3BFEF6E0F84D}"/>
    <cellStyle name="Total 9 5" xfId="2165" xr:uid="{08FEEC73-D56E-487A-8228-B87E7F9F904D}"/>
    <cellStyle name="Total 9 5 10" xfId="7875" xr:uid="{62B74C0C-4502-45C0-A781-E1CD55F97E86}"/>
    <cellStyle name="Total 9 5 10 2" xfId="22983" xr:uid="{1FCA423A-AA79-4E2A-B412-5C994A3DEC71}"/>
    <cellStyle name="Total 9 5 11" xfId="17390" xr:uid="{35E3B5F7-A7D5-4871-881E-9EA52E84E8B1}"/>
    <cellStyle name="Total 9 5 2" xfId="2920" xr:uid="{CEA14016-AF4D-41CE-811C-9E56B6E6DF13}"/>
    <cellStyle name="Total 9 5 2 2" xfId="5557" xr:uid="{3C4BA0B0-6F19-4012-99D4-EF9E8BAFC33F}"/>
    <cellStyle name="Total 9 5 2 2 2" xfId="11868" xr:uid="{44CB4DEF-71B4-43C3-B85A-D1A84316551D}"/>
    <cellStyle name="Total 9 5 2 2 2 2" xfId="26976" xr:uid="{645DBD70-B1F3-4AD1-9B20-3EADBC4824F1}"/>
    <cellStyle name="Total 9 5 2 2 3" xfId="16124" xr:uid="{8578DD7B-F4D5-4FD0-86A5-41EDA35232A3}"/>
    <cellStyle name="Total 9 5 2 2 3 2" xfId="31232" xr:uid="{C171BAA8-7A11-4474-96CE-6DC3DE68C446}"/>
    <cellStyle name="Total 9 5 2 2 4" xfId="20665" xr:uid="{E158BA0D-42C6-42AB-AE3D-A3E3B7623E2D}"/>
    <cellStyle name="Total 9 5 2 3" xfId="7845" xr:uid="{CB2B7D7A-3F75-498A-9A33-1FC7186109C6}"/>
    <cellStyle name="Total 9 5 2 3 2" xfId="22953" xr:uid="{91EB2ACD-3E5F-4B8A-8BB4-6FB68A518BA4}"/>
    <cellStyle name="Total 9 5 2 4" xfId="18028" xr:uid="{38B8EF78-FCD5-4679-84CA-0F07358FE07D}"/>
    <cellStyle name="Total 9 5 3" xfId="3223" xr:uid="{590E91B2-35F4-4659-9635-7020A31B7D2E}"/>
    <cellStyle name="Total 9 5 3 2" xfId="5860" xr:uid="{0623B7A4-BAAB-4759-98FF-41C0AC38718D}"/>
    <cellStyle name="Total 9 5 3 2 2" xfId="12171" xr:uid="{06822920-B84B-4B6F-9266-260174799D0F}"/>
    <cellStyle name="Total 9 5 3 2 2 2" xfId="27279" xr:uid="{96F64DDF-FBF2-4E2C-A6E9-E1264259A67D}"/>
    <cellStyle name="Total 9 5 3 2 3" xfId="8158" xr:uid="{7ADFBF84-F78B-4529-A724-34D90198107D}"/>
    <cellStyle name="Total 9 5 3 2 3 2" xfId="23266" xr:uid="{1327211A-BC90-4086-853B-39655F51EAE5}"/>
    <cellStyle name="Total 9 5 3 2 4" xfId="20968" xr:uid="{8CA11DA3-E128-4928-BCF0-86D7784373F8}"/>
    <cellStyle name="Total 9 5 3 3" xfId="9605" xr:uid="{83D56AB7-D759-4A8D-A670-DDD44F4BD615}"/>
    <cellStyle name="Total 9 5 3 3 2" xfId="24713" xr:uid="{8EF7A5AE-92E4-45B8-95A4-D133C013C049}"/>
    <cellStyle name="Total 9 5 3 4" xfId="15386" xr:uid="{8329FEC5-FE77-4260-8BD8-970F0D2CB07B}"/>
    <cellStyle name="Total 9 5 3 4 2" xfId="30494" xr:uid="{9EBE944C-3165-4ADF-BAD0-A81E33294A86}"/>
    <cellStyle name="Total 9 5 3 5" xfId="18331" xr:uid="{893FD732-1EDF-40FD-AA66-A6CA2D908554}"/>
    <cellStyle name="Total 9 5 4" xfId="3549" xr:uid="{67DD82B3-F2F7-47BD-B89F-B95D5DB44398}"/>
    <cellStyle name="Total 9 5 4 2" xfId="6186" xr:uid="{2B7ADDEB-BE8A-48EE-BF61-6659CD11D72E}"/>
    <cellStyle name="Total 9 5 4 2 2" xfId="12497" xr:uid="{E5632D22-2F47-4B6A-AA52-D8ABB47E583E}"/>
    <cellStyle name="Total 9 5 4 2 2 2" xfId="27605" xr:uid="{89436ABF-EA6B-4BCC-AE90-7F9E3F865353}"/>
    <cellStyle name="Total 9 5 4 2 3" xfId="13619" xr:uid="{57F636EB-A18A-49D6-9C49-5D0C7C86795A}"/>
    <cellStyle name="Total 9 5 4 2 3 2" xfId="28727" xr:uid="{8AC17224-19C5-4540-AA3E-3A28ADEF17B0}"/>
    <cellStyle name="Total 9 5 4 2 4" xfId="21294" xr:uid="{9B3A73B0-A530-48D6-BA62-6FD9532DC7C4}"/>
    <cellStyle name="Total 9 5 4 3" xfId="9931" xr:uid="{0D822F19-89F7-46AF-95ED-74884FF3A801}"/>
    <cellStyle name="Total 9 5 4 3 2" xfId="25039" xr:uid="{5FF79EB2-7047-45F3-A173-8D499DE6817F}"/>
    <cellStyle name="Total 9 5 4 4" xfId="7598" xr:uid="{91C02826-76F7-4F57-AF27-E1C17B8D5A3D}"/>
    <cellStyle name="Total 9 5 4 4 2" xfId="22706" xr:uid="{C808292D-93D6-41AE-AED2-956A7AADD396}"/>
    <cellStyle name="Total 9 5 4 5" xfId="18657" xr:uid="{8ED8B94F-4A33-4719-A785-19523E13EDB3}"/>
    <cellStyle name="Total 9 5 5" xfId="3855" xr:uid="{93565F5A-C18C-4C8B-A773-36F8E5B8295A}"/>
    <cellStyle name="Total 9 5 5 2" xfId="6492" xr:uid="{AABA33E7-37A5-46C1-A444-DC10D3F274F1}"/>
    <cellStyle name="Total 9 5 5 2 2" xfId="12803" xr:uid="{41C8B4E3-886C-4079-B834-848A70F0B571}"/>
    <cellStyle name="Total 9 5 5 2 2 2" xfId="27911" xr:uid="{FC41A281-5FAA-42E3-95C2-C52B8DFE3648}"/>
    <cellStyle name="Total 9 5 5 2 3" xfId="15677" xr:uid="{83073798-5ED5-483F-BA76-D5412605501C}"/>
    <cellStyle name="Total 9 5 5 2 3 2" xfId="30785" xr:uid="{F5E8D398-8E5A-438B-A50B-0BAD999D22E8}"/>
    <cellStyle name="Total 9 5 5 2 4" xfId="21600" xr:uid="{96100C7E-5E25-441B-BD89-4D6894912B1A}"/>
    <cellStyle name="Total 9 5 5 3" xfId="10237" xr:uid="{6FA64AC8-D664-4B39-9317-927E328305DB}"/>
    <cellStyle name="Total 9 5 5 3 2" xfId="25345" xr:uid="{572669C2-3CA4-4192-ADA6-AE6E3AF0DA55}"/>
    <cellStyle name="Total 9 5 5 4" xfId="7816" xr:uid="{E66672B8-B464-4080-A610-1DDEA6657A00}"/>
    <cellStyle name="Total 9 5 5 4 2" xfId="22924" xr:uid="{7EDB2330-1BE3-4246-A9FA-78F4E1C3E70D}"/>
    <cellStyle name="Total 9 5 5 5" xfId="18963" xr:uid="{61A6D861-3895-4787-AE36-C68EB54686E5}"/>
    <cellStyle name="Total 9 5 6" xfId="4237" xr:uid="{40A113CB-B90B-4428-8D56-388F87DB0D15}"/>
    <cellStyle name="Total 9 5 6 2" xfId="6874" xr:uid="{B2B684F5-50F6-47BD-AFF0-833505FF35DD}"/>
    <cellStyle name="Total 9 5 6 2 2" xfId="13185" xr:uid="{48A43441-31F8-4DE2-8686-AE761E9ACADE}"/>
    <cellStyle name="Total 9 5 6 2 2 2" xfId="28293" xr:uid="{BA6BC451-9480-4D10-B12D-6B820E559CF8}"/>
    <cellStyle name="Total 9 5 6 2 3" xfId="16854" xr:uid="{899D9DD1-482F-425E-8F52-9842F082BAE2}"/>
    <cellStyle name="Total 9 5 6 2 3 2" xfId="31962" xr:uid="{930E94EA-192C-4CC2-B935-43204708D259}"/>
    <cellStyle name="Total 9 5 6 2 4" xfId="21982" xr:uid="{EB8B5C3C-6654-460E-910B-0EBE933E2FAF}"/>
    <cellStyle name="Total 9 5 6 3" xfId="10619" xr:uid="{9A998D57-9188-4EF2-9249-93BBCA90F356}"/>
    <cellStyle name="Total 9 5 6 3 2" xfId="25727" xr:uid="{C3A826D9-1BA7-4605-932D-F39055BE8C1D}"/>
    <cellStyle name="Total 9 5 6 4" xfId="14466" xr:uid="{DBF55DB3-7341-4981-B4B0-A33F2FE71244}"/>
    <cellStyle name="Total 9 5 6 4 2" xfId="29574" xr:uid="{0FD05A1A-3630-4BA9-9E39-8EA6E51C5295}"/>
    <cellStyle name="Total 9 5 6 5" xfId="19345" xr:uid="{CB992B00-5E2A-4522-A29E-406013D98E68}"/>
    <cellStyle name="Total 9 5 7" xfId="4802" xr:uid="{97CF17DC-F5C6-4669-A131-FC12B4ABE1DC}"/>
    <cellStyle name="Total 9 5 7 2" xfId="11184" xr:uid="{FA598A8F-E5AC-454E-820C-B75039720D99}"/>
    <cellStyle name="Total 9 5 7 2 2" xfId="26292" xr:uid="{B30357A9-9A28-4CD1-AAAC-DF58F38CDC9E}"/>
    <cellStyle name="Total 9 5 7 3" xfId="15076" xr:uid="{9F9D8341-F962-4381-BFBF-BB3959DED18B}"/>
    <cellStyle name="Total 9 5 7 3 2" xfId="30184" xr:uid="{045D49AE-F368-4877-8821-33499AEFD6D1}"/>
    <cellStyle name="Total 9 5 7 4" xfId="19910" xr:uid="{C52D96A6-B350-42A6-9FE6-08703C3D63D4}"/>
    <cellStyle name="Total 9 5 8" xfId="8663" xr:uid="{116D6F08-DCE4-4477-9BC1-14912DEC10FE}"/>
    <cellStyle name="Total 9 5 8 2" xfId="23771" xr:uid="{5E50656E-3590-4EAB-96AE-9925278FB3DF}"/>
    <cellStyle name="Total 9 5 9" xfId="13752" xr:uid="{55970A0B-9F75-4E70-AE23-9880A1AF55CC}"/>
    <cellStyle name="Total 9 5 9 2" xfId="28860" xr:uid="{699BE19C-E781-4B94-95E6-535FB799EC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1.44E-2</c:v>
                </c:pt>
                <c:pt idx="1">
                  <c:v>6.6767999999999994E-2</c:v>
                </c:pt>
                <c:pt idx="2">
                  <c:v>5.2384000000000007E-2</c:v>
                </c:pt>
                <c:pt idx="3">
                  <c:v>2.6447999999999999E-2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1.44E-2</c:v>
                </c:pt>
                <c:pt idx="1">
                  <c:v>1.44E-2</c:v>
                </c:pt>
                <c:pt idx="2">
                  <c:v>4.0000000000000002E-4</c:v>
                </c:pt>
                <c:pt idx="3">
                  <c:v>5.1200000000000009E-4</c:v>
                </c:pt>
                <c:pt idx="4">
                  <c:v>0</c:v>
                </c:pt>
                <c:pt idx="5">
                  <c:v>0</c:v>
                </c:pt>
                <c:pt idx="6">
                  <c:v>0</c:v>
                </c:pt>
                <c:pt idx="7">
                  <c:v>0</c:v>
                </c:pt>
                <c:pt idx="8">
                  <c:v>0</c:v>
                </c:pt>
                <c:pt idx="9">
                  <c:v>0.12979200000000002</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0.09</c:v>
                </c:pt>
                <c:pt idx="1">
                  <c:v>0.18</c:v>
                </c:pt>
                <c:pt idx="2">
                  <c:v>0.1825</c:v>
                </c:pt>
                <c:pt idx="3">
                  <c:v>0.1857</c:v>
                </c:pt>
                <c:pt idx="4">
                  <c:v>0.1857</c:v>
                </c:pt>
                <c:pt idx="5">
                  <c:v>0.1857</c:v>
                </c:pt>
                <c:pt idx="6">
                  <c:v>0.1857</c:v>
                </c:pt>
                <c:pt idx="7">
                  <c:v>0.1857</c:v>
                </c:pt>
                <c:pt idx="8">
                  <c:v>0.1857</c:v>
                </c:pt>
                <c:pt idx="9">
                  <c:v>0.99690000000000012</c:v>
                </c:pt>
                <c:pt idx="10">
                  <c:v>0.99690000000000012</c:v>
                </c:pt>
                <c:pt idx="11">
                  <c:v>0.99690000000000012</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2.6666560000000002E-2</c:v>
                </c:pt>
                <c:pt idx="1">
                  <c:v>2.6666560000000002E-2</c:v>
                </c:pt>
                <c:pt idx="2">
                  <c:v>2.6666560000000002E-2</c:v>
                </c:pt>
                <c:pt idx="3">
                  <c:v>2.6666560000000002E-2</c:v>
                </c:pt>
                <c:pt idx="4">
                  <c:v>2.6666560000000002E-2</c:v>
                </c:pt>
                <c:pt idx="5">
                  <c:v>2.6666560000000002E-2</c:v>
                </c:pt>
                <c:pt idx="6">
                  <c:v>2.6666560000000002E-2</c:v>
                </c:pt>
                <c:pt idx="7">
                  <c:v>2.6666560000000002E-2</c:v>
                </c:pt>
                <c:pt idx="8">
                  <c:v>2.6666560000000002E-2</c:v>
                </c:pt>
                <c:pt idx="9">
                  <c:v>2.6666560000000002E-2</c:v>
                </c:pt>
                <c:pt idx="10">
                  <c:v>2.6666560000000002E-2</c:v>
                </c:pt>
                <c:pt idx="11">
                  <c:v>2.6666560000000002E-2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#,##0.000_);_(* \(#,##0.000\);_(* "-"??_);_(@_)</c:formatCode>
                <c:ptCount val="12"/>
                <c:pt idx="0">
                  <c:v>2.6666560000000002E-2</c:v>
                </c:pt>
                <c:pt idx="1">
                  <c:v>2.6666560000000002E-2</c:v>
                </c:pt>
                <c:pt idx="2">
                  <c:v>2.6666560000000002E-2</c:v>
                </c:pt>
                <c:pt idx="3">
                  <c:v>2.6666560000000002E-2</c:v>
                </c:pt>
                <c:pt idx="4">
                  <c:v>2.6666560000000002E-2</c:v>
                </c:pt>
                <c:pt idx="5">
                  <c:v>2.6666560000000002E-2</c:v>
                </c:pt>
                <c:pt idx="6">
                  <c:v>2.6666560000000002E-2</c:v>
                </c:pt>
                <c:pt idx="7">
                  <c:v>2.6666560000000002E-2</c:v>
                </c:pt>
                <c:pt idx="8">
                  <c:v>2.6666560000000002E-2</c:v>
                </c:pt>
                <c:pt idx="9">
                  <c:v>2.6666560000000002E-2</c:v>
                </c:pt>
                <c:pt idx="10">
                  <c:v>2.6666560000000002E-2</c:v>
                </c:pt>
                <c:pt idx="11">
                  <c:v>2.6666560000000002E-2</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0.00%</c:formatCode>
                <c:ptCount val="12"/>
                <c:pt idx="0">
                  <c:v>8.3333000000000004E-2</c:v>
                </c:pt>
                <c:pt idx="1">
                  <c:v>0.16666600000000001</c:v>
                </c:pt>
                <c:pt idx="2">
                  <c:v>0.24999900000000003</c:v>
                </c:pt>
                <c:pt idx="3">
                  <c:v>0.33333200000000002</c:v>
                </c:pt>
                <c:pt idx="4">
                  <c:v>0.41666500000000001</c:v>
                </c:pt>
                <c:pt idx="5">
                  <c:v>0.499998</c:v>
                </c:pt>
                <c:pt idx="6">
                  <c:v>0.58333100000000004</c:v>
                </c:pt>
                <c:pt idx="7">
                  <c:v>0.66666400000000003</c:v>
                </c:pt>
                <c:pt idx="8">
                  <c:v>0.74999700000000002</c:v>
                </c:pt>
                <c:pt idx="9">
                  <c:v>0.83333000000000002</c:v>
                </c:pt>
                <c:pt idx="10">
                  <c:v>0.91666300000000001</c:v>
                </c:pt>
                <c:pt idx="11">
                  <c:v>0.999996</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2.7600000000000003E-2</c:v>
                </c:pt>
                <c:pt idx="1">
                  <c:v>1.7319999999999999E-2</c:v>
                </c:pt>
                <c:pt idx="2">
                  <c:v>1.6E-2</c:v>
                </c:pt>
                <c:pt idx="3">
                  <c:v>3.2640000000000002E-2</c:v>
                </c:pt>
                <c:pt idx="4">
                  <c:v>1.4999999999999999E-2</c:v>
                </c:pt>
                <c:pt idx="5">
                  <c:v>1.6E-2</c:v>
                </c:pt>
                <c:pt idx="6">
                  <c:v>3.7319999999999999E-2</c:v>
                </c:pt>
                <c:pt idx="7">
                  <c:v>2.5000000000000001E-2</c:v>
                </c:pt>
                <c:pt idx="8">
                  <c:v>0.13119999999999998</c:v>
                </c:pt>
                <c:pt idx="9">
                  <c:v>2.8800000000000006E-2</c:v>
                </c:pt>
                <c:pt idx="10">
                  <c:v>2.1640000000000003E-2</c:v>
                </c:pt>
                <c:pt idx="11">
                  <c:v>3.1600000000000003E-2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2.7600000000000003E-2</c:v>
                </c:pt>
                <c:pt idx="1">
                  <c:v>1.7319999999999999E-2</c:v>
                </c:pt>
                <c:pt idx="2">
                  <c:v>1.6E-2</c:v>
                </c:pt>
                <c:pt idx="3">
                  <c:v>3.0640000000000001E-2</c:v>
                </c:pt>
                <c:pt idx="4">
                  <c:v>1.7000000000000001E-2</c:v>
                </c:pt>
                <c:pt idx="5">
                  <c:v>1.3519999999999999E-2</c:v>
                </c:pt>
                <c:pt idx="6">
                  <c:v>3.9960000000000002E-2</c:v>
                </c:pt>
                <c:pt idx="7">
                  <c:v>2.5000000000000001E-2</c:v>
                </c:pt>
                <c:pt idx="8">
                  <c:v>0.13260000000000002</c:v>
                </c:pt>
                <c:pt idx="9">
                  <c:v>1.8160000000000003E-2</c:v>
                </c:pt>
                <c:pt idx="10">
                  <c:v>2.1640000000000003E-2</c:v>
                </c:pt>
                <c:pt idx="11">
                  <c:v>4.0619999999999996E-2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0">
                  <c:v>6.9000000000000006E-2</c:v>
                </c:pt>
                <c:pt idx="1">
                  <c:v>0.1123</c:v>
                </c:pt>
                <c:pt idx="2">
                  <c:v>0.15229999999999999</c:v>
                </c:pt>
                <c:pt idx="3">
                  <c:v>0.22889999999999999</c:v>
                </c:pt>
                <c:pt idx="4">
                  <c:v>0.27139999999999997</c:v>
                </c:pt>
                <c:pt idx="5">
                  <c:v>0.30519999999999997</c:v>
                </c:pt>
                <c:pt idx="6">
                  <c:v>0.40509999999999996</c:v>
                </c:pt>
                <c:pt idx="7">
                  <c:v>0.46759999999999996</c:v>
                </c:pt>
                <c:pt idx="8">
                  <c:v>0.79909999999999992</c:v>
                </c:pt>
                <c:pt idx="9">
                  <c:v>0.84449999999999992</c:v>
                </c:pt>
                <c:pt idx="10">
                  <c:v>0.89859999999999995</c:v>
                </c:pt>
                <c:pt idx="11">
                  <c:v>1.0001499999999999</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0.00%</c:formatCode>
                <c:ptCount val="12"/>
                <c:pt idx="0">
                  <c:v>7.4099999999999999E-2</c:v>
                </c:pt>
                <c:pt idx="1">
                  <c:v>9.9000000000000008E-3</c:v>
                </c:pt>
                <c:pt idx="2">
                  <c:v>8.1000000000000013E-3</c:v>
                </c:pt>
                <c:pt idx="3">
                  <c:v>0.06</c:v>
                </c:pt>
                <c:pt idx="4">
                  <c:v>1.5899999999999997E-2</c:v>
                </c:pt>
                <c:pt idx="5">
                  <c:v>8.1000000000000013E-3</c:v>
                </c:pt>
                <c:pt idx="6">
                  <c:v>8.1000000000000013E-3</c:v>
                </c:pt>
                <c:pt idx="7">
                  <c:v>0.03</c:v>
                </c:pt>
                <c:pt idx="8">
                  <c:v>1.5899999999999997E-2</c:v>
                </c:pt>
                <c:pt idx="9">
                  <c:v>2.01E-2</c:v>
                </c:pt>
                <c:pt idx="10">
                  <c:v>8.1000000000000013E-3</c:v>
                </c:pt>
                <c:pt idx="11">
                  <c:v>4.2299999999999997E-2</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0.00%</c:formatCode>
                <c:ptCount val="12"/>
                <c:pt idx="0">
                  <c:v>7.4099999999999999E-2</c:v>
                </c:pt>
                <c:pt idx="1">
                  <c:v>9.9000000000000008E-3</c:v>
                </c:pt>
                <c:pt idx="2">
                  <c:v>8.1000000000000013E-3</c:v>
                </c:pt>
                <c:pt idx="3">
                  <c:v>2.2019999999999998E-2</c:v>
                </c:pt>
                <c:pt idx="4">
                  <c:v>1.2E-2</c:v>
                </c:pt>
                <c:pt idx="5">
                  <c:v>3.8100000000000002E-2</c:v>
                </c:pt>
                <c:pt idx="6">
                  <c:v>8.1000000000000013E-3</c:v>
                </c:pt>
                <c:pt idx="7">
                  <c:v>3.2099999999999997E-2</c:v>
                </c:pt>
                <c:pt idx="8">
                  <c:v>1.5899999999999997E-2</c:v>
                </c:pt>
                <c:pt idx="9">
                  <c:v>8.1000000000000013E-3</c:v>
                </c:pt>
                <c:pt idx="10">
                  <c:v>2.0039999999999999E-2</c:v>
                </c:pt>
                <c:pt idx="11">
                  <c:v>5.2199999999999996E-2</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0">
                  <c:v>0.247</c:v>
                </c:pt>
                <c:pt idx="1">
                  <c:v>0.28000000000000003</c:v>
                </c:pt>
                <c:pt idx="2">
                  <c:v>0.30700000000000005</c:v>
                </c:pt>
                <c:pt idx="3">
                  <c:v>0.38040000000000007</c:v>
                </c:pt>
                <c:pt idx="4">
                  <c:v>0.42040000000000005</c:v>
                </c:pt>
                <c:pt idx="5">
                  <c:v>0.54740000000000011</c:v>
                </c:pt>
                <c:pt idx="6">
                  <c:v>0.57440000000000013</c:v>
                </c:pt>
                <c:pt idx="7">
                  <c:v>0.68140000000000012</c:v>
                </c:pt>
                <c:pt idx="8">
                  <c:v>0.73440000000000016</c:v>
                </c:pt>
                <c:pt idx="9">
                  <c:v>0.76140000000000019</c:v>
                </c:pt>
                <c:pt idx="10">
                  <c:v>0.82820000000000016</c:v>
                </c:pt>
                <c:pt idx="11">
                  <c:v>1.0022000000000002</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70386496"/>
        <c:crosses val="autoZero"/>
        <c:auto val="1"/>
        <c:lblAlgn val="ctr"/>
        <c:lblOffset val="100"/>
        <c:noMultiLvlLbl val="0"/>
      </c:catAx>
      <c:valAx>
        <c:axId val="47038649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70388456"/>
        <c:crosses val="autoZero"/>
        <c:crossBetween val="between"/>
      </c:valAx>
      <c:valAx>
        <c:axId val="470388064"/>
        <c:scaling>
          <c:orientation val="minMax"/>
          <c:max val="1"/>
        </c:scaling>
        <c:delete val="0"/>
        <c:axPos val="r"/>
        <c:numFmt formatCode="0.0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_(* #,##0.000_);_(* \(#,##0.000\);_(* "-"??_);_(@_)</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2.5020000000000001E-2</c:v>
                </c:pt>
                <c:pt idx="9">
                  <c:v>2.5020000000000001E-2</c:v>
                </c:pt>
                <c:pt idx="10">
                  <c:v>2.5020000000000001E-2</c:v>
                </c:pt>
                <c:pt idx="11">
                  <c:v>2.5020000000000001E-2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_(* #,##0.000_);_(* \(#,##0.000\);_(* "-"??_);_(@_)</c:formatCode>
                <c:ptCount val="12"/>
                <c:pt idx="0">
                  <c:v>2.4900000000000002E-2</c:v>
                </c:pt>
                <c:pt idx="1">
                  <c:v>2.4900000000000002E-2</c:v>
                </c:pt>
                <c:pt idx="2">
                  <c:v>2.4989999999999998E-2</c:v>
                </c:pt>
                <c:pt idx="3">
                  <c:v>2.4989999999999998E-2</c:v>
                </c:pt>
                <c:pt idx="4">
                  <c:v>2.4989999999999998E-2</c:v>
                </c:pt>
                <c:pt idx="5">
                  <c:v>2.4989999999999998E-2</c:v>
                </c:pt>
                <c:pt idx="6">
                  <c:v>2.4989999999999998E-2</c:v>
                </c:pt>
                <c:pt idx="7">
                  <c:v>2.4989999999999998E-2</c:v>
                </c:pt>
                <c:pt idx="8">
                  <c:v>2.5020000000000001E-2</c:v>
                </c:pt>
                <c:pt idx="9">
                  <c:v>2.5020000000000001E-2</c:v>
                </c:pt>
                <c:pt idx="10">
                  <c:v>2.5020000000000001E-2</c:v>
                </c:pt>
                <c:pt idx="11">
                  <c:v>2.4989999999999998E-2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0.00%</c:formatCode>
                <c:ptCount val="12"/>
                <c:pt idx="0">
                  <c:v>8.3000000000000004E-2</c:v>
                </c:pt>
                <c:pt idx="1">
                  <c:v>0.16600000000000001</c:v>
                </c:pt>
                <c:pt idx="2">
                  <c:v>0.24930000000000002</c:v>
                </c:pt>
                <c:pt idx="3">
                  <c:v>0.33260000000000001</c:v>
                </c:pt>
                <c:pt idx="4">
                  <c:v>0.41589999999999999</c:v>
                </c:pt>
                <c:pt idx="5">
                  <c:v>0.49919999999999998</c:v>
                </c:pt>
                <c:pt idx="6">
                  <c:v>0.58250000000000002</c:v>
                </c:pt>
                <c:pt idx="7">
                  <c:v>0.66580000000000006</c:v>
                </c:pt>
                <c:pt idx="8">
                  <c:v>0.74920000000000009</c:v>
                </c:pt>
                <c:pt idx="9">
                  <c:v>0.83260000000000012</c:v>
                </c:pt>
                <c:pt idx="10">
                  <c:v>0.91600000000000015</c:v>
                </c:pt>
                <c:pt idx="11">
                  <c:v>0.99930000000000019</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max val="2.5000000000000005E-2"/>
          <c:min val="0"/>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2.6329599999999998E-2</c:v>
                </c:pt>
                <c:pt idx="1">
                  <c:v>1.9392E-2</c:v>
                </c:pt>
                <c:pt idx="2">
                  <c:v>1.9392E-2</c:v>
                </c:pt>
                <c:pt idx="3">
                  <c:v>2.7392000000000003E-2</c:v>
                </c:pt>
                <c:pt idx="4">
                  <c:v>2.8032000000000001E-2</c:v>
                </c:pt>
                <c:pt idx="5">
                  <c:v>2.9696E-2</c:v>
                </c:pt>
                <c:pt idx="6">
                  <c:v>3.0304000000000001E-2</c:v>
                </c:pt>
                <c:pt idx="7">
                  <c:v>2.0960000000000003E-2</c:v>
                </c:pt>
                <c:pt idx="8">
                  <c:v>2.5680000000000001E-2</c:v>
                </c:pt>
                <c:pt idx="9">
                  <c:v>1.7888000000000001E-2</c:v>
                </c:pt>
                <c:pt idx="10">
                  <c:v>2.496E-2</c:v>
                </c:pt>
                <c:pt idx="11">
                  <c:v>5.0015999999999998E-2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_(* #,##0.000_);_(* \(#,##0.000\);_(* "-"??_);_(@_)</c:formatCode>
                <c:ptCount val="12"/>
                <c:pt idx="0">
                  <c:v>2.6335999999999998E-2</c:v>
                </c:pt>
                <c:pt idx="1">
                  <c:v>1.8463999999999998E-2</c:v>
                </c:pt>
                <c:pt idx="2">
                  <c:v>1.6352000000000002E-2</c:v>
                </c:pt>
                <c:pt idx="3">
                  <c:v>2.3359999999999999E-2</c:v>
                </c:pt>
                <c:pt idx="4">
                  <c:v>2.9312000000000001E-2</c:v>
                </c:pt>
                <c:pt idx="5">
                  <c:v>1.0495999999999998E-2</c:v>
                </c:pt>
                <c:pt idx="6">
                  <c:v>5.4112E-2</c:v>
                </c:pt>
                <c:pt idx="7">
                  <c:v>2.9344000000000002E-2</c:v>
                </c:pt>
                <c:pt idx="8">
                  <c:v>2.5734399999999998E-2</c:v>
                </c:pt>
                <c:pt idx="9">
                  <c:v>1.7888000000000001E-2</c:v>
                </c:pt>
                <c:pt idx="10">
                  <c:v>1.6959999999999999E-2</c:v>
                </c:pt>
                <c:pt idx="11">
                  <c:v>5.024E-2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0.00%</c:formatCode>
                <c:ptCount val="12"/>
                <c:pt idx="0">
                  <c:v>8.2299999999999998E-2</c:v>
                </c:pt>
                <c:pt idx="1">
                  <c:v>0.13999999999999999</c:v>
                </c:pt>
                <c:pt idx="2">
                  <c:v>0.19109999999999999</c:v>
                </c:pt>
                <c:pt idx="3">
                  <c:v>0.2641</c:v>
                </c:pt>
                <c:pt idx="4">
                  <c:v>0.35570000000000002</c:v>
                </c:pt>
                <c:pt idx="5">
                  <c:v>0.38850000000000001</c:v>
                </c:pt>
                <c:pt idx="6">
                  <c:v>0.55759999999999998</c:v>
                </c:pt>
                <c:pt idx="7">
                  <c:v>0.64929999999999999</c:v>
                </c:pt>
                <c:pt idx="8">
                  <c:v>0.72971999999999992</c:v>
                </c:pt>
                <c:pt idx="9">
                  <c:v>0.78561999999999999</c:v>
                </c:pt>
                <c:pt idx="10">
                  <c:v>0.83862000000000003</c:v>
                </c:pt>
                <c:pt idx="11">
                  <c:v>0.99562000000000006</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majorUnit val="5.000000000000001E-2"/>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038069342371705"/>
          <c:y val="0.21477836035181355"/>
          <c:w val="0.20258699780145056"/>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5.9200000000000008E-3</c:v>
                </c:pt>
                <c:pt idx="1">
                  <c:v>3.0879999999999998E-2</c:v>
                </c:pt>
                <c:pt idx="2">
                  <c:v>4.2720000000000001E-2</c:v>
                </c:pt>
                <c:pt idx="3">
                  <c:v>6.9279999999999994E-2</c:v>
                </c:pt>
                <c:pt idx="4">
                  <c:v>5.2359999999999997E-2</c:v>
                </c:pt>
                <c:pt idx="5">
                  <c:v>3.9960000000000002E-2</c:v>
                </c:pt>
                <c:pt idx="6">
                  <c:v>3.6680000000000004E-2</c:v>
                </c:pt>
                <c:pt idx="7">
                  <c:v>3.3480000000000003E-2</c:v>
                </c:pt>
                <c:pt idx="8">
                  <c:v>3.5279999999999999E-2</c:v>
                </c:pt>
                <c:pt idx="9">
                  <c:v>2.6520000000000002E-2</c:v>
                </c:pt>
                <c:pt idx="10">
                  <c:v>1.3519999999999999E-2</c:v>
                </c:pt>
                <c:pt idx="11">
                  <c:v>1.3400000000000002E-2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5.9200000000000008E-3</c:v>
                </c:pt>
                <c:pt idx="1">
                  <c:v>3.0879999999999998E-2</c:v>
                </c:pt>
                <c:pt idx="2">
                  <c:v>4.2720000000000001E-2</c:v>
                </c:pt>
                <c:pt idx="3">
                  <c:v>6.9279999999999994E-2</c:v>
                </c:pt>
                <c:pt idx="4">
                  <c:v>5.2359999999999997E-2</c:v>
                </c:pt>
                <c:pt idx="5">
                  <c:v>3.3360000000000001E-2</c:v>
                </c:pt>
                <c:pt idx="6">
                  <c:v>3.6680000000000004E-2</c:v>
                </c:pt>
                <c:pt idx="7">
                  <c:v>2.7160000000000004E-2</c:v>
                </c:pt>
                <c:pt idx="8">
                  <c:v>3.5279999999999999E-2</c:v>
                </c:pt>
                <c:pt idx="9">
                  <c:v>2.6520000000000002E-2</c:v>
                </c:pt>
                <c:pt idx="10">
                  <c:v>1.3519999999999999E-2</c:v>
                </c:pt>
                <c:pt idx="11">
                  <c:v>1.3400000000000002E-2</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0.00%</c:formatCode>
                <c:ptCount val="12"/>
                <c:pt idx="0">
                  <c:v>1.4800000000000001E-2</c:v>
                </c:pt>
                <c:pt idx="1">
                  <c:v>9.1999999999999998E-2</c:v>
                </c:pt>
                <c:pt idx="2">
                  <c:v>0.19879999999999998</c:v>
                </c:pt>
                <c:pt idx="3">
                  <c:v>0.37199999999999994</c:v>
                </c:pt>
                <c:pt idx="4">
                  <c:v>0.5028999999999999</c:v>
                </c:pt>
                <c:pt idx="5">
                  <c:v>0.58629999999999993</c:v>
                </c:pt>
                <c:pt idx="6">
                  <c:v>0.67799999999999994</c:v>
                </c:pt>
                <c:pt idx="7">
                  <c:v>0.7458999999999999</c:v>
                </c:pt>
                <c:pt idx="8">
                  <c:v>0.83409999999999984</c:v>
                </c:pt>
                <c:pt idx="9">
                  <c:v>0.90039999999999987</c:v>
                </c:pt>
                <c:pt idx="10">
                  <c:v>0.93419999999999992</c:v>
                </c:pt>
                <c:pt idx="11">
                  <c:v>0.96769999999999989</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40343</xdr:colOff>
      <xdr:row>39</xdr:row>
      <xdr:rowOff>6722</xdr:rowOff>
    </xdr:from>
    <xdr:to>
      <xdr:col>8</xdr:col>
      <xdr:colOff>1030942</xdr:colOff>
      <xdr:row>43</xdr:row>
      <xdr:rowOff>434789</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642258</xdr:rowOff>
    </xdr:from>
    <xdr:to>
      <xdr:col>8</xdr:col>
      <xdr:colOff>1709057</xdr:colOff>
      <xdr:row>43</xdr:row>
      <xdr:rowOff>391887</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0</xdr:colOff>
      <xdr:row>43</xdr:row>
      <xdr:rowOff>414617</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54683</xdr:colOff>
      <xdr:row>38</xdr:row>
      <xdr:rowOff>654424</xdr:rowOff>
    </xdr:from>
    <xdr:to>
      <xdr:col>8</xdr:col>
      <xdr:colOff>1485900</xdr:colOff>
      <xdr:row>44</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0.85546875" style="74"/>
  </cols>
  <sheetData>
    <row r="2" spans="1:67" s="118" customFormat="1" ht="45.75" customHeight="1" x14ac:dyDescent="0.25">
      <c r="A2" s="368"/>
      <c r="B2" s="368"/>
      <c r="C2" s="353" t="s">
        <v>24</v>
      </c>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60"/>
    </row>
    <row r="3" spans="1:67" s="118" customFormat="1" ht="45.75" customHeight="1" x14ac:dyDescent="0.25">
      <c r="A3" s="368"/>
      <c r="B3" s="368"/>
      <c r="C3" s="353" t="s">
        <v>25</v>
      </c>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61"/>
    </row>
    <row r="4" spans="1:67" s="118" customFormat="1" ht="45.75" customHeight="1" x14ac:dyDescent="0.25">
      <c r="A4" s="368"/>
      <c r="B4" s="368"/>
      <c r="C4" s="353" t="s">
        <v>198</v>
      </c>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61"/>
    </row>
    <row r="5" spans="1:67" s="118" customFormat="1" ht="45.75" customHeight="1" x14ac:dyDescent="0.25">
      <c r="A5" s="368"/>
      <c r="B5" s="368"/>
      <c r="C5" s="371" t="s">
        <v>29</v>
      </c>
      <c r="D5" s="371"/>
      <c r="E5" s="371"/>
      <c r="F5" s="371"/>
      <c r="G5" s="371"/>
      <c r="H5" s="371"/>
      <c r="I5" s="371"/>
      <c r="J5" s="371"/>
      <c r="K5" s="371"/>
      <c r="L5" s="371"/>
      <c r="M5" s="371"/>
      <c r="N5" s="371"/>
      <c r="O5" s="371"/>
      <c r="P5" s="371"/>
      <c r="Q5" s="371"/>
      <c r="R5" s="358" t="s">
        <v>189</v>
      </c>
      <c r="S5" s="358"/>
      <c r="T5" s="358"/>
      <c r="U5" s="358"/>
      <c r="V5" s="358"/>
      <c r="W5" s="358"/>
      <c r="X5" s="358"/>
      <c r="Y5" s="358"/>
      <c r="Z5" s="358"/>
      <c r="AA5" s="358"/>
      <c r="AB5" s="358"/>
      <c r="AC5" s="358"/>
      <c r="AD5" s="358"/>
      <c r="AE5" s="358"/>
      <c r="AF5" s="362"/>
    </row>
    <row r="6" spans="1:67" s="119" customFormat="1" ht="30.75" customHeight="1" x14ac:dyDescent="0.25">
      <c r="D6" s="120"/>
      <c r="K6" s="121"/>
      <c r="AA6" s="122"/>
    </row>
    <row r="7" spans="1:67" s="119" customFormat="1" ht="42" customHeight="1" x14ac:dyDescent="0.25">
      <c r="B7" s="123" t="s">
        <v>32</v>
      </c>
      <c r="C7" s="367" t="e">
        <f>+#REF!</f>
        <v>#REF!</v>
      </c>
      <c r="D7" s="367"/>
      <c r="E7" s="367"/>
      <c r="F7" s="367"/>
      <c r="G7" s="367"/>
      <c r="K7" s="121"/>
      <c r="AA7" s="122"/>
    </row>
    <row r="8" spans="1:67" s="119" customFormat="1" ht="42" customHeight="1" x14ac:dyDescent="0.25">
      <c r="B8" s="123" t="s">
        <v>1</v>
      </c>
      <c r="C8" s="367" t="e">
        <f>+#REF!</f>
        <v>#REF!</v>
      </c>
      <c r="D8" s="367"/>
      <c r="E8" s="367"/>
      <c r="F8" s="367"/>
      <c r="G8" s="367"/>
      <c r="K8" s="121"/>
      <c r="AA8" s="122"/>
    </row>
    <row r="9" spans="1:67" s="119" customFormat="1" ht="42" customHeight="1" x14ac:dyDescent="0.25">
      <c r="B9" s="124" t="s">
        <v>30</v>
      </c>
      <c r="C9" s="367" t="e">
        <f>+#REF!</f>
        <v>#REF!</v>
      </c>
      <c r="D9" s="367"/>
      <c r="E9" s="367"/>
      <c r="F9" s="367"/>
      <c r="G9" s="367"/>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342" t="s">
        <v>371</v>
      </c>
      <c r="B11" s="343"/>
      <c r="C11" s="343"/>
      <c r="D11" s="343"/>
      <c r="E11" s="343"/>
      <c r="F11" s="343"/>
      <c r="G11" s="343"/>
      <c r="H11" s="344"/>
      <c r="I11" s="364" t="s">
        <v>36</v>
      </c>
      <c r="J11" s="365"/>
      <c r="K11" s="365"/>
      <c r="L11" s="365"/>
      <c r="M11" s="365"/>
      <c r="N11" s="366"/>
      <c r="O11" s="359" t="s">
        <v>38</v>
      </c>
      <c r="P11" s="359"/>
      <c r="Q11" s="359"/>
      <c r="R11" s="359"/>
      <c r="S11" s="359"/>
      <c r="T11" s="359"/>
      <c r="U11" s="359"/>
      <c r="V11" s="359"/>
      <c r="W11" s="359"/>
      <c r="X11" s="359"/>
      <c r="Y11" s="359"/>
      <c r="Z11" s="359"/>
      <c r="AA11" s="359"/>
      <c r="AB11" s="359"/>
      <c r="AC11" s="359"/>
      <c r="AD11" s="342" t="s">
        <v>18</v>
      </c>
      <c r="AE11" s="343"/>
      <c r="AF11" s="344"/>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308" t="s">
        <v>154</v>
      </c>
      <c r="B13" s="308" t="s">
        <v>364</v>
      </c>
      <c r="C13" s="308">
        <v>224</v>
      </c>
      <c r="D13" s="308" t="s">
        <v>187</v>
      </c>
      <c r="E13" s="308">
        <v>171</v>
      </c>
      <c r="F13" s="312" t="s">
        <v>175</v>
      </c>
      <c r="G13" s="308" t="s">
        <v>152</v>
      </c>
      <c r="H13" s="308" t="s">
        <v>70</v>
      </c>
      <c r="I13" s="363" t="e">
        <f>SUM(J13:N14)</f>
        <v>#REF!</v>
      </c>
      <c r="J13" s="345" t="e">
        <f>+#REF!</f>
        <v>#REF!</v>
      </c>
      <c r="K13" s="347" t="e">
        <f>+#REF!</f>
        <v>#REF!</v>
      </c>
      <c r="L13" s="369" t="e">
        <f>+#REF!</f>
        <v>#REF!</v>
      </c>
      <c r="M13" s="345" t="e">
        <f>+#REF!</f>
        <v>#REF!</v>
      </c>
      <c r="N13" s="345" t="e">
        <f>+#REF!</f>
        <v>#REF!</v>
      </c>
      <c r="O13" s="340" t="e">
        <f>+#REF!</f>
        <v>#REF!</v>
      </c>
      <c r="P13" s="340">
        <v>6.45</v>
      </c>
      <c r="Q13" s="340">
        <v>31.03</v>
      </c>
      <c r="R13" s="340"/>
      <c r="S13" s="340" t="e">
        <f>+#REF!</f>
        <v>#REF!</v>
      </c>
      <c r="T13" s="340" t="e">
        <f>+#REF!</f>
        <v>#REF!</v>
      </c>
      <c r="U13" s="340" t="e">
        <f>+#REF!</f>
        <v>#REF!</v>
      </c>
      <c r="V13" s="340" t="e">
        <f>+#REF!</f>
        <v>#REF!</v>
      </c>
      <c r="W13" s="340" t="e">
        <f>+#REF!</f>
        <v>#REF!</v>
      </c>
      <c r="X13" s="340" t="e">
        <f>+#REF!</f>
        <v>#REF!</v>
      </c>
      <c r="Y13" s="340" t="e">
        <f>+#REF!</f>
        <v>#REF!</v>
      </c>
      <c r="Z13" s="340" t="e">
        <f>+#REF!</f>
        <v>#REF!</v>
      </c>
      <c r="AA13" s="351" t="e">
        <f>SUM(O13:Z14)</f>
        <v>#REF!</v>
      </c>
      <c r="AB13" s="315" t="e">
        <f>+AA13/K13</f>
        <v>#REF!</v>
      </c>
      <c r="AC13" s="315" t="e">
        <f>+(J13+AA13)/I13</f>
        <v>#REF!</v>
      </c>
      <c r="AD13" s="349" t="s">
        <v>219</v>
      </c>
      <c r="AE13" s="302" t="s">
        <v>223</v>
      </c>
      <c r="AF13" s="349"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308"/>
      <c r="B14" s="308"/>
      <c r="C14" s="308"/>
      <c r="D14" s="308"/>
      <c r="E14" s="308"/>
      <c r="F14" s="312"/>
      <c r="G14" s="308"/>
      <c r="H14" s="308"/>
      <c r="I14" s="363"/>
      <c r="J14" s="346"/>
      <c r="K14" s="348"/>
      <c r="L14" s="370"/>
      <c r="M14" s="346"/>
      <c r="N14" s="346"/>
      <c r="O14" s="341"/>
      <c r="P14" s="341"/>
      <c r="Q14" s="341"/>
      <c r="R14" s="341"/>
      <c r="S14" s="341"/>
      <c r="T14" s="341"/>
      <c r="U14" s="341"/>
      <c r="V14" s="341"/>
      <c r="W14" s="341"/>
      <c r="X14" s="341"/>
      <c r="Y14" s="341"/>
      <c r="Z14" s="341"/>
      <c r="AA14" s="352"/>
      <c r="AB14" s="315"/>
      <c r="AC14" s="315"/>
      <c r="AD14" s="350"/>
      <c r="AE14" s="303"/>
      <c r="AF14" s="350"/>
    </row>
    <row r="15" spans="1:67" ht="89.25" customHeight="1" x14ac:dyDescent="0.25">
      <c r="A15" s="308" t="s">
        <v>154</v>
      </c>
      <c r="B15" s="308" t="s">
        <v>365</v>
      </c>
      <c r="C15" s="308">
        <v>223</v>
      </c>
      <c r="D15" s="308" t="s">
        <v>188</v>
      </c>
      <c r="E15" s="308">
        <v>170</v>
      </c>
      <c r="F15" s="312" t="s">
        <v>174</v>
      </c>
      <c r="G15" s="308" t="s">
        <v>152</v>
      </c>
      <c r="H15" s="308" t="s">
        <v>70</v>
      </c>
      <c r="I15" s="363" t="e">
        <f>SUM(J15:N16)</f>
        <v>#REF!</v>
      </c>
      <c r="J15" s="338" t="e">
        <f>+#REF!</f>
        <v>#REF!</v>
      </c>
      <c r="K15" s="354" t="e">
        <f>+#REF!</f>
        <v>#REF!</v>
      </c>
      <c r="L15" s="356" t="e">
        <f>+#REF!</f>
        <v>#REF!</v>
      </c>
      <c r="M15" s="338" t="e">
        <f>+#REF!</f>
        <v>#REF!</v>
      </c>
      <c r="N15" s="338" t="e">
        <f>+#REF!</f>
        <v>#REF!</v>
      </c>
      <c r="O15" s="340">
        <v>53</v>
      </c>
      <c r="P15" s="340">
        <v>712</v>
      </c>
      <c r="Q15" s="340">
        <v>881</v>
      </c>
      <c r="R15" s="340"/>
      <c r="S15" s="340" t="e">
        <f>+#REF!</f>
        <v>#REF!</v>
      </c>
      <c r="T15" s="340" t="e">
        <f>+#REF!</f>
        <v>#REF!</v>
      </c>
      <c r="U15" s="340" t="e">
        <f>+#REF!</f>
        <v>#REF!</v>
      </c>
      <c r="V15" s="340" t="e">
        <f>+#REF!</f>
        <v>#REF!</v>
      </c>
      <c r="W15" s="340" t="e">
        <f>+#REF!</f>
        <v>#REF!</v>
      </c>
      <c r="X15" s="340" t="e">
        <f>+#REF!</f>
        <v>#REF!</v>
      </c>
      <c r="Y15" s="340" t="e">
        <f>+#REF!</f>
        <v>#REF!</v>
      </c>
      <c r="Z15" s="340" t="e">
        <f>+#REF!</f>
        <v>#REF!</v>
      </c>
      <c r="AA15" s="351" t="e">
        <f>SUM(O15:Z16)</f>
        <v>#REF!</v>
      </c>
      <c r="AB15" s="315" t="e">
        <f>+AA15/K15</f>
        <v>#REF!</v>
      </c>
      <c r="AC15" s="315" t="e">
        <f>+(J15+AA15)/I15</f>
        <v>#REF!</v>
      </c>
      <c r="AD15" s="349" t="s">
        <v>221</v>
      </c>
      <c r="AE15" s="302" t="s">
        <v>223</v>
      </c>
      <c r="AF15" s="349" t="s">
        <v>222</v>
      </c>
    </row>
    <row r="16" spans="1:67" ht="140.25" customHeight="1" x14ac:dyDescent="0.25">
      <c r="A16" s="308"/>
      <c r="B16" s="308"/>
      <c r="C16" s="308"/>
      <c r="D16" s="308"/>
      <c r="E16" s="308"/>
      <c r="F16" s="312"/>
      <c r="G16" s="308"/>
      <c r="H16" s="308"/>
      <c r="I16" s="363"/>
      <c r="J16" s="339"/>
      <c r="K16" s="355"/>
      <c r="L16" s="357"/>
      <c r="M16" s="339"/>
      <c r="N16" s="339"/>
      <c r="O16" s="341"/>
      <c r="P16" s="341"/>
      <c r="Q16" s="341"/>
      <c r="R16" s="341"/>
      <c r="S16" s="341"/>
      <c r="T16" s="341"/>
      <c r="U16" s="341"/>
      <c r="V16" s="341"/>
      <c r="W16" s="341"/>
      <c r="X16" s="341"/>
      <c r="Y16" s="341"/>
      <c r="Z16" s="341"/>
      <c r="AA16" s="352"/>
      <c r="AB16" s="315"/>
      <c r="AC16" s="315"/>
      <c r="AD16" s="350"/>
      <c r="AE16" s="303"/>
      <c r="AF16" s="350"/>
    </row>
    <row r="17" spans="1:32" ht="62.25" customHeight="1" x14ac:dyDescent="0.25">
      <c r="A17" s="308" t="s">
        <v>154</v>
      </c>
      <c r="B17" s="309" t="s">
        <v>366</v>
      </c>
      <c r="C17" s="308">
        <v>231</v>
      </c>
      <c r="D17" s="308" t="s">
        <v>176</v>
      </c>
      <c r="E17" s="308">
        <v>178</v>
      </c>
      <c r="F17" s="312" t="s">
        <v>177</v>
      </c>
      <c r="G17" s="308" t="s">
        <v>151</v>
      </c>
      <c r="H17" s="308" t="s">
        <v>70</v>
      </c>
      <c r="I17" s="316">
        <f>SUM(J17:N18)</f>
        <v>1</v>
      </c>
      <c r="J17" s="313">
        <v>0.05</v>
      </c>
      <c r="K17" s="310">
        <v>0.28999999999999998</v>
      </c>
      <c r="L17" s="326">
        <v>0.25</v>
      </c>
      <c r="M17" s="310">
        <v>0.4</v>
      </c>
      <c r="N17" s="310">
        <v>0.01</v>
      </c>
      <c r="O17" s="318">
        <v>0.19</v>
      </c>
      <c r="P17" s="319"/>
      <c r="Q17" s="319"/>
      <c r="R17" s="322">
        <v>0</v>
      </c>
      <c r="S17" s="323"/>
      <c r="T17" s="323"/>
      <c r="U17" s="332">
        <v>0</v>
      </c>
      <c r="V17" s="333"/>
      <c r="W17" s="333"/>
      <c r="X17" s="332">
        <v>0</v>
      </c>
      <c r="Y17" s="333"/>
      <c r="Z17" s="333"/>
      <c r="AA17" s="336">
        <f>+R17+O17+U17+X17</f>
        <v>0.19</v>
      </c>
      <c r="AB17" s="315">
        <f>+AA17/K17</f>
        <v>0.65517241379310354</v>
      </c>
      <c r="AC17" s="315">
        <f>+(J17+AA17)/I17</f>
        <v>0.24</v>
      </c>
      <c r="AD17" s="328" t="s">
        <v>224</v>
      </c>
      <c r="AE17" s="302" t="s">
        <v>223</v>
      </c>
      <c r="AF17" s="328" t="s">
        <v>225</v>
      </c>
    </row>
    <row r="18" spans="1:32" ht="200.25" customHeight="1" x14ac:dyDescent="0.25">
      <c r="A18" s="308"/>
      <c r="B18" s="309"/>
      <c r="C18" s="308"/>
      <c r="D18" s="308"/>
      <c r="E18" s="308"/>
      <c r="F18" s="312"/>
      <c r="G18" s="308"/>
      <c r="H18" s="308"/>
      <c r="I18" s="317"/>
      <c r="J18" s="314"/>
      <c r="K18" s="311"/>
      <c r="L18" s="327"/>
      <c r="M18" s="311"/>
      <c r="N18" s="311"/>
      <c r="O18" s="320"/>
      <c r="P18" s="321"/>
      <c r="Q18" s="321"/>
      <c r="R18" s="324"/>
      <c r="S18" s="325"/>
      <c r="T18" s="325"/>
      <c r="U18" s="334"/>
      <c r="V18" s="335"/>
      <c r="W18" s="335"/>
      <c r="X18" s="334"/>
      <c r="Y18" s="335"/>
      <c r="Z18" s="335"/>
      <c r="AA18" s="337"/>
      <c r="AB18" s="315"/>
      <c r="AC18" s="315"/>
      <c r="AD18" s="329"/>
      <c r="AE18" s="303"/>
      <c r="AF18" s="329"/>
    </row>
    <row r="19" spans="1:32" ht="62.25" customHeight="1" x14ac:dyDescent="0.25">
      <c r="A19" s="308" t="s">
        <v>154</v>
      </c>
      <c r="B19" s="309" t="s">
        <v>367</v>
      </c>
      <c r="C19" s="308">
        <v>232</v>
      </c>
      <c r="D19" s="308" t="s">
        <v>178</v>
      </c>
      <c r="E19" s="308">
        <v>179</v>
      </c>
      <c r="F19" s="312" t="s">
        <v>179</v>
      </c>
      <c r="G19" s="308" t="s">
        <v>151</v>
      </c>
      <c r="H19" s="308" t="s">
        <v>70</v>
      </c>
      <c r="I19" s="316">
        <f>SUM(J19:N20)</f>
        <v>1</v>
      </c>
      <c r="J19" s="313">
        <v>0.01</v>
      </c>
      <c r="K19" s="310">
        <v>0.15</v>
      </c>
      <c r="L19" s="326">
        <v>0.42</v>
      </c>
      <c r="M19" s="310">
        <v>0.42</v>
      </c>
      <c r="N19" s="310">
        <v>0</v>
      </c>
      <c r="O19" s="304">
        <v>0.35</v>
      </c>
      <c r="P19" s="305"/>
      <c r="Q19" s="305"/>
      <c r="R19" s="318">
        <v>0</v>
      </c>
      <c r="S19" s="319"/>
      <c r="T19" s="319"/>
      <c r="U19" s="304">
        <v>0</v>
      </c>
      <c r="V19" s="305"/>
      <c r="W19" s="305"/>
      <c r="X19" s="304">
        <v>0</v>
      </c>
      <c r="Y19" s="305"/>
      <c r="Z19" s="305"/>
      <c r="AA19" s="330">
        <f>+R19+O19+U19+X19</f>
        <v>0.35</v>
      </c>
      <c r="AB19" s="315">
        <f>+AA19/K19</f>
        <v>2.3333333333333335</v>
      </c>
      <c r="AC19" s="315">
        <f>+(J19+AA19)/I19</f>
        <v>0.36</v>
      </c>
      <c r="AD19" s="328" t="s">
        <v>227</v>
      </c>
      <c r="AE19" s="302" t="s">
        <v>223</v>
      </c>
      <c r="AF19" s="328" t="s">
        <v>225</v>
      </c>
    </row>
    <row r="20" spans="1:32" ht="298.5" customHeight="1" x14ac:dyDescent="0.25">
      <c r="A20" s="308"/>
      <c r="B20" s="309"/>
      <c r="C20" s="308"/>
      <c r="D20" s="308"/>
      <c r="E20" s="308"/>
      <c r="F20" s="312"/>
      <c r="G20" s="308"/>
      <c r="H20" s="308"/>
      <c r="I20" s="317"/>
      <c r="J20" s="314"/>
      <c r="K20" s="311"/>
      <c r="L20" s="327"/>
      <c r="M20" s="311"/>
      <c r="N20" s="311"/>
      <c r="O20" s="306"/>
      <c r="P20" s="307"/>
      <c r="Q20" s="307"/>
      <c r="R20" s="320"/>
      <c r="S20" s="321"/>
      <c r="T20" s="321"/>
      <c r="U20" s="306"/>
      <c r="V20" s="307"/>
      <c r="W20" s="307"/>
      <c r="X20" s="306"/>
      <c r="Y20" s="307"/>
      <c r="Z20" s="307"/>
      <c r="AA20" s="331"/>
      <c r="AB20" s="315"/>
      <c r="AC20" s="315"/>
      <c r="AD20" s="329"/>
      <c r="AE20" s="303"/>
      <c r="AF20" s="329"/>
    </row>
    <row r="21" spans="1:32" ht="62.25" customHeight="1" x14ac:dyDescent="0.25">
      <c r="A21" s="308" t="s">
        <v>154</v>
      </c>
      <c r="B21" s="309" t="s">
        <v>368</v>
      </c>
      <c r="C21" s="308">
        <v>233</v>
      </c>
      <c r="D21" s="308" t="s">
        <v>180</v>
      </c>
      <c r="E21" s="308">
        <v>180</v>
      </c>
      <c r="F21" s="312" t="s">
        <v>181</v>
      </c>
      <c r="G21" s="308" t="s">
        <v>151</v>
      </c>
      <c r="H21" s="308" t="s">
        <v>70</v>
      </c>
      <c r="I21" s="316">
        <f>SUM(J21:N22)</f>
        <v>1</v>
      </c>
      <c r="J21" s="313">
        <v>0.01</v>
      </c>
      <c r="K21" s="310">
        <v>0.1</v>
      </c>
      <c r="L21" s="326">
        <v>0.3</v>
      </c>
      <c r="M21" s="310">
        <v>0.55000000000000004</v>
      </c>
      <c r="N21" s="310">
        <v>0.04</v>
      </c>
      <c r="O21" s="304">
        <v>4.4999999999999998E-2</v>
      </c>
      <c r="P21" s="305"/>
      <c r="Q21" s="305"/>
      <c r="R21" s="304">
        <v>0</v>
      </c>
      <c r="S21" s="305"/>
      <c r="T21" s="305"/>
      <c r="U21" s="304">
        <v>0</v>
      </c>
      <c r="V21" s="305"/>
      <c r="W21" s="305"/>
      <c r="X21" s="304">
        <v>0</v>
      </c>
      <c r="Y21" s="305"/>
      <c r="Z21" s="305"/>
      <c r="AA21" s="330">
        <f>+R21+O21+U21+X21</f>
        <v>4.4999999999999998E-2</v>
      </c>
      <c r="AB21" s="315">
        <f>+AA21/K21</f>
        <v>0.44999999999999996</v>
      </c>
      <c r="AC21" s="315">
        <f>+(J21+AA21)/I21</f>
        <v>5.5E-2</v>
      </c>
      <c r="AD21" s="328" t="s">
        <v>228</v>
      </c>
      <c r="AE21" s="302" t="s">
        <v>223</v>
      </c>
      <c r="AF21" s="328" t="s">
        <v>225</v>
      </c>
    </row>
    <row r="22" spans="1:32" ht="124.5" customHeight="1" x14ac:dyDescent="0.25">
      <c r="A22" s="308"/>
      <c r="B22" s="309"/>
      <c r="C22" s="308"/>
      <c r="D22" s="308"/>
      <c r="E22" s="308"/>
      <c r="F22" s="312"/>
      <c r="G22" s="308"/>
      <c r="H22" s="308"/>
      <c r="I22" s="317"/>
      <c r="J22" s="314"/>
      <c r="K22" s="311"/>
      <c r="L22" s="327"/>
      <c r="M22" s="311"/>
      <c r="N22" s="311"/>
      <c r="O22" s="306"/>
      <c r="P22" s="307"/>
      <c r="Q22" s="307"/>
      <c r="R22" s="306"/>
      <c r="S22" s="307"/>
      <c r="T22" s="307"/>
      <c r="U22" s="306"/>
      <c r="V22" s="307"/>
      <c r="W22" s="307"/>
      <c r="X22" s="306"/>
      <c r="Y22" s="307"/>
      <c r="Z22" s="307"/>
      <c r="AA22" s="331"/>
      <c r="AB22" s="315"/>
      <c r="AC22" s="315"/>
      <c r="AD22" s="329"/>
      <c r="AE22" s="303"/>
      <c r="AF22" s="329"/>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68"/>
      <c r="C2" s="466" t="s">
        <v>24</v>
      </c>
      <c r="D2" s="466"/>
      <c r="E2" s="466"/>
      <c r="F2" s="466"/>
      <c r="G2" s="466"/>
      <c r="H2" s="466"/>
      <c r="I2" s="470"/>
      <c r="J2" s="13"/>
      <c r="K2" s="13"/>
      <c r="M2" s="14" t="s">
        <v>47</v>
      </c>
    </row>
    <row r="3" spans="2:14" ht="25.5" customHeight="1" x14ac:dyDescent="0.2">
      <c r="B3" s="469"/>
      <c r="C3" s="467" t="s">
        <v>25</v>
      </c>
      <c r="D3" s="467"/>
      <c r="E3" s="467"/>
      <c r="F3" s="467"/>
      <c r="G3" s="467"/>
      <c r="H3" s="467"/>
      <c r="I3" s="471"/>
      <c r="J3" s="13"/>
      <c r="K3" s="13"/>
      <c r="M3" s="14" t="s">
        <v>48</v>
      </c>
    </row>
    <row r="4" spans="2:14" ht="25.5" customHeight="1" x14ac:dyDescent="0.2">
      <c r="B4" s="469"/>
      <c r="C4" s="467" t="s">
        <v>49</v>
      </c>
      <c r="D4" s="467"/>
      <c r="E4" s="467"/>
      <c r="F4" s="467"/>
      <c r="G4" s="467"/>
      <c r="H4" s="467"/>
      <c r="I4" s="471"/>
      <c r="J4" s="13"/>
      <c r="K4" s="13"/>
      <c r="M4" s="14" t="s">
        <v>50</v>
      </c>
    </row>
    <row r="5" spans="2:14" ht="25.5" customHeight="1" x14ac:dyDescent="0.2">
      <c r="B5" s="469"/>
      <c r="C5" s="467" t="s">
        <v>51</v>
      </c>
      <c r="D5" s="467"/>
      <c r="E5" s="467"/>
      <c r="F5" s="467"/>
      <c r="G5" s="472" t="s">
        <v>52</v>
      </c>
      <c r="H5" s="472"/>
      <c r="I5" s="471"/>
      <c r="J5" s="13"/>
      <c r="K5" s="13"/>
      <c r="M5" s="14" t="s">
        <v>53</v>
      </c>
    </row>
    <row r="6" spans="2:14" ht="23.25" customHeight="1" x14ac:dyDescent="0.2">
      <c r="B6" s="451" t="s">
        <v>54</v>
      </c>
      <c r="C6" s="452"/>
      <c r="D6" s="452"/>
      <c r="E6" s="452"/>
      <c r="F6" s="452"/>
      <c r="G6" s="452"/>
      <c r="H6" s="452"/>
      <c r="I6" s="453"/>
      <c r="J6" s="15"/>
      <c r="K6" s="15"/>
    </row>
    <row r="7" spans="2:14" ht="24" customHeight="1" x14ac:dyDescent="0.2">
      <c r="B7" s="454" t="s">
        <v>55</v>
      </c>
      <c r="C7" s="455"/>
      <c r="D7" s="455"/>
      <c r="E7" s="455"/>
      <c r="F7" s="455"/>
      <c r="G7" s="455"/>
      <c r="H7" s="455"/>
      <c r="I7" s="456"/>
      <c r="J7" s="16"/>
      <c r="K7" s="16"/>
    </row>
    <row r="8" spans="2:14" ht="24" customHeight="1" x14ac:dyDescent="0.2">
      <c r="B8" s="457" t="s">
        <v>56</v>
      </c>
      <c r="C8" s="458"/>
      <c r="D8" s="458"/>
      <c r="E8" s="458"/>
      <c r="F8" s="458"/>
      <c r="G8" s="458"/>
      <c r="H8" s="458"/>
      <c r="I8" s="459"/>
      <c r="J8" s="58"/>
      <c r="K8" s="58"/>
      <c r="N8" s="6" t="s">
        <v>57</v>
      </c>
    </row>
    <row r="9" spans="2:14" ht="30.75" customHeight="1" x14ac:dyDescent="0.2">
      <c r="B9" s="113" t="s">
        <v>58</v>
      </c>
      <c r="C9" s="59">
        <v>231</v>
      </c>
      <c r="D9" s="463" t="s">
        <v>59</v>
      </c>
      <c r="E9" s="463"/>
      <c r="F9" s="414" t="s">
        <v>201</v>
      </c>
      <c r="G9" s="415"/>
      <c r="H9" s="415"/>
      <c r="I9" s="416"/>
      <c r="J9" s="17"/>
      <c r="K9" s="17"/>
      <c r="M9" s="14" t="s">
        <v>60</v>
      </c>
      <c r="N9" s="6" t="s">
        <v>61</v>
      </c>
    </row>
    <row r="10" spans="2:14" ht="30.75" customHeight="1" x14ac:dyDescent="0.2">
      <c r="B10" s="20" t="s">
        <v>62</v>
      </c>
      <c r="C10" s="60" t="s">
        <v>81</v>
      </c>
      <c r="D10" s="464" t="s">
        <v>63</v>
      </c>
      <c r="E10" s="465"/>
      <c r="F10" s="448" t="s">
        <v>155</v>
      </c>
      <c r="G10" s="449"/>
      <c r="H10" s="18" t="s">
        <v>64</v>
      </c>
      <c r="I10" s="115" t="s">
        <v>81</v>
      </c>
      <c r="J10" s="19"/>
      <c r="K10" s="19"/>
      <c r="M10" s="14" t="s">
        <v>65</v>
      </c>
      <c r="N10" s="6" t="s">
        <v>66</v>
      </c>
    </row>
    <row r="11" spans="2:14" ht="30.75" customHeight="1" x14ac:dyDescent="0.2">
      <c r="B11" s="20" t="s">
        <v>67</v>
      </c>
      <c r="C11" s="460" t="s">
        <v>156</v>
      </c>
      <c r="D11" s="460"/>
      <c r="E11" s="460"/>
      <c r="F11" s="460"/>
      <c r="G11" s="18" t="s">
        <v>68</v>
      </c>
      <c r="H11" s="461">
        <v>1032</v>
      </c>
      <c r="I11" s="462"/>
      <c r="J11" s="21"/>
      <c r="K11" s="21"/>
      <c r="M11" s="14" t="s">
        <v>69</v>
      </c>
      <c r="N11" s="6" t="s">
        <v>70</v>
      </c>
    </row>
    <row r="12" spans="2:14" ht="30.75" customHeight="1" x14ac:dyDescent="0.2">
      <c r="B12" s="20" t="s">
        <v>71</v>
      </c>
      <c r="C12" s="445" t="s">
        <v>65</v>
      </c>
      <c r="D12" s="445"/>
      <c r="E12" s="445"/>
      <c r="F12" s="445"/>
      <c r="G12" s="18" t="s">
        <v>72</v>
      </c>
      <c r="H12" s="446" t="s">
        <v>157</v>
      </c>
      <c r="I12" s="447"/>
      <c r="J12" s="22"/>
      <c r="K12" s="22"/>
      <c r="M12" s="23" t="s">
        <v>73</v>
      </c>
    </row>
    <row r="13" spans="2:14" ht="30.75" customHeight="1" x14ac:dyDescent="0.2">
      <c r="B13" s="20" t="s">
        <v>74</v>
      </c>
      <c r="C13" s="441" t="s">
        <v>45</v>
      </c>
      <c r="D13" s="441"/>
      <c r="E13" s="441"/>
      <c r="F13" s="441"/>
      <c r="G13" s="441"/>
      <c r="H13" s="441"/>
      <c r="I13" s="442"/>
      <c r="J13" s="24"/>
      <c r="K13" s="24"/>
      <c r="M13" s="23"/>
    </row>
    <row r="14" spans="2:14" ht="30.75" customHeight="1" x14ac:dyDescent="0.2">
      <c r="B14" s="20" t="s">
        <v>75</v>
      </c>
      <c r="C14" s="448" t="s">
        <v>202</v>
      </c>
      <c r="D14" s="449"/>
      <c r="E14" s="449"/>
      <c r="F14" s="449"/>
      <c r="G14" s="449"/>
      <c r="H14" s="449"/>
      <c r="I14" s="450"/>
      <c r="J14" s="19"/>
      <c r="K14" s="19"/>
      <c r="M14" s="23"/>
      <c r="N14" s="6" t="s">
        <v>76</v>
      </c>
    </row>
    <row r="15" spans="2:14" ht="30.75" customHeight="1" x14ac:dyDescent="0.2">
      <c r="B15" s="20" t="s">
        <v>77</v>
      </c>
      <c r="C15" s="435" t="s">
        <v>203</v>
      </c>
      <c r="D15" s="435"/>
      <c r="E15" s="435"/>
      <c r="F15" s="435"/>
      <c r="G15" s="18" t="s">
        <v>78</v>
      </c>
      <c r="H15" s="437" t="s">
        <v>91</v>
      </c>
      <c r="I15" s="438"/>
      <c r="J15" s="19"/>
      <c r="K15" s="19"/>
      <c r="M15" s="23" t="s">
        <v>80</v>
      </c>
      <c r="N15" s="6" t="s">
        <v>81</v>
      </c>
    </row>
    <row r="16" spans="2:14" ht="30.75" customHeight="1" x14ac:dyDescent="0.2">
      <c r="B16" s="20" t="s">
        <v>82</v>
      </c>
      <c r="C16" s="439" t="s">
        <v>215</v>
      </c>
      <c r="D16" s="440"/>
      <c r="E16" s="440"/>
      <c r="F16" s="440"/>
      <c r="G16" s="18" t="s">
        <v>83</v>
      </c>
      <c r="H16" s="437" t="s">
        <v>70</v>
      </c>
      <c r="I16" s="438"/>
      <c r="J16" s="19"/>
      <c r="K16" s="19"/>
      <c r="M16" s="23" t="s">
        <v>84</v>
      </c>
    </row>
    <row r="17" spans="2:14" ht="36" customHeight="1" x14ac:dyDescent="0.2">
      <c r="B17" s="20" t="s">
        <v>85</v>
      </c>
      <c r="C17" s="441" t="s">
        <v>204</v>
      </c>
      <c r="D17" s="441"/>
      <c r="E17" s="441"/>
      <c r="F17" s="441"/>
      <c r="G17" s="441"/>
      <c r="H17" s="441"/>
      <c r="I17" s="442"/>
      <c r="J17" s="24"/>
      <c r="K17" s="24"/>
      <c r="M17" s="23" t="s">
        <v>86</v>
      </c>
      <c r="N17" s="6" t="s">
        <v>39</v>
      </c>
    </row>
    <row r="18" spans="2:14" ht="30.75" customHeight="1" x14ac:dyDescent="0.2">
      <c r="B18" s="20" t="s">
        <v>87</v>
      </c>
      <c r="C18" s="435" t="s">
        <v>163</v>
      </c>
      <c r="D18" s="435"/>
      <c r="E18" s="435"/>
      <c r="F18" s="435"/>
      <c r="G18" s="435"/>
      <c r="H18" s="435"/>
      <c r="I18" s="436"/>
      <c r="J18" s="25"/>
      <c r="K18" s="25"/>
      <c r="M18" s="23" t="s">
        <v>88</v>
      </c>
      <c r="N18" s="6" t="s">
        <v>40</v>
      </c>
    </row>
    <row r="19" spans="2:14" ht="30.75" customHeight="1" x14ac:dyDescent="0.2">
      <c r="B19" s="20" t="s">
        <v>89</v>
      </c>
      <c r="C19" s="435" t="s">
        <v>159</v>
      </c>
      <c r="D19" s="435"/>
      <c r="E19" s="435"/>
      <c r="F19" s="435"/>
      <c r="G19" s="435"/>
      <c r="H19" s="435"/>
      <c r="I19" s="436"/>
      <c r="J19" s="26"/>
      <c r="K19" s="26"/>
      <c r="M19" s="23"/>
      <c r="N19" s="6" t="s">
        <v>41</v>
      </c>
    </row>
    <row r="20" spans="2:14" ht="30.75" customHeight="1" x14ac:dyDescent="0.2">
      <c r="B20" s="20" t="s">
        <v>90</v>
      </c>
      <c r="C20" s="443" t="s">
        <v>151</v>
      </c>
      <c r="D20" s="443"/>
      <c r="E20" s="443"/>
      <c r="F20" s="443"/>
      <c r="G20" s="443"/>
      <c r="H20" s="443"/>
      <c r="I20" s="444"/>
      <c r="J20" s="27"/>
      <c r="K20" s="27"/>
      <c r="M20" s="23" t="s">
        <v>91</v>
      </c>
      <c r="N20" s="6" t="s">
        <v>42</v>
      </c>
    </row>
    <row r="21" spans="2:14" ht="27.75" customHeight="1" x14ac:dyDescent="0.2">
      <c r="B21" s="430" t="s">
        <v>92</v>
      </c>
      <c r="C21" s="432" t="s">
        <v>93</v>
      </c>
      <c r="D21" s="432"/>
      <c r="E21" s="432"/>
      <c r="F21" s="433" t="s">
        <v>94</v>
      </c>
      <c r="G21" s="433"/>
      <c r="H21" s="433"/>
      <c r="I21" s="434"/>
      <c r="J21" s="28"/>
      <c r="K21" s="28"/>
      <c r="M21" s="23" t="s">
        <v>79</v>
      </c>
      <c r="N21" s="6" t="s">
        <v>43</v>
      </c>
    </row>
    <row r="22" spans="2:14" ht="27" customHeight="1" x14ac:dyDescent="0.2">
      <c r="B22" s="431"/>
      <c r="C22" s="435" t="s">
        <v>160</v>
      </c>
      <c r="D22" s="435"/>
      <c r="E22" s="435"/>
      <c r="F22" s="435" t="s">
        <v>161</v>
      </c>
      <c r="G22" s="435"/>
      <c r="H22" s="435"/>
      <c r="I22" s="436"/>
      <c r="J22" s="26"/>
      <c r="K22" s="26"/>
      <c r="M22" s="23" t="s">
        <v>95</v>
      </c>
      <c r="N22" s="6" t="s">
        <v>44</v>
      </c>
    </row>
    <row r="23" spans="2:14" ht="39.75" customHeight="1" x14ac:dyDescent="0.2">
      <c r="B23" s="20" t="s">
        <v>96</v>
      </c>
      <c r="C23" s="437" t="s">
        <v>151</v>
      </c>
      <c r="D23" s="437"/>
      <c r="E23" s="437"/>
      <c r="F23" s="437" t="s">
        <v>151</v>
      </c>
      <c r="G23" s="437"/>
      <c r="H23" s="437"/>
      <c r="I23" s="438"/>
      <c r="J23" s="19"/>
      <c r="K23" s="19"/>
      <c r="M23" s="23"/>
      <c r="N23" s="6" t="s">
        <v>45</v>
      </c>
    </row>
    <row r="24" spans="2:14" ht="44.25" customHeight="1" x14ac:dyDescent="0.2">
      <c r="B24" s="20" t="s">
        <v>97</v>
      </c>
      <c r="C24" s="411" t="s">
        <v>205</v>
      </c>
      <c r="D24" s="412"/>
      <c r="E24" s="413"/>
      <c r="F24" s="414" t="s">
        <v>206</v>
      </c>
      <c r="G24" s="415"/>
      <c r="H24" s="415"/>
      <c r="I24" s="416"/>
      <c r="J24" s="25"/>
      <c r="K24" s="25"/>
      <c r="M24" s="29"/>
      <c r="N24" s="6" t="s">
        <v>46</v>
      </c>
    </row>
    <row r="25" spans="2:14" ht="29.25" customHeight="1" x14ac:dyDescent="0.2">
      <c r="B25" s="20" t="s">
        <v>98</v>
      </c>
      <c r="C25" s="417" t="s">
        <v>215</v>
      </c>
      <c r="D25" s="418"/>
      <c r="E25" s="419"/>
      <c r="F25" s="18" t="s">
        <v>99</v>
      </c>
      <c r="G25" s="420">
        <v>0.3</v>
      </c>
      <c r="H25" s="421"/>
      <c r="I25" s="422"/>
      <c r="J25" s="30"/>
      <c r="K25" s="30"/>
      <c r="M25" s="29"/>
    </row>
    <row r="26" spans="2:14" ht="27" customHeight="1" x14ac:dyDescent="0.2">
      <c r="B26" s="20" t="s">
        <v>100</v>
      </c>
      <c r="C26" s="414" t="s">
        <v>216</v>
      </c>
      <c r="D26" s="415"/>
      <c r="E26" s="423"/>
      <c r="F26" s="18" t="s">
        <v>101</v>
      </c>
      <c r="G26" s="424">
        <v>0.3</v>
      </c>
      <c r="H26" s="425"/>
      <c r="I26" s="426"/>
      <c r="J26" s="31"/>
      <c r="K26" s="31"/>
      <c r="M26" s="29"/>
    </row>
    <row r="27" spans="2:14" ht="47.25" customHeight="1" x14ac:dyDescent="0.2">
      <c r="B27" s="112" t="s">
        <v>102</v>
      </c>
      <c r="C27" s="427" t="s">
        <v>86</v>
      </c>
      <c r="D27" s="428"/>
      <c r="E27" s="429"/>
      <c r="F27" s="32" t="s">
        <v>103</v>
      </c>
      <c r="G27" s="424" t="s">
        <v>182</v>
      </c>
      <c r="H27" s="425"/>
      <c r="I27" s="426"/>
      <c r="J27" s="28"/>
      <c r="K27" s="28"/>
      <c r="M27" s="29"/>
    </row>
    <row r="28" spans="2:14" ht="30" customHeight="1" x14ac:dyDescent="0.2">
      <c r="B28" s="394" t="s">
        <v>104</v>
      </c>
      <c r="C28" s="395"/>
      <c r="D28" s="395"/>
      <c r="E28" s="395"/>
      <c r="F28" s="395"/>
      <c r="G28" s="395"/>
      <c r="H28" s="395"/>
      <c r="I28" s="396"/>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88" t="s">
        <v>224</v>
      </c>
      <c r="D42" s="388"/>
      <c r="E42" s="388"/>
      <c r="F42" s="388"/>
      <c r="G42" s="388"/>
      <c r="H42" s="388"/>
      <c r="I42" s="389"/>
      <c r="J42" s="39"/>
      <c r="K42" s="39"/>
    </row>
    <row r="43" spans="2:11" ht="29.25" customHeight="1" x14ac:dyDescent="0.2">
      <c r="B43" s="394" t="s">
        <v>126</v>
      </c>
      <c r="C43" s="395"/>
      <c r="D43" s="395"/>
      <c r="E43" s="395"/>
      <c r="F43" s="395"/>
      <c r="G43" s="395"/>
      <c r="H43" s="395"/>
      <c r="I43" s="396"/>
      <c r="J43" s="58"/>
      <c r="K43" s="58"/>
    </row>
    <row r="44" spans="2:11" ht="32.25" customHeight="1" x14ac:dyDescent="0.2">
      <c r="B44" s="402"/>
      <c r="C44" s="403"/>
      <c r="D44" s="403"/>
      <c r="E44" s="403"/>
      <c r="F44" s="403"/>
      <c r="G44" s="403"/>
      <c r="H44" s="403"/>
      <c r="I44" s="404"/>
      <c r="J44" s="58"/>
      <c r="K44" s="58"/>
    </row>
    <row r="45" spans="2:11" ht="32.25" customHeight="1" x14ac:dyDescent="0.2">
      <c r="B45" s="405"/>
      <c r="C45" s="406"/>
      <c r="D45" s="406"/>
      <c r="E45" s="406"/>
      <c r="F45" s="406"/>
      <c r="G45" s="406"/>
      <c r="H45" s="406"/>
      <c r="I45" s="407"/>
      <c r="J45" s="39"/>
      <c r="K45" s="39"/>
    </row>
    <row r="46" spans="2:11" ht="32.25" customHeight="1" x14ac:dyDescent="0.2">
      <c r="B46" s="405"/>
      <c r="C46" s="406"/>
      <c r="D46" s="406"/>
      <c r="E46" s="406"/>
      <c r="F46" s="406"/>
      <c r="G46" s="406"/>
      <c r="H46" s="406"/>
      <c r="I46" s="407"/>
      <c r="J46" s="39"/>
      <c r="K46" s="39"/>
    </row>
    <row r="47" spans="2:11" ht="32.25" customHeight="1" x14ac:dyDescent="0.2">
      <c r="B47" s="405"/>
      <c r="C47" s="406"/>
      <c r="D47" s="406"/>
      <c r="E47" s="406"/>
      <c r="F47" s="406"/>
      <c r="G47" s="406"/>
      <c r="H47" s="406"/>
      <c r="I47" s="407"/>
      <c r="J47" s="39"/>
      <c r="K47" s="39"/>
    </row>
    <row r="48" spans="2:11" ht="32.25" customHeight="1" x14ac:dyDescent="0.2">
      <c r="B48" s="408"/>
      <c r="C48" s="409"/>
      <c r="D48" s="409"/>
      <c r="E48" s="409"/>
      <c r="F48" s="409"/>
      <c r="G48" s="409"/>
      <c r="H48" s="409"/>
      <c r="I48" s="410"/>
      <c r="J48" s="40"/>
      <c r="K48" s="40"/>
    </row>
    <row r="49" spans="2:11" ht="83.25" customHeight="1" x14ac:dyDescent="0.2">
      <c r="B49" s="20" t="s">
        <v>127</v>
      </c>
      <c r="C49" s="388" t="s">
        <v>224</v>
      </c>
      <c r="D49" s="388"/>
      <c r="E49" s="388"/>
      <c r="F49" s="388"/>
      <c r="G49" s="388"/>
      <c r="H49" s="388"/>
      <c r="I49" s="389"/>
      <c r="J49" s="41"/>
      <c r="K49" s="41"/>
    </row>
    <row r="50" spans="2:11" ht="34.5" customHeight="1" x14ac:dyDescent="0.2">
      <c r="B50" s="20" t="s">
        <v>128</v>
      </c>
      <c r="C50" s="372" t="s">
        <v>182</v>
      </c>
      <c r="D50" s="372"/>
      <c r="E50" s="372"/>
      <c r="F50" s="372"/>
      <c r="G50" s="372"/>
      <c r="H50" s="372"/>
      <c r="I50" s="390"/>
      <c r="J50" s="41"/>
      <c r="K50" s="41"/>
    </row>
    <row r="51" spans="2:11" ht="34.5" customHeight="1" x14ac:dyDescent="0.2">
      <c r="B51" s="114" t="s">
        <v>129</v>
      </c>
      <c r="C51" s="391" t="s">
        <v>225</v>
      </c>
      <c r="D51" s="392"/>
      <c r="E51" s="392"/>
      <c r="F51" s="392"/>
      <c r="G51" s="392"/>
      <c r="H51" s="392"/>
      <c r="I51" s="393"/>
      <c r="J51" s="41"/>
      <c r="K51" s="41"/>
    </row>
    <row r="52" spans="2:11" ht="29.25" customHeight="1" x14ac:dyDescent="0.2">
      <c r="B52" s="394" t="s">
        <v>130</v>
      </c>
      <c r="C52" s="395"/>
      <c r="D52" s="395"/>
      <c r="E52" s="395"/>
      <c r="F52" s="395"/>
      <c r="G52" s="395"/>
      <c r="H52" s="395"/>
      <c r="I52" s="396"/>
      <c r="J52" s="41"/>
      <c r="K52" s="41"/>
    </row>
    <row r="53" spans="2:11" ht="33" customHeight="1" x14ac:dyDescent="0.2">
      <c r="B53" s="397" t="s">
        <v>131</v>
      </c>
      <c r="C53" s="111" t="s">
        <v>132</v>
      </c>
      <c r="D53" s="398" t="s">
        <v>133</v>
      </c>
      <c r="E53" s="398"/>
      <c r="F53" s="398"/>
      <c r="G53" s="398" t="s">
        <v>134</v>
      </c>
      <c r="H53" s="398"/>
      <c r="I53" s="399"/>
      <c r="J53" s="42"/>
      <c r="K53" s="42"/>
    </row>
    <row r="54" spans="2:11" ht="31.5" customHeight="1" x14ac:dyDescent="0.2">
      <c r="B54" s="397"/>
      <c r="C54" s="43"/>
      <c r="D54" s="372"/>
      <c r="E54" s="372"/>
      <c r="F54" s="372"/>
      <c r="G54" s="400"/>
      <c r="H54" s="400"/>
      <c r="I54" s="401"/>
      <c r="J54" s="42"/>
      <c r="K54" s="42"/>
    </row>
    <row r="55" spans="2:11" ht="31.5" customHeight="1" x14ac:dyDescent="0.2">
      <c r="B55" s="114" t="s">
        <v>135</v>
      </c>
      <c r="C55" s="384" t="s">
        <v>164</v>
      </c>
      <c r="D55" s="384"/>
      <c r="E55" s="385" t="s">
        <v>136</v>
      </c>
      <c r="F55" s="385"/>
      <c r="G55" s="384" t="s">
        <v>186</v>
      </c>
      <c r="H55" s="384"/>
      <c r="I55" s="386"/>
      <c r="J55" s="44"/>
      <c r="K55" s="44"/>
    </row>
    <row r="56" spans="2:11" ht="31.5" customHeight="1" x14ac:dyDescent="0.2">
      <c r="B56" s="114" t="s">
        <v>137</v>
      </c>
      <c r="C56" s="372" t="s">
        <v>370</v>
      </c>
      <c r="D56" s="372"/>
      <c r="E56" s="387" t="s">
        <v>138</v>
      </c>
      <c r="F56" s="387"/>
      <c r="G56" s="384" t="s">
        <v>184</v>
      </c>
      <c r="H56" s="384"/>
      <c r="I56" s="386"/>
      <c r="J56" s="44"/>
      <c r="K56" s="44"/>
    </row>
    <row r="57" spans="2:11" ht="31.5" customHeight="1" x14ac:dyDescent="0.2">
      <c r="B57" s="114" t="s">
        <v>139</v>
      </c>
      <c r="C57" s="372"/>
      <c r="D57" s="372"/>
      <c r="E57" s="373" t="s">
        <v>140</v>
      </c>
      <c r="F57" s="374"/>
      <c r="G57" s="377"/>
      <c r="H57" s="378"/>
      <c r="I57" s="379"/>
      <c r="J57" s="45"/>
      <c r="K57" s="45"/>
    </row>
    <row r="58" spans="2:11" ht="31.5" customHeight="1" thickBot="1" x14ac:dyDescent="0.25">
      <c r="B58" s="78" t="s">
        <v>141</v>
      </c>
      <c r="C58" s="383"/>
      <c r="D58" s="383"/>
      <c r="E58" s="375"/>
      <c r="F58" s="376"/>
      <c r="G58" s="380"/>
      <c r="H58" s="381"/>
      <c r="I58" s="382"/>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89"/>
      <c r="C1" s="492" t="s">
        <v>24</v>
      </c>
      <c r="D1" s="493"/>
      <c r="E1" s="493"/>
      <c r="F1" s="493"/>
      <c r="G1" s="493"/>
      <c r="H1" s="494"/>
      <c r="I1" s="495"/>
      <c r="J1" s="496"/>
    </row>
    <row r="2" spans="2:13" ht="18" customHeight="1" thickBot="1" x14ac:dyDescent="0.3">
      <c r="B2" s="490"/>
      <c r="C2" s="501" t="s">
        <v>25</v>
      </c>
      <c r="D2" s="502"/>
      <c r="E2" s="502"/>
      <c r="F2" s="502"/>
      <c r="G2" s="502"/>
      <c r="H2" s="503"/>
      <c r="I2" s="497"/>
      <c r="J2" s="498"/>
    </row>
    <row r="3" spans="2:13" ht="18" customHeight="1" thickBot="1" x14ac:dyDescent="0.3">
      <c r="B3" s="490"/>
      <c r="C3" s="501" t="s">
        <v>142</v>
      </c>
      <c r="D3" s="502"/>
      <c r="E3" s="502"/>
      <c r="F3" s="502"/>
      <c r="G3" s="502"/>
      <c r="H3" s="503"/>
      <c r="I3" s="497"/>
      <c r="J3" s="498"/>
    </row>
    <row r="4" spans="2:13" ht="18" customHeight="1" thickBot="1" x14ac:dyDescent="0.3">
      <c r="B4" s="491"/>
      <c r="C4" s="501" t="s">
        <v>143</v>
      </c>
      <c r="D4" s="502"/>
      <c r="E4" s="502"/>
      <c r="F4" s="503"/>
      <c r="G4" s="504" t="s">
        <v>190</v>
      </c>
      <c r="H4" s="505"/>
      <c r="I4" s="499"/>
      <c r="J4" s="500"/>
    </row>
    <row r="5" spans="2:13" ht="18" customHeight="1" thickBot="1" x14ac:dyDescent="0.3">
      <c r="B5" s="51"/>
      <c r="C5" s="52"/>
      <c r="D5" s="52"/>
      <c r="E5" s="52"/>
      <c r="F5" s="52"/>
      <c r="G5" s="52"/>
      <c r="H5" s="52"/>
      <c r="I5" s="52"/>
      <c r="J5" s="53"/>
    </row>
    <row r="6" spans="2:13" ht="51.75" customHeight="1" thickBot="1" x14ac:dyDescent="0.3">
      <c r="B6" s="1" t="s">
        <v>185</v>
      </c>
      <c r="C6" s="506" t="s">
        <v>154</v>
      </c>
      <c r="D6" s="507"/>
      <c r="E6" s="508"/>
      <c r="F6" s="54"/>
      <c r="G6" s="52"/>
      <c r="H6" s="52"/>
      <c r="I6" s="52"/>
      <c r="J6" s="53"/>
    </row>
    <row r="7" spans="2:13" ht="32.25" customHeight="1" thickBot="1" x14ac:dyDescent="0.3">
      <c r="B7" s="2" t="s">
        <v>0</v>
      </c>
      <c r="C7" s="506" t="s">
        <v>155</v>
      </c>
      <c r="D7" s="507"/>
      <c r="E7" s="508"/>
      <c r="F7" s="54"/>
      <c r="G7" s="52"/>
      <c r="H7" s="52"/>
      <c r="I7" s="52"/>
      <c r="J7" s="53"/>
    </row>
    <row r="8" spans="2:13" ht="32.25" customHeight="1" thickBot="1" x14ac:dyDescent="0.3">
      <c r="B8" s="2" t="s">
        <v>144</v>
      </c>
      <c r="C8" s="506" t="s">
        <v>369</v>
      </c>
      <c r="D8" s="507"/>
      <c r="E8" s="508"/>
      <c r="F8" s="4"/>
      <c r="G8" s="52"/>
      <c r="H8" s="52"/>
      <c r="I8" s="52"/>
      <c r="J8" s="53"/>
    </row>
    <row r="9" spans="2:13" ht="33.75" customHeight="1" thickBot="1" x14ac:dyDescent="0.3">
      <c r="B9" s="2" t="s">
        <v>28</v>
      </c>
      <c r="C9" s="506" t="s">
        <v>184</v>
      </c>
      <c r="D9" s="507"/>
      <c r="E9" s="508"/>
      <c r="F9" s="54"/>
      <c r="G9" s="52"/>
      <c r="H9" s="52"/>
      <c r="I9" s="52"/>
      <c r="J9" s="53"/>
    </row>
    <row r="10" spans="2:13" ht="32.25" customHeight="1" thickBot="1" x14ac:dyDescent="0.3">
      <c r="B10" s="2" t="s">
        <v>197</v>
      </c>
      <c r="C10" s="506" t="s">
        <v>202</v>
      </c>
      <c r="D10" s="507"/>
      <c r="E10" s="508"/>
    </row>
    <row r="12" spans="2:13" x14ac:dyDescent="0.25">
      <c r="B12" s="482" t="s">
        <v>217</v>
      </c>
      <c r="C12" s="483"/>
      <c r="D12" s="483"/>
      <c r="E12" s="483"/>
      <c r="F12" s="483"/>
      <c r="G12" s="483"/>
      <c r="H12" s="484"/>
      <c r="I12" s="474" t="s">
        <v>145</v>
      </c>
      <c r="J12" s="475"/>
      <c r="K12" s="475"/>
    </row>
    <row r="13" spans="2:13" s="56" customFormat="1" ht="30" customHeight="1" x14ac:dyDescent="0.25">
      <c r="B13" s="476" t="s">
        <v>146</v>
      </c>
      <c r="C13" s="476" t="s">
        <v>147</v>
      </c>
      <c r="D13" s="476" t="s">
        <v>196</v>
      </c>
      <c r="E13" s="476" t="s">
        <v>148</v>
      </c>
      <c r="F13" s="476" t="s">
        <v>149</v>
      </c>
      <c r="G13" s="476" t="s">
        <v>191</v>
      </c>
      <c r="H13" s="476" t="s">
        <v>192</v>
      </c>
      <c r="I13" s="478" t="s">
        <v>193</v>
      </c>
      <c r="J13" s="480" t="s">
        <v>194</v>
      </c>
      <c r="K13" s="473" t="s">
        <v>195</v>
      </c>
    </row>
    <row r="14" spans="2:13" s="56" customFormat="1" x14ac:dyDescent="0.25">
      <c r="B14" s="477"/>
      <c r="C14" s="477"/>
      <c r="D14" s="477"/>
      <c r="E14" s="477"/>
      <c r="F14" s="477"/>
      <c r="G14" s="477"/>
      <c r="H14" s="477"/>
      <c r="I14" s="479"/>
      <c r="J14" s="481"/>
      <c r="K14" s="473"/>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85" t="s">
        <v>17</v>
      </c>
      <c r="C18" s="486"/>
      <c r="D18" s="57">
        <f>SUM(D15:D17)</f>
        <v>0.25</v>
      </c>
      <c r="E18" s="487" t="s">
        <v>17</v>
      </c>
      <c r="F18" s="488"/>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EE94-3FC3-469A-836C-E51296E28CDC}">
  <sheetPr>
    <tabColor rgb="FF92D050"/>
  </sheetPr>
  <dimension ref="A1:X60"/>
  <sheetViews>
    <sheetView topLeftCell="A27" zoomScale="115" zoomScaleNormal="115" zoomScalePageLayoutView="85" workbookViewId="0">
      <selection activeCell="E36" sqref="E36"/>
    </sheetView>
  </sheetViews>
  <sheetFormatPr baseColWidth="10" defaultColWidth="10.85546875" defaultRowHeight="12.75" x14ac:dyDescent="0.2"/>
  <cols>
    <col min="1" max="1" width="1" style="173" customWidth="1"/>
    <col min="2" max="2" width="25.42578125" style="208" customWidth="1"/>
    <col min="3" max="3" width="14.5703125" style="173" customWidth="1"/>
    <col min="4" max="4" width="15.7109375" style="173" customWidth="1"/>
    <col min="5" max="5" width="23.42578125" style="173" customWidth="1"/>
    <col min="6" max="6" width="20.85546875" style="173" customWidth="1"/>
    <col min="7" max="7" width="19.85546875" style="208" customWidth="1"/>
    <col min="8" max="8" width="19.85546875" style="173" customWidth="1"/>
    <col min="9" max="9" width="16.28515625" style="173" customWidth="1"/>
    <col min="10" max="11" width="22.42578125" style="173" customWidth="1"/>
    <col min="12" max="24" width="10.85546875" style="171"/>
    <col min="25" max="16384" width="10.85546875" style="173"/>
  </cols>
  <sheetData>
    <row r="1" spans="1:15" ht="37.5" customHeight="1" x14ac:dyDescent="0.2">
      <c r="A1" s="273"/>
      <c r="B1" s="593"/>
      <c r="C1" s="596" t="s">
        <v>25</v>
      </c>
      <c r="D1" s="596"/>
      <c r="E1" s="596"/>
      <c r="F1" s="596"/>
      <c r="G1" s="596"/>
      <c r="H1" s="596"/>
      <c r="I1" s="597"/>
      <c r="J1" s="170"/>
      <c r="K1" s="170"/>
      <c r="L1" s="213"/>
      <c r="M1" s="214" t="s">
        <v>47</v>
      </c>
      <c r="N1" s="213"/>
      <c r="O1" s="213"/>
    </row>
    <row r="2" spans="1:15" ht="37.5" customHeight="1" x14ac:dyDescent="0.2">
      <c r="A2" s="274"/>
      <c r="B2" s="594"/>
      <c r="C2" s="600" t="s">
        <v>239</v>
      </c>
      <c r="D2" s="600"/>
      <c r="E2" s="600"/>
      <c r="F2" s="600"/>
      <c r="G2" s="600"/>
      <c r="H2" s="600"/>
      <c r="I2" s="598"/>
      <c r="J2" s="170"/>
      <c r="K2" s="170"/>
      <c r="L2" s="213"/>
      <c r="M2" s="214" t="s">
        <v>48</v>
      </c>
      <c r="N2" s="213"/>
      <c r="O2" s="213"/>
    </row>
    <row r="3" spans="1:15" ht="37.5" customHeight="1" thickBot="1" x14ac:dyDescent="0.25">
      <c r="A3" s="274"/>
      <c r="B3" s="595"/>
      <c r="C3" s="601" t="s">
        <v>240</v>
      </c>
      <c r="D3" s="601"/>
      <c r="E3" s="601"/>
      <c r="F3" s="601" t="s">
        <v>241</v>
      </c>
      <c r="G3" s="601"/>
      <c r="H3" s="601"/>
      <c r="I3" s="599"/>
      <c r="J3" s="170"/>
      <c r="K3" s="170"/>
      <c r="L3" s="213"/>
      <c r="M3" s="214" t="s">
        <v>50</v>
      </c>
      <c r="N3" s="213"/>
      <c r="O3" s="213"/>
    </row>
    <row r="4" spans="1:15" ht="23.25" customHeight="1" x14ac:dyDescent="0.2">
      <c r="A4" s="274"/>
      <c r="B4" s="589" t="s">
        <v>355</v>
      </c>
      <c r="C4" s="590"/>
      <c r="D4" s="590"/>
      <c r="E4" s="590"/>
      <c r="F4" s="590"/>
      <c r="G4" s="590"/>
      <c r="H4" s="590"/>
      <c r="I4" s="591"/>
      <c r="J4" s="174"/>
      <c r="K4" s="174"/>
      <c r="L4" s="213"/>
      <c r="M4" s="213"/>
      <c r="N4" s="213"/>
      <c r="O4" s="213"/>
    </row>
    <row r="5" spans="1:15" ht="24" customHeight="1" x14ac:dyDescent="0.2">
      <c r="A5" s="274"/>
      <c r="B5" s="509" t="s">
        <v>234</v>
      </c>
      <c r="C5" s="510"/>
      <c r="D5" s="510"/>
      <c r="E5" s="510"/>
      <c r="F5" s="510"/>
      <c r="G5" s="510"/>
      <c r="H5" s="510"/>
      <c r="I5" s="511"/>
      <c r="J5" s="175"/>
      <c r="K5" s="175"/>
      <c r="L5" s="213"/>
      <c r="M5" s="213"/>
      <c r="N5" s="213" t="s">
        <v>57</v>
      </c>
      <c r="O5" s="213"/>
    </row>
    <row r="6" spans="1:15" ht="30.75" customHeight="1" x14ac:dyDescent="0.2">
      <c r="A6" s="274"/>
      <c r="B6" s="224" t="s">
        <v>242</v>
      </c>
      <c r="C6" s="222">
        <v>1</v>
      </c>
      <c r="D6" s="592" t="s">
        <v>243</v>
      </c>
      <c r="E6" s="592"/>
      <c r="F6" s="564" t="s">
        <v>358</v>
      </c>
      <c r="G6" s="564"/>
      <c r="H6" s="564"/>
      <c r="I6" s="565"/>
      <c r="J6" s="177"/>
      <c r="K6" s="177"/>
      <c r="L6" s="213"/>
      <c r="M6" s="214" t="s">
        <v>60</v>
      </c>
      <c r="N6" s="213" t="s">
        <v>61</v>
      </c>
      <c r="O6" s="213"/>
    </row>
    <row r="7" spans="1:15" ht="30.75" customHeight="1" x14ac:dyDescent="0.2">
      <c r="A7" s="274"/>
      <c r="B7" s="224" t="s">
        <v>244</v>
      </c>
      <c r="C7" s="222" t="s">
        <v>81</v>
      </c>
      <c r="D7" s="592" t="s">
        <v>245</v>
      </c>
      <c r="E7" s="592"/>
      <c r="F7" s="557" t="s">
        <v>325</v>
      </c>
      <c r="G7" s="557"/>
      <c r="H7" s="275" t="s">
        <v>246</v>
      </c>
      <c r="I7" s="223" t="s">
        <v>81</v>
      </c>
      <c r="J7" s="179"/>
      <c r="K7" s="179"/>
      <c r="L7" s="213"/>
      <c r="M7" s="214" t="s">
        <v>65</v>
      </c>
      <c r="N7" s="213" t="s">
        <v>66</v>
      </c>
      <c r="O7" s="213"/>
    </row>
    <row r="8" spans="1:15" ht="30.75" customHeight="1" x14ac:dyDescent="0.2">
      <c r="A8" s="274"/>
      <c r="B8" s="224" t="s">
        <v>247</v>
      </c>
      <c r="C8" s="564" t="s">
        <v>289</v>
      </c>
      <c r="D8" s="564"/>
      <c r="E8" s="564"/>
      <c r="F8" s="564"/>
      <c r="G8" s="221" t="s">
        <v>248</v>
      </c>
      <c r="H8" s="579">
        <v>7550</v>
      </c>
      <c r="I8" s="580"/>
      <c r="J8" s="180"/>
      <c r="K8" s="180"/>
      <c r="L8" s="213"/>
      <c r="M8" s="214" t="s">
        <v>69</v>
      </c>
      <c r="N8" s="213" t="s">
        <v>70</v>
      </c>
      <c r="O8" s="213"/>
    </row>
    <row r="9" spans="1:15" ht="30.75" customHeight="1" x14ac:dyDescent="0.2">
      <c r="A9" s="274"/>
      <c r="B9" s="224" t="s">
        <v>48</v>
      </c>
      <c r="C9" s="581" t="s">
        <v>60</v>
      </c>
      <c r="D9" s="581"/>
      <c r="E9" s="581"/>
      <c r="F9" s="581"/>
      <c r="G9" s="221" t="s">
        <v>249</v>
      </c>
      <c r="H9" s="582" t="s">
        <v>290</v>
      </c>
      <c r="I9" s="583"/>
      <c r="J9" s="181"/>
      <c r="K9" s="181"/>
      <c r="L9" s="213"/>
      <c r="M9" s="215" t="s">
        <v>73</v>
      </c>
      <c r="N9" s="213"/>
      <c r="O9" s="213"/>
    </row>
    <row r="10" spans="1:15" ht="39" customHeight="1" x14ac:dyDescent="0.2">
      <c r="A10" s="274"/>
      <c r="B10" s="224" t="s">
        <v>250</v>
      </c>
      <c r="C10" s="564" t="s">
        <v>347</v>
      </c>
      <c r="D10" s="564"/>
      <c r="E10" s="564"/>
      <c r="F10" s="564"/>
      <c r="G10" s="564"/>
      <c r="H10" s="564"/>
      <c r="I10" s="565"/>
      <c r="J10" s="183"/>
      <c r="K10" s="183"/>
      <c r="L10" s="213"/>
      <c r="M10" s="215"/>
      <c r="N10" s="213"/>
      <c r="O10" s="213"/>
    </row>
    <row r="11" spans="1:15" ht="30.75" customHeight="1" x14ac:dyDescent="0.2">
      <c r="A11" s="274"/>
      <c r="B11" s="224" t="s">
        <v>251</v>
      </c>
      <c r="C11" s="584" t="s">
        <v>291</v>
      </c>
      <c r="D11" s="584"/>
      <c r="E11" s="584"/>
      <c r="F11" s="584"/>
      <c r="G11" s="584"/>
      <c r="H11" s="584"/>
      <c r="I11" s="585"/>
      <c r="J11" s="179"/>
      <c r="K11" s="179"/>
      <c r="L11" s="213"/>
      <c r="M11" s="215"/>
      <c r="N11" s="213" t="s">
        <v>76</v>
      </c>
      <c r="O11" s="213"/>
    </row>
    <row r="12" spans="1:15" ht="30.75" customHeight="1" x14ac:dyDescent="0.2">
      <c r="A12" s="274"/>
      <c r="B12" s="224" t="s">
        <v>254</v>
      </c>
      <c r="C12" s="555" t="s">
        <v>314</v>
      </c>
      <c r="D12" s="555"/>
      <c r="E12" s="555"/>
      <c r="F12" s="555"/>
      <c r="G12" s="221" t="s">
        <v>252</v>
      </c>
      <c r="H12" s="586" t="s">
        <v>91</v>
      </c>
      <c r="I12" s="587"/>
      <c r="J12" s="179"/>
      <c r="K12" s="179"/>
      <c r="L12" s="213"/>
      <c r="M12" s="215" t="s">
        <v>80</v>
      </c>
      <c r="N12" s="213" t="s">
        <v>81</v>
      </c>
      <c r="O12" s="213"/>
    </row>
    <row r="13" spans="1:15" ht="30.75" customHeight="1" x14ac:dyDescent="0.2">
      <c r="A13" s="274"/>
      <c r="B13" s="224" t="s">
        <v>255</v>
      </c>
      <c r="C13" s="588" t="s">
        <v>329</v>
      </c>
      <c r="D13" s="588"/>
      <c r="E13" s="588"/>
      <c r="F13" s="588"/>
      <c r="G13" s="221" t="s">
        <v>253</v>
      </c>
      <c r="H13" s="586" t="s">
        <v>70</v>
      </c>
      <c r="I13" s="587"/>
      <c r="J13" s="179"/>
      <c r="K13" s="179"/>
      <c r="L13" s="213"/>
      <c r="M13" s="215" t="s">
        <v>84</v>
      </c>
      <c r="N13" s="213"/>
      <c r="O13" s="213"/>
    </row>
    <row r="14" spans="1:15" ht="64.5" customHeight="1" x14ac:dyDescent="0.2">
      <c r="A14" s="274"/>
      <c r="B14" s="224" t="s">
        <v>256</v>
      </c>
      <c r="C14" s="555" t="s">
        <v>315</v>
      </c>
      <c r="D14" s="555"/>
      <c r="E14" s="555"/>
      <c r="F14" s="555"/>
      <c r="G14" s="555"/>
      <c r="H14" s="555"/>
      <c r="I14" s="556"/>
      <c r="J14" s="183"/>
      <c r="K14" s="183"/>
      <c r="L14" s="213"/>
      <c r="M14" s="215" t="s">
        <v>86</v>
      </c>
      <c r="N14" s="213"/>
      <c r="O14" s="213"/>
    </row>
    <row r="15" spans="1:15" ht="30.75" customHeight="1" x14ac:dyDescent="0.2">
      <c r="A15" s="274"/>
      <c r="B15" s="224" t="s">
        <v>257</v>
      </c>
      <c r="C15" s="555" t="s">
        <v>374</v>
      </c>
      <c r="D15" s="555"/>
      <c r="E15" s="555"/>
      <c r="F15" s="555"/>
      <c r="G15" s="555"/>
      <c r="H15" s="555"/>
      <c r="I15" s="556"/>
      <c r="J15" s="184"/>
      <c r="K15" s="184"/>
      <c r="L15" s="213"/>
      <c r="M15" s="215" t="s">
        <v>88</v>
      </c>
      <c r="N15" s="213"/>
      <c r="O15" s="213"/>
    </row>
    <row r="16" spans="1:15" ht="20.25" customHeight="1" x14ac:dyDescent="0.2">
      <c r="A16" s="274"/>
      <c r="B16" s="224" t="s">
        <v>258</v>
      </c>
      <c r="C16" s="555" t="s">
        <v>316</v>
      </c>
      <c r="D16" s="555"/>
      <c r="E16" s="555"/>
      <c r="F16" s="555"/>
      <c r="G16" s="555"/>
      <c r="H16" s="555"/>
      <c r="I16" s="556"/>
      <c r="J16" s="185"/>
      <c r="K16" s="185"/>
      <c r="L16" s="213"/>
      <c r="M16" s="215"/>
      <c r="N16" s="213"/>
      <c r="O16" s="213"/>
    </row>
    <row r="17" spans="1:15" ht="30.75" customHeight="1" x14ac:dyDescent="0.2">
      <c r="A17" s="274"/>
      <c r="B17" s="224" t="s">
        <v>259</v>
      </c>
      <c r="C17" s="557" t="s">
        <v>309</v>
      </c>
      <c r="D17" s="558"/>
      <c r="E17" s="558"/>
      <c r="F17" s="558"/>
      <c r="G17" s="558"/>
      <c r="H17" s="558"/>
      <c r="I17" s="559"/>
      <c r="J17" s="186"/>
      <c r="K17" s="186"/>
      <c r="L17" s="213"/>
      <c r="M17" s="215" t="s">
        <v>91</v>
      </c>
      <c r="N17" s="213"/>
      <c r="O17" s="213"/>
    </row>
    <row r="18" spans="1:15" ht="18" customHeight="1" x14ac:dyDescent="0.2">
      <c r="A18" s="274"/>
      <c r="B18" s="560" t="s">
        <v>265</v>
      </c>
      <c r="C18" s="561" t="s">
        <v>237</v>
      </c>
      <c r="D18" s="561"/>
      <c r="E18" s="561"/>
      <c r="F18" s="562" t="s">
        <v>238</v>
      </c>
      <c r="G18" s="562"/>
      <c r="H18" s="562"/>
      <c r="I18" s="563"/>
      <c r="J18" s="187"/>
      <c r="K18" s="187"/>
      <c r="L18" s="213"/>
      <c r="M18" s="215" t="s">
        <v>79</v>
      </c>
      <c r="N18" s="213"/>
      <c r="O18" s="213"/>
    </row>
    <row r="19" spans="1:15" ht="39.75" customHeight="1" x14ac:dyDescent="0.2">
      <c r="A19" s="274"/>
      <c r="B19" s="560"/>
      <c r="C19" s="564" t="s">
        <v>317</v>
      </c>
      <c r="D19" s="564"/>
      <c r="E19" s="564"/>
      <c r="F19" s="564" t="s">
        <v>318</v>
      </c>
      <c r="G19" s="564"/>
      <c r="H19" s="564"/>
      <c r="I19" s="565"/>
      <c r="J19" s="185"/>
      <c r="K19" s="185"/>
      <c r="L19" s="213"/>
      <c r="M19" s="215" t="s">
        <v>95</v>
      </c>
      <c r="N19" s="213"/>
      <c r="O19" s="213"/>
    </row>
    <row r="20" spans="1:15" ht="39.75" customHeight="1" x14ac:dyDescent="0.2">
      <c r="A20" s="274"/>
      <c r="B20" s="224" t="s">
        <v>266</v>
      </c>
      <c r="C20" s="566" t="s">
        <v>309</v>
      </c>
      <c r="D20" s="567"/>
      <c r="E20" s="568"/>
      <c r="F20" s="569" t="s">
        <v>309</v>
      </c>
      <c r="G20" s="569"/>
      <c r="H20" s="569"/>
      <c r="I20" s="570"/>
      <c r="J20" s="179"/>
      <c r="K20" s="179"/>
      <c r="L20" s="213"/>
      <c r="M20" s="215"/>
      <c r="N20" s="213"/>
      <c r="O20" s="213"/>
    </row>
    <row r="21" spans="1:15" ht="106.15" customHeight="1" x14ac:dyDescent="0.2">
      <c r="A21" s="274"/>
      <c r="B21" s="224" t="s">
        <v>267</v>
      </c>
      <c r="C21" s="571" t="s">
        <v>319</v>
      </c>
      <c r="D21" s="572"/>
      <c r="E21" s="573"/>
      <c r="F21" s="574" t="s">
        <v>320</v>
      </c>
      <c r="G21" s="575"/>
      <c r="H21" s="575"/>
      <c r="I21" s="576"/>
      <c r="J21" s="184"/>
      <c r="K21" s="184"/>
      <c r="L21" s="213"/>
      <c r="M21" s="215"/>
      <c r="N21" s="213"/>
      <c r="O21" s="213"/>
    </row>
    <row r="22" spans="1:15" ht="23.25" customHeight="1" x14ac:dyDescent="0.2">
      <c r="A22" s="274"/>
      <c r="B22" s="224" t="s">
        <v>268</v>
      </c>
      <c r="C22" s="550">
        <v>44197</v>
      </c>
      <c r="D22" s="577"/>
      <c r="E22" s="578"/>
      <c r="F22" s="178" t="s">
        <v>271</v>
      </c>
      <c r="G22" s="276">
        <v>0.1</v>
      </c>
      <c r="H22" s="178" t="s">
        <v>275</v>
      </c>
      <c r="I22" s="277">
        <v>0.1</v>
      </c>
      <c r="J22" s="189"/>
      <c r="K22" s="189"/>
      <c r="L22" s="213"/>
      <c r="M22" s="215"/>
      <c r="N22" s="213"/>
      <c r="O22" s="213"/>
    </row>
    <row r="23" spans="1:15" ht="27" customHeight="1" x14ac:dyDescent="0.2">
      <c r="A23" s="274"/>
      <c r="B23" s="224" t="s">
        <v>269</v>
      </c>
      <c r="C23" s="550">
        <v>44561</v>
      </c>
      <c r="D23" s="530"/>
      <c r="E23" s="551"/>
      <c r="F23" s="178" t="s">
        <v>272</v>
      </c>
      <c r="G23" s="552">
        <v>0.16</v>
      </c>
      <c r="H23" s="553"/>
      <c r="I23" s="554"/>
      <c r="J23" s="190"/>
      <c r="K23" s="190"/>
      <c r="L23" s="213"/>
      <c r="M23" s="215"/>
      <c r="N23" s="213"/>
      <c r="O23" s="213"/>
    </row>
    <row r="24" spans="1:15" ht="30.75" customHeight="1" x14ac:dyDescent="0.2">
      <c r="A24" s="274"/>
      <c r="B24" s="231" t="s">
        <v>270</v>
      </c>
      <c r="C24" s="526" t="s">
        <v>321</v>
      </c>
      <c r="D24" s="527"/>
      <c r="E24" s="528"/>
      <c r="F24" s="227" t="s">
        <v>274</v>
      </c>
      <c r="G24" s="529" t="s">
        <v>223</v>
      </c>
      <c r="H24" s="530"/>
      <c r="I24" s="531"/>
      <c r="J24" s="187"/>
      <c r="K24" s="187"/>
      <c r="M24" s="188"/>
    </row>
    <row r="25" spans="1:15" ht="22.5" customHeight="1" x14ac:dyDescent="0.2">
      <c r="A25" s="274"/>
      <c r="B25" s="509" t="s">
        <v>235</v>
      </c>
      <c r="C25" s="510"/>
      <c r="D25" s="510"/>
      <c r="E25" s="510"/>
      <c r="F25" s="510"/>
      <c r="G25" s="510"/>
      <c r="H25" s="510"/>
      <c r="I25" s="511"/>
      <c r="J25" s="175"/>
      <c r="K25" s="175"/>
      <c r="M25" s="188"/>
    </row>
    <row r="26" spans="1:15" ht="43.5" customHeight="1" x14ac:dyDescent="0.2">
      <c r="A26" s="274"/>
      <c r="B26" s="191" t="s">
        <v>105</v>
      </c>
      <c r="C26" s="221" t="s">
        <v>261</v>
      </c>
      <c r="D26" s="221" t="s">
        <v>260</v>
      </c>
      <c r="E26" s="192" t="s">
        <v>264</v>
      </c>
      <c r="F26" s="221" t="s">
        <v>263</v>
      </c>
      <c r="G26" s="221" t="s">
        <v>262</v>
      </c>
      <c r="H26" s="192" t="s">
        <v>276</v>
      </c>
      <c r="I26" s="193" t="s">
        <v>273</v>
      </c>
      <c r="J26" s="185"/>
      <c r="K26" s="185"/>
      <c r="M26" s="188"/>
    </row>
    <row r="27" spans="1:15" ht="15.6" customHeight="1" x14ac:dyDescent="0.2">
      <c r="A27" s="274"/>
      <c r="B27" s="191" t="s">
        <v>323</v>
      </c>
      <c r="C27" s="216">
        <f>9%*$G$23</f>
        <v>1.44E-2</v>
      </c>
      <c r="D27" s="217">
        <f>9%*G23</f>
        <v>1.44E-2</v>
      </c>
      <c r="E27" s="280">
        <f>IF(OR(C27=0,C27=""),0,D27/C27)</f>
        <v>1</v>
      </c>
      <c r="F27" s="547">
        <f>SUM(C27:C38)</f>
        <v>0.16</v>
      </c>
      <c r="G27" s="547">
        <f>SUM(D27:D38)</f>
        <v>0.15950400000000001</v>
      </c>
      <c r="H27" s="280">
        <f>+(D27*100%)/$G$23</f>
        <v>0.09</v>
      </c>
      <c r="I27" s="544">
        <f>G27+I22</f>
        <v>0.25950400000000001</v>
      </c>
      <c r="J27" s="185"/>
      <c r="K27" s="185"/>
      <c r="M27" s="188"/>
    </row>
    <row r="28" spans="1:15" ht="15.6" customHeight="1" x14ac:dyDescent="0.2">
      <c r="A28" s="274"/>
      <c r="B28" s="191" t="s">
        <v>114</v>
      </c>
      <c r="C28" s="216">
        <f>41.73%*$G$23</f>
        <v>6.6767999999999994E-2</v>
      </c>
      <c r="D28" s="216">
        <f>9%*G23</f>
        <v>1.44E-2</v>
      </c>
      <c r="E28" s="280">
        <f t="shared" ref="E28:E38" si="0">IF(OR(C28=0,C28=""),0,D28/C28)</f>
        <v>0.21567217828900073</v>
      </c>
      <c r="F28" s="548"/>
      <c r="G28" s="548"/>
      <c r="H28" s="280">
        <f>+IF(D28="","",((D28*100%)/$G$23)+H27)</f>
        <v>0.18</v>
      </c>
      <c r="I28" s="545"/>
      <c r="J28" s="185"/>
      <c r="K28" s="185"/>
      <c r="M28" s="188"/>
    </row>
    <row r="29" spans="1:15" ht="15.6" customHeight="1" x14ac:dyDescent="0.2">
      <c r="A29" s="274"/>
      <c r="B29" s="191" t="s">
        <v>115</v>
      </c>
      <c r="C29" s="216">
        <f>32.74%*$G$23</f>
        <v>5.2384000000000007E-2</v>
      </c>
      <c r="D29" s="216">
        <f>0.25%*$G$23</f>
        <v>4.0000000000000002E-4</v>
      </c>
      <c r="E29" s="280">
        <f t="shared" si="0"/>
        <v>7.6359193646915085E-3</v>
      </c>
      <c r="F29" s="548"/>
      <c r="G29" s="548"/>
      <c r="H29" s="280">
        <f t="shared" ref="H29:H38" si="1">+IF(D29="","",((D29*100%)/$G$23)+H28)</f>
        <v>0.1825</v>
      </c>
      <c r="I29" s="545"/>
      <c r="J29" s="185"/>
      <c r="K29" s="185"/>
      <c r="M29" s="188"/>
    </row>
    <row r="30" spans="1:15" ht="15.6" customHeight="1" x14ac:dyDescent="0.2">
      <c r="A30" s="274"/>
      <c r="B30" s="191" t="s">
        <v>116</v>
      </c>
      <c r="C30" s="216">
        <f>16.53%*G23</f>
        <v>2.6447999999999999E-2</v>
      </c>
      <c r="D30" s="216">
        <f>0.32%*G23</f>
        <v>5.1200000000000009E-4</v>
      </c>
      <c r="E30" s="280">
        <f t="shared" si="0"/>
        <v>1.9358741681790689E-2</v>
      </c>
      <c r="F30" s="548"/>
      <c r="G30" s="548"/>
      <c r="H30" s="280">
        <f t="shared" si="1"/>
        <v>0.1857</v>
      </c>
      <c r="I30" s="545"/>
      <c r="J30" s="185"/>
      <c r="K30" s="185"/>
      <c r="M30" s="188"/>
    </row>
    <row r="31" spans="1:15" ht="15.6" customHeight="1" x14ac:dyDescent="0.2">
      <c r="A31" s="274"/>
      <c r="B31" s="191" t="s">
        <v>117</v>
      </c>
      <c r="C31" s="216">
        <v>0</v>
      </c>
      <c r="D31" s="216">
        <v>0</v>
      </c>
      <c r="E31" s="280">
        <f t="shared" si="0"/>
        <v>0</v>
      </c>
      <c r="F31" s="548"/>
      <c r="G31" s="548"/>
      <c r="H31" s="280">
        <f t="shared" si="1"/>
        <v>0.1857</v>
      </c>
      <c r="I31" s="545"/>
      <c r="J31" s="185"/>
      <c r="K31" s="185"/>
      <c r="M31" s="188"/>
    </row>
    <row r="32" spans="1:15" ht="15.6" customHeight="1" x14ac:dyDescent="0.2">
      <c r="A32" s="274"/>
      <c r="B32" s="191" t="s">
        <v>118</v>
      </c>
      <c r="C32" s="216">
        <v>0</v>
      </c>
      <c r="D32" s="216">
        <v>0</v>
      </c>
      <c r="E32" s="280">
        <f t="shared" si="0"/>
        <v>0</v>
      </c>
      <c r="F32" s="548"/>
      <c r="G32" s="548"/>
      <c r="H32" s="280">
        <f t="shared" si="1"/>
        <v>0.1857</v>
      </c>
      <c r="I32" s="545"/>
      <c r="J32" s="185"/>
      <c r="K32" s="185"/>
      <c r="M32" s="188"/>
    </row>
    <row r="33" spans="1:11" ht="19.5" customHeight="1" x14ac:dyDescent="0.2">
      <c r="A33" s="274"/>
      <c r="B33" s="191" t="s">
        <v>119</v>
      </c>
      <c r="C33" s="216">
        <v>0</v>
      </c>
      <c r="D33" s="216">
        <v>0</v>
      </c>
      <c r="E33" s="280">
        <f t="shared" si="0"/>
        <v>0</v>
      </c>
      <c r="F33" s="548"/>
      <c r="G33" s="548"/>
      <c r="H33" s="280">
        <f t="shared" si="1"/>
        <v>0.1857</v>
      </c>
      <c r="I33" s="545"/>
      <c r="J33" s="195"/>
      <c r="K33" s="195"/>
    </row>
    <row r="34" spans="1:11" ht="19.5" customHeight="1" x14ac:dyDescent="0.2">
      <c r="A34" s="274"/>
      <c r="B34" s="191" t="s">
        <v>120</v>
      </c>
      <c r="C34" s="216">
        <v>0</v>
      </c>
      <c r="D34" s="216">
        <v>0</v>
      </c>
      <c r="E34" s="280">
        <f t="shared" si="0"/>
        <v>0</v>
      </c>
      <c r="F34" s="548"/>
      <c r="G34" s="548"/>
      <c r="H34" s="280">
        <f t="shared" si="1"/>
        <v>0.1857</v>
      </c>
      <c r="I34" s="545"/>
      <c r="J34" s="195">
        <f>+G27/F27</f>
        <v>0.99690000000000001</v>
      </c>
      <c r="K34" s="195"/>
    </row>
    <row r="35" spans="1:11" ht="19.5" customHeight="1" x14ac:dyDescent="0.2">
      <c r="A35" s="274"/>
      <c r="B35" s="191" t="s">
        <v>121</v>
      </c>
      <c r="C35" s="216">
        <v>0</v>
      </c>
      <c r="D35" s="216">
        <v>0</v>
      </c>
      <c r="E35" s="280">
        <f t="shared" si="0"/>
        <v>0</v>
      </c>
      <c r="F35" s="548"/>
      <c r="G35" s="548"/>
      <c r="H35" s="280">
        <f t="shared" si="1"/>
        <v>0.1857</v>
      </c>
      <c r="I35" s="545"/>
      <c r="J35" s="195" t="s">
        <v>398</v>
      </c>
      <c r="K35" s="195"/>
    </row>
    <row r="36" spans="1:11" ht="19.5" customHeight="1" x14ac:dyDescent="0.2">
      <c r="A36" s="274"/>
      <c r="B36" s="191" t="s">
        <v>122</v>
      </c>
      <c r="C36" s="216">
        <v>0</v>
      </c>
      <c r="D36" s="216">
        <f>81.12%*$G$23</f>
        <v>0.12979200000000002</v>
      </c>
      <c r="E36" s="280">
        <v>1</v>
      </c>
      <c r="F36" s="548"/>
      <c r="G36" s="548"/>
      <c r="H36" s="280">
        <f t="shared" si="1"/>
        <v>0.99690000000000012</v>
      </c>
      <c r="I36" s="545"/>
      <c r="J36" s="195"/>
      <c r="K36" s="195"/>
    </row>
    <row r="37" spans="1:11" ht="19.5" customHeight="1" x14ac:dyDescent="0.2">
      <c r="A37" s="274"/>
      <c r="B37" s="191" t="s">
        <v>123</v>
      </c>
      <c r="C37" s="216">
        <v>0</v>
      </c>
      <c r="D37" s="216">
        <v>0</v>
      </c>
      <c r="E37" s="280">
        <f t="shared" si="0"/>
        <v>0</v>
      </c>
      <c r="F37" s="548"/>
      <c r="G37" s="548"/>
      <c r="H37" s="280">
        <f t="shared" si="1"/>
        <v>0.99690000000000012</v>
      </c>
      <c r="I37" s="545"/>
      <c r="J37" s="195"/>
      <c r="K37" s="195"/>
    </row>
    <row r="38" spans="1:11" ht="19.5" customHeight="1" x14ac:dyDescent="0.2">
      <c r="A38" s="274"/>
      <c r="B38" s="191" t="s">
        <v>124</v>
      </c>
      <c r="C38" s="216">
        <v>0</v>
      </c>
      <c r="D38" s="216">
        <v>0</v>
      </c>
      <c r="E38" s="280">
        <f t="shared" si="0"/>
        <v>0</v>
      </c>
      <c r="F38" s="549"/>
      <c r="G38" s="549"/>
      <c r="H38" s="280">
        <f t="shared" si="1"/>
        <v>0.99690000000000012</v>
      </c>
      <c r="I38" s="546"/>
      <c r="J38" s="195"/>
      <c r="K38" s="195"/>
    </row>
    <row r="39" spans="1:11" ht="164.25" customHeight="1" x14ac:dyDescent="0.2">
      <c r="A39" s="274"/>
      <c r="B39" s="229" t="s">
        <v>277</v>
      </c>
      <c r="C39" s="532" t="s">
        <v>419</v>
      </c>
      <c r="D39" s="533"/>
      <c r="E39" s="533"/>
      <c r="F39" s="533"/>
      <c r="G39" s="533"/>
      <c r="H39" s="533"/>
      <c r="I39" s="534"/>
      <c r="J39" s="196"/>
      <c r="K39" s="196"/>
    </row>
    <row r="40" spans="1:11" ht="34.5" customHeight="1" x14ac:dyDescent="0.2">
      <c r="A40" s="274"/>
      <c r="B40" s="535"/>
      <c r="C40" s="536"/>
      <c r="D40" s="536"/>
      <c r="E40" s="536"/>
      <c r="F40" s="536"/>
      <c r="G40" s="536"/>
      <c r="H40" s="536"/>
      <c r="I40" s="537"/>
      <c r="J40" s="175"/>
      <c r="K40" s="175"/>
    </row>
    <row r="41" spans="1:11" ht="34.5" customHeight="1" x14ac:dyDescent="0.2">
      <c r="A41" s="274"/>
      <c r="B41" s="538"/>
      <c r="C41" s="539"/>
      <c r="D41" s="539"/>
      <c r="E41" s="539"/>
      <c r="F41" s="539"/>
      <c r="G41" s="539"/>
      <c r="H41" s="539"/>
      <c r="I41" s="540"/>
      <c r="J41" s="196"/>
      <c r="K41" s="196"/>
    </row>
    <row r="42" spans="1:11" ht="34.5" customHeight="1" x14ac:dyDescent="0.2">
      <c r="A42" s="274"/>
      <c r="B42" s="538"/>
      <c r="C42" s="539"/>
      <c r="D42" s="539"/>
      <c r="E42" s="539"/>
      <c r="F42" s="539"/>
      <c r="G42" s="539"/>
      <c r="H42" s="539"/>
      <c r="I42" s="540"/>
      <c r="J42" s="196"/>
      <c r="K42" s="196"/>
    </row>
    <row r="43" spans="1:11" ht="34.5" customHeight="1" x14ac:dyDescent="0.2">
      <c r="A43" s="274"/>
      <c r="B43" s="538"/>
      <c r="C43" s="539"/>
      <c r="D43" s="539"/>
      <c r="E43" s="539"/>
      <c r="F43" s="539"/>
      <c r="G43" s="539"/>
      <c r="H43" s="539"/>
      <c r="I43" s="540"/>
      <c r="J43" s="196"/>
      <c r="K43" s="196"/>
    </row>
    <row r="44" spans="1:11" ht="34.5" customHeight="1" x14ac:dyDescent="0.2">
      <c r="A44" s="274"/>
      <c r="B44" s="541"/>
      <c r="C44" s="542"/>
      <c r="D44" s="542"/>
      <c r="E44" s="542"/>
      <c r="F44" s="542"/>
      <c r="G44" s="542"/>
      <c r="H44" s="542"/>
      <c r="I44" s="543"/>
      <c r="J44" s="174"/>
      <c r="K44" s="174"/>
    </row>
    <row r="45" spans="1:11" ht="94.5" customHeight="1" x14ac:dyDescent="0.2">
      <c r="A45" s="274"/>
      <c r="B45" s="224" t="s">
        <v>278</v>
      </c>
      <c r="C45" s="512" t="s">
        <v>420</v>
      </c>
      <c r="D45" s="513"/>
      <c r="E45" s="513"/>
      <c r="F45" s="513"/>
      <c r="G45" s="513"/>
      <c r="H45" s="513"/>
      <c r="I45" s="514"/>
      <c r="J45" s="197"/>
      <c r="K45" s="197"/>
    </row>
    <row r="46" spans="1:11" ht="24" x14ac:dyDescent="0.2">
      <c r="A46" s="274"/>
      <c r="B46" s="224" t="s">
        <v>279</v>
      </c>
      <c r="C46" s="512" t="s">
        <v>414</v>
      </c>
      <c r="D46" s="513"/>
      <c r="E46" s="513"/>
      <c r="F46" s="513"/>
      <c r="G46" s="513"/>
      <c r="H46" s="513"/>
      <c r="I46" s="514"/>
      <c r="J46" s="197"/>
      <c r="K46" s="197"/>
    </row>
    <row r="47" spans="1:11" ht="65.25" customHeight="1" x14ac:dyDescent="0.2">
      <c r="A47" s="274"/>
      <c r="B47" s="230" t="s">
        <v>280</v>
      </c>
      <c r="C47" s="515" t="s">
        <v>399</v>
      </c>
      <c r="D47" s="516"/>
      <c r="E47" s="516"/>
      <c r="F47" s="516"/>
      <c r="G47" s="516"/>
      <c r="H47" s="516"/>
      <c r="I47" s="517"/>
      <c r="J47" s="197"/>
      <c r="K47" s="197"/>
    </row>
    <row r="48" spans="1:11" ht="22.5" customHeight="1" x14ac:dyDescent="0.2">
      <c r="A48" s="274"/>
      <c r="B48" s="509" t="s">
        <v>236</v>
      </c>
      <c r="C48" s="510"/>
      <c r="D48" s="510"/>
      <c r="E48" s="510"/>
      <c r="F48" s="510"/>
      <c r="G48" s="510"/>
      <c r="H48" s="510"/>
      <c r="I48" s="511"/>
      <c r="J48" s="197"/>
      <c r="K48" s="197"/>
    </row>
    <row r="49" spans="1:11" ht="22.5" customHeight="1" x14ac:dyDescent="0.2">
      <c r="A49" s="274"/>
      <c r="B49" s="522" t="s">
        <v>281</v>
      </c>
      <c r="C49" s="218" t="s">
        <v>282</v>
      </c>
      <c r="D49" s="524" t="s">
        <v>283</v>
      </c>
      <c r="E49" s="524"/>
      <c r="F49" s="524"/>
      <c r="G49" s="524" t="s">
        <v>284</v>
      </c>
      <c r="H49" s="524"/>
      <c r="I49" s="525"/>
      <c r="J49" s="198"/>
      <c r="K49" s="198"/>
    </row>
    <row r="50" spans="1:11" ht="30.75" customHeight="1" x14ac:dyDescent="0.2">
      <c r="A50" s="274"/>
      <c r="B50" s="523"/>
      <c r="C50" s="278"/>
      <c r="D50" s="518"/>
      <c r="E50" s="518"/>
      <c r="F50" s="518"/>
      <c r="G50" s="518"/>
      <c r="H50" s="518"/>
      <c r="I50" s="519"/>
      <c r="J50" s="198"/>
      <c r="K50" s="198"/>
    </row>
    <row r="51" spans="1:11" ht="32.25" customHeight="1" x14ac:dyDescent="0.2">
      <c r="A51" s="274"/>
      <c r="B51" s="233" t="s">
        <v>285</v>
      </c>
      <c r="C51" s="518" t="s">
        <v>422</v>
      </c>
      <c r="D51" s="518"/>
      <c r="E51" s="518"/>
      <c r="F51" s="518"/>
      <c r="G51" s="518"/>
      <c r="H51" s="518"/>
      <c r="I51" s="519"/>
      <c r="J51" s="200"/>
      <c r="K51" s="200"/>
    </row>
    <row r="52" spans="1:11" ht="28.5" customHeight="1" x14ac:dyDescent="0.2">
      <c r="A52" s="274"/>
      <c r="B52" s="234" t="s">
        <v>286</v>
      </c>
      <c r="C52" s="518" t="s">
        <v>422</v>
      </c>
      <c r="D52" s="518"/>
      <c r="E52" s="518"/>
      <c r="F52" s="518"/>
      <c r="G52" s="518"/>
      <c r="H52" s="518"/>
      <c r="I52" s="519"/>
      <c r="J52" s="200"/>
      <c r="K52" s="200"/>
    </row>
    <row r="53" spans="1:11" ht="30" customHeight="1" x14ac:dyDescent="0.2">
      <c r="A53" s="274"/>
      <c r="B53" s="230" t="s">
        <v>287</v>
      </c>
      <c r="C53" s="518" t="s">
        <v>354</v>
      </c>
      <c r="D53" s="518"/>
      <c r="E53" s="518"/>
      <c r="F53" s="518"/>
      <c r="G53" s="518"/>
      <c r="H53" s="518"/>
      <c r="I53" s="519"/>
      <c r="J53" s="201"/>
      <c r="K53" s="201"/>
    </row>
    <row r="54" spans="1:11" ht="31.5" customHeight="1" thickBot="1" x14ac:dyDescent="0.25">
      <c r="A54" s="279"/>
      <c r="B54" s="211" t="s">
        <v>288</v>
      </c>
      <c r="C54" s="520" t="s">
        <v>372</v>
      </c>
      <c r="D54" s="520"/>
      <c r="E54" s="520"/>
      <c r="F54" s="520"/>
      <c r="G54" s="520"/>
      <c r="H54" s="520"/>
      <c r="I54" s="521"/>
      <c r="J54" s="202"/>
      <c r="K54" s="202"/>
    </row>
    <row r="55" spans="1:11" x14ac:dyDescent="0.2">
      <c r="B55" s="203"/>
      <c r="C55" s="204"/>
      <c r="D55" s="204"/>
      <c r="E55" s="205"/>
      <c r="F55" s="205"/>
      <c r="G55" s="212"/>
      <c r="H55" s="207"/>
      <c r="I55" s="204"/>
      <c r="J55" s="202"/>
      <c r="K55" s="202"/>
    </row>
    <row r="56" spans="1:11" x14ac:dyDescent="0.2">
      <c r="B56" s="203"/>
      <c r="C56" s="204"/>
      <c r="D56" s="204"/>
      <c r="E56" s="205"/>
      <c r="F56" s="205"/>
      <c r="G56" s="212"/>
      <c r="H56" s="207"/>
      <c r="I56" s="204"/>
      <c r="J56" s="202"/>
      <c r="K56" s="202"/>
    </row>
    <row r="57" spans="1:11" x14ac:dyDescent="0.2">
      <c r="B57" s="203"/>
      <c r="C57" s="204"/>
      <c r="D57" s="204"/>
      <c r="E57" s="205"/>
      <c r="F57" s="205"/>
      <c r="G57" s="212"/>
      <c r="H57" s="207"/>
      <c r="I57" s="204"/>
      <c r="J57" s="202"/>
      <c r="K57" s="202"/>
    </row>
    <row r="58" spans="1:11" x14ac:dyDescent="0.2">
      <c r="B58" s="203"/>
      <c r="C58" s="204"/>
      <c r="D58" s="204"/>
      <c r="E58" s="205"/>
      <c r="F58" s="205"/>
      <c r="G58" s="212"/>
      <c r="H58" s="207"/>
      <c r="I58" s="204"/>
      <c r="J58" s="202"/>
      <c r="K58" s="202"/>
    </row>
    <row r="59" spans="1:11" x14ac:dyDescent="0.2">
      <c r="B59" s="203"/>
      <c r="C59" s="204"/>
      <c r="D59" s="204"/>
      <c r="E59" s="205"/>
      <c r="F59" s="205"/>
      <c r="G59" s="212"/>
      <c r="H59" s="207"/>
      <c r="I59" s="204"/>
      <c r="J59" s="202"/>
      <c r="K59" s="202"/>
    </row>
    <row r="60" spans="1:11" ht="25.5" customHeight="1" x14ac:dyDescent="0.2">
      <c r="B60" s="203"/>
      <c r="C60" s="204"/>
      <c r="D60" s="204"/>
      <c r="E60" s="205"/>
      <c r="F60" s="205"/>
      <c r="G60" s="212"/>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39:I39"/>
    <mergeCell ref="B40:I44"/>
    <mergeCell ref="I27:I38"/>
    <mergeCell ref="G27:G38"/>
    <mergeCell ref="F27:F38"/>
    <mergeCell ref="C53:I53"/>
    <mergeCell ref="C54:I54"/>
    <mergeCell ref="B49:B50"/>
    <mergeCell ref="D49:F49"/>
    <mergeCell ref="G49:I49"/>
    <mergeCell ref="D50:F50"/>
    <mergeCell ref="G50:I50"/>
    <mergeCell ref="C51:I51"/>
    <mergeCell ref="B48:I48"/>
    <mergeCell ref="C46:I46"/>
    <mergeCell ref="C47:I47"/>
    <mergeCell ref="C52:I52"/>
    <mergeCell ref="C45:I45"/>
  </mergeCells>
  <phoneticPr fontId="74" type="noConversion"/>
  <dataValidations count="7">
    <dataValidation type="list" allowBlank="1" showInputMessage="1" showErrorMessage="1" sqref="C7 I7" xr:uid="{ED8530C7-01D7-464F-9F5F-ACF2F40B37DC}">
      <formula1>$N$11:$N$12</formula1>
    </dataValidation>
    <dataValidation type="list" allowBlank="1" showInputMessage="1" showErrorMessage="1" sqref="H13:I13" xr:uid="{50695522-8E85-49C3-8E03-D606C7C139B1}">
      <formula1>$N$5:$N$8</formula1>
    </dataValidation>
    <dataValidation type="list" allowBlank="1" showInputMessage="1" showErrorMessage="1" sqref="C9:F9" xr:uid="{D1ACDEEC-D7E0-42AF-A5C4-D291CD695E5E}">
      <formula1>$M$6:$M$9</formula1>
    </dataValidation>
    <dataValidation type="list" allowBlank="1" showInputMessage="1" showErrorMessage="1" sqref="C24:E24" xr:uid="{3EF54F9E-1F27-40DC-97F3-1A0F1107DD87}">
      <formula1>$M$12:$M$15</formula1>
    </dataValidation>
    <dataValidation type="list" allowBlank="1" showInputMessage="1" showErrorMessage="1" sqref="H12:I12" xr:uid="{FA3C4315-9976-4FD7-B40F-49C5AA608042}">
      <formula1>M17:M19</formula1>
    </dataValidation>
    <dataValidation type="list" showDropDown="1" showInputMessage="1" showErrorMessage="1" sqref="K12" xr:uid="{26352333-EB16-4AD4-8569-CCD9AD12F570}">
      <formula1>O17:O19</formula1>
    </dataValidation>
    <dataValidation type="list" allowBlank="1" showInputMessage="1" showErrorMessage="1" sqref="J10:K10" xr:uid="{2DBE7C77-D2DA-49D3-AD54-CE7DF4DC9397}">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7A21-5AD9-444C-A61C-D5796615C41B}">
  <sheetPr>
    <tabColor rgb="FF92D050"/>
  </sheetPr>
  <dimension ref="B1:X60"/>
  <sheetViews>
    <sheetView view="pageBreakPreview" topLeftCell="B27" zoomScale="70" zoomScaleNormal="70" zoomScaleSheetLayoutView="70" zoomScalePageLayoutView="85" workbookViewId="0">
      <selection activeCell="G23" sqref="G23:I23"/>
    </sheetView>
  </sheetViews>
  <sheetFormatPr baseColWidth="10" defaultColWidth="10.85546875" defaultRowHeight="12.75" x14ac:dyDescent="0.2"/>
  <cols>
    <col min="1" max="1" width="1" style="173" customWidth="1"/>
    <col min="2" max="2" width="25.42578125" style="208" customWidth="1"/>
    <col min="3" max="5" width="25.7109375" style="173" customWidth="1"/>
    <col min="6" max="6" width="25" style="173" customWidth="1"/>
    <col min="7" max="7" width="22" style="208" customWidth="1"/>
    <col min="8" max="8" width="20.42578125" style="173" customWidth="1"/>
    <col min="9" max="9" width="25.28515625" style="173" customWidth="1"/>
    <col min="10" max="11" width="22.42578125" style="173" customWidth="1"/>
    <col min="12" max="24" width="10.85546875" style="171"/>
    <col min="25" max="16384" width="10.85546875" style="173"/>
  </cols>
  <sheetData>
    <row r="1" spans="2:14" ht="37.5" customHeight="1" x14ac:dyDescent="0.2">
      <c r="B1" s="593"/>
      <c r="C1" s="637" t="s">
        <v>25</v>
      </c>
      <c r="D1" s="637"/>
      <c r="E1" s="637"/>
      <c r="F1" s="637"/>
      <c r="G1" s="637"/>
      <c r="H1" s="637"/>
      <c r="I1" s="597"/>
      <c r="J1" s="170"/>
      <c r="K1" s="170"/>
      <c r="M1" s="172" t="s">
        <v>47</v>
      </c>
    </row>
    <row r="2" spans="2:14" ht="37.5" customHeight="1" x14ac:dyDescent="0.2">
      <c r="B2" s="594"/>
      <c r="C2" s="600" t="s">
        <v>239</v>
      </c>
      <c r="D2" s="600"/>
      <c r="E2" s="600"/>
      <c r="F2" s="600"/>
      <c r="G2" s="600"/>
      <c r="H2" s="600"/>
      <c r="I2" s="598"/>
      <c r="J2" s="170"/>
      <c r="K2" s="170"/>
      <c r="M2" s="172" t="s">
        <v>48</v>
      </c>
    </row>
    <row r="3" spans="2:14" ht="37.5" customHeight="1" thickBot="1" x14ac:dyDescent="0.25">
      <c r="B3" s="595"/>
      <c r="C3" s="601" t="s">
        <v>240</v>
      </c>
      <c r="D3" s="601"/>
      <c r="E3" s="601"/>
      <c r="F3" s="601" t="s">
        <v>241</v>
      </c>
      <c r="G3" s="601"/>
      <c r="H3" s="601"/>
      <c r="I3" s="599"/>
      <c r="J3" s="170"/>
      <c r="K3" s="170"/>
      <c r="M3" s="172" t="s">
        <v>50</v>
      </c>
    </row>
    <row r="4" spans="2:14" ht="23.25" customHeight="1" x14ac:dyDescent="0.2">
      <c r="B4" s="589" t="s">
        <v>355</v>
      </c>
      <c r="C4" s="590"/>
      <c r="D4" s="590"/>
      <c r="E4" s="590"/>
      <c r="F4" s="590"/>
      <c r="G4" s="590"/>
      <c r="H4" s="590"/>
      <c r="I4" s="591"/>
      <c r="J4" s="174"/>
      <c r="K4" s="174"/>
    </row>
    <row r="5" spans="2:14" ht="24" customHeight="1" x14ac:dyDescent="0.2">
      <c r="B5" s="509" t="s">
        <v>234</v>
      </c>
      <c r="C5" s="510"/>
      <c r="D5" s="510"/>
      <c r="E5" s="510"/>
      <c r="F5" s="510"/>
      <c r="G5" s="510"/>
      <c r="H5" s="510"/>
      <c r="I5" s="511"/>
      <c r="J5" s="175"/>
      <c r="K5" s="175"/>
      <c r="N5" s="176"/>
    </row>
    <row r="6" spans="2:14" ht="30.75" customHeight="1" x14ac:dyDescent="0.2">
      <c r="B6" s="224" t="s">
        <v>242</v>
      </c>
      <c r="C6" s="222">
        <v>2</v>
      </c>
      <c r="D6" s="592" t="s">
        <v>243</v>
      </c>
      <c r="E6" s="592"/>
      <c r="F6" s="564" t="s">
        <v>359</v>
      </c>
      <c r="G6" s="564"/>
      <c r="H6" s="564"/>
      <c r="I6" s="565"/>
      <c r="J6" s="177"/>
      <c r="K6" s="177"/>
      <c r="M6" s="172" t="s">
        <v>60</v>
      </c>
      <c r="N6" s="176"/>
    </row>
    <row r="7" spans="2:14" ht="30.75" customHeight="1" x14ac:dyDescent="0.2">
      <c r="B7" s="224" t="s">
        <v>244</v>
      </c>
      <c r="C7" s="222" t="s">
        <v>81</v>
      </c>
      <c r="D7" s="592" t="s">
        <v>245</v>
      </c>
      <c r="E7" s="592"/>
      <c r="F7" s="557" t="s">
        <v>292</v>
      </c>
      <c r="G7" s="557"/>
      <c r="H7" s="178" t="s">
        <v>246</v>
      </c>
      <c r="I7" s="223" t="s">
        <v>81</v>
      </c>
      <c r="J7" s="179"/>
      <c r="K7" s="179"/>
      <c r="M7" s="172" t="s">
        <v>65</v>
      </c>
      <c r="N7" s="176"/>
    </row>
    <row r="8" spans="2:14" ht="30.75" customHeight="1" x14ac:dyDescent="0.2">
      <c r="B8" s="224" t="s">
        <v>247</v>
      </c>
      <c r="C8" s="564" t="s">
        <v>289</v>
      </c>
      <c r="D8" s="564"/>
      <c r="E8" s="564"/>
      <c r="F8" s="564"/>
      <c r="G8" s="178" t="s">
        <v>248</v>
      </c>
      <c r="H8" s="579">
        <v>7550</v>
      </c>
      <c r="I8" s="580"/>
      <c r="J8" s="180"/>
      <c r="K8" s="180"/>
      <c r="M8" s="172" t="s">
        <v>69</v>
      </c>
      <c r="N8" s="176"/>
    </row>
    <row r="9" spans="2:14" ht="30.75" customHeight="1" x14ac:dyDescent="0.2">
      <c r="B9" s="224" t="s">
        <v>48</v>
      </c>
      <c r="C9" s="581" t="s">
        <v>60</v>
      </c>
      <c r="D9" s="581"/>
      <c r="E9" s="581"/>
      <c r="F9" s="581"/>
      <c r="G9" s="178" t="s">
        <v>249</v>
      </c>
      <c r="H9" s="582" t="s">
        <v>290</v>
      </c>
      <c r="I9" s="583"/>
      <c r="J9" s="181"/>
      <c r="K9" s="181"/>
      <c r="M9" s="182" t="s">
        <v>73</v>
      </c>
    </row>
    <row r="10" spans="2:14" ht="98.25" customHeight="1" x14ac:dyDescent="0.2">
      <c r="B10" s="224" t="s">
        <v>250</v>
      </c>
      <c r="C10" s="564" t="s">
        <v>352</v>
      </c>
      <c r="D10" s="564"/>
      <c r="E10" s="564"/>
      <c r="F10" s="564"/>
      <c r="G10" s="564"/>
      <c r="H10" s="564"/>
      <c r="I10" s="565"/>
      <c r="J10" s="183"/>
      <c r="K10" s="183"/>
      <c r="M10" s="182"/>
    </row>
    <row r="11" spans="2:14" ht="30.75" customHeight="1" x14ac:dyDescent="0.2">
      <c r="B11" s="224" t="s">
        <v>251</v>
      </c>
      <c r="C11" s="584" t="s">
        <v>291</v>
      </c>
      <c r="D11" s="584"/>
      <c r="E11" s="584"/>
      <c r="F11" s="584"/>
      <c r="G11" s="584"/>
      <c r="H11" s="584"/>
      <c r="I11" s="585"/>
      <c r="J11" s="179"/>
      <c r="K11" s="179"/>
      <c r="M11" s="182"/>
      <c r="N11" s="176"/>
    </row>
    <row r="12" spans="2:14" ht="30.75" customHeight="1" x14ac:dyDescent="0.2">
      <c r="B12" s="224" t="s">
        <v>254</v>
      </c>
      <c r="C12" s="555" t="s">
        <v>304</v>
      </c>
      <c r="D12" s="555"/>
      <c r="E12" s="555"/>
      <c r="F12" s="555"/>
      <c r="G12" s="178" t="s">
        <v>252</v>
      </c>
      <c r="H12" s="586" t="s">
        <v>91</v>
      </c>
      <c r="I12" s="587"/>
      <c r="J12" s="179"/>
      <c r="K12" s="179"/>
      <c r="M12" s="182" t="s">
        <v>80</v>
      </c>
      <c r="N12" s="176"/>
    </row>
    <row r="13" spans="2:14" ht="30.75" customHeight="1" x14ac:dyDescent="0.2">
      <c r="B13" s="224" t="s">
        <v>255</v>
      </c>
      <c r="C13" s="588" t="s">
        <v>329</v>
      </c>
      <c r="D13" s="588"/>
      <c r="E13" s="588"/>
      <c r="F13" s="588"/>
      <c r="G13" s="221" t="s">
        <v>253</v>
      </c>
      <c r="H13" s="586" t="s">
        <v>61</v>
      </c>
      <c r="I13" s="587"/>
      <c r="J13" s="179"/>
      <c r="K13" s="179"/>
      <c r="M13" s="182" t="s">
        <v>84</v>
      </c>
    </row>
    <row r="14" spans="2:14" ht="64.5" customHeight="1" x14ac:dyDescent="0.2">
      <c r="B14" s="224" t="s">
        <v>256</v>
      </c>
      <c r="C14" s="555" t="s">
        <v>387</v>
      </c>
      <c r="D14" s="555"/>
      <c r="E14" s="555"/>
      <c r="F14" s="555"/>
      <c r="G14" s="555"/>
      <c r="H14" s="555"/>
      <c r="I14" s="556"/>
      <c r="J14" s="183"/>
      <c r="K14" s="183"/>
      <c r="M14" s="182" t="s">
        <v>86</v>
      </c>
      <c r="N14" s="176"/>
    </row>
    <row r="15" spans="2:14" ht="30.75" customHeight="1" x14ac:dyDescent="0.2">
      <c r="B15" s="224" t="s">
        <v>257</v>
      </c>
      <c r="C15" s="555" t="s">
        <v>293</v>
      </c>
      <c r="D15" s="555"/>
      <c r="E15" s="555"/>
      <c r="F15" s="555"/>
      <c r="G15" s="555"/>
      <c r="H15" s="555"/>
      <c r="I15" s="556"/>
      <c r="J15" s="184"/>
      <c r="K15" s="184"/>
      <c r="M15" s="182" t="s">
        <v>88</v>
      </c>
      <c r="N15" s="176"/>
    </row>
    <row r="16" spans="2:14" ht="35.450000000000003" customHeight="1" x14ac:dyDescent="0.2">
      <c r="B16" s="224" t="s">
        <v>258</v>
      </c>
      <c r="C16" s="584" t="s">
        <v>328</v>
      </c>
      <c r="D16" s="584"/>
      <c r="E16" s="584"/>
      <c r="F16" s="584"/>
      <c r="G16" s="584"/>
      <c r="H16" s="584"/>
      <c r="I16" s="585"/>
      <c r="J16" s="185"/>
      <c r="K16" s="185"/>
      <c r="M16" s="182"/>
      <c r="N16" s="176"/>
    </row>
    <row r="17" spans="2:14" ht="30.75" customHeight="1" x14ac:dyDescent="0.2">
      <c r="B17" s="224" t="s">
        <v>259</v>
      </c>
      <c r="C17" s="557" t="s">
        <v>152</v>
      </c>
      <c r="D17" s="558"/>
      <c r="E17" s="558"/>
      <c r="F17" s="558"/>
      <c r="G17" s="558"/>
      <c r="H17" s="558"/>
      <c r="I17" s="559"/>
      <c r="J17" s="186"/>
      <c r="K17" s="186"/>
      <c r="M17" s="182" t="s">
        <v>91</v>
      </c>
      <c r="N17" s="176"/>
    </row>
    <row r="18" spans="2:14" ht="18" customHeight="1" x14ac:dyDescent="0.2">
      <c r="B18" s="560" t="s">
        <v>265</v>
      </c>
      <c r="C18" s="561" t="s">
        <v>237</v>
      </c>
      <c r="D18" s="561"/>
      <c r="E18" s="561"/>
      <c r="F18" s="562" t="s">
        <v>238</v>
      </c>
      <c r="G18" s="562"/>
      <c r="H18" s="562"/>
      <c r="I18" s="563"/>
      <c r="J18" s="187"/>
      <c r="K18" s="187"/>
      <c r="M18" s="182" t="s">
        <v>79</v>
      </c>
      <c r="N18" s="176"/>
    </row>
    <row r="19" spans="2:14" ht="39.75" customHeight="1" x14ac:dyDescent="0.2">
      <c r="B19" s="560"/>
      <c r="C19" s="564" t="s">
        <v>302</v>
      </c>
      <c r="D19" s="564"/>
      <c r="E19" s="564"/>
      <c r="F19" s="564" t="s">
        <v>303</v>
      </c>
      <c r="G19" s="564"/>
      <c r="H19" s="564"/>
      <c r="I19" s="565"/>
      <c r="J19" s="185"/>
      <c r="K19" s="185"/>
      <c r="M19" s="182" t="s">
        <v>95</v>
      </c>
      <c r="N19" s="176"/>
    </row>
    <row r="20" spans="2:14" ht="39.75" customHeight="1" x14ac:dyDescent="0.2">
      <c r="B20" s="224" t="s">
        <v>266</v>
      </c>
      <c r="C20" s="566" t="s">
        <v>152</v>
      </c>
      <c r="D20" s="567"/>
      <c r="E20" s="568"/>
      <c r="F20" s="569" t="s">
        <v>152</v>
      </c>
      <c r="G20" s="569"/>
      <c r="H20" s="569"/>
      <c r="I20" s="570"/>
      <c r="J20" s="179"/>
      <c r="K20" s="179"/>
      <c r="M20" s="182"/>
      <c r="N20" s="176"/>
    </row>
    <row r="21" spans="2:14" ht="105" customHeight="1" x14ac:dyDescent="0.2">
      <c r="B21" s="224" t="s">
        <v>267</v>
      </c>
      <c r="C21" s="630" t="s">
        <v>388</v>
      </c>
      <c r="D21" s="631"/>
      <c r="E21" s="632"/>
      <c r="F21" s="633" t="s">
        <v>389</v>
      </c>
      <c r="G21" s="625"/>
      <c r="H21" s="625"/>
      <c r="I21" s="634"/>
      <c r="J21" s="184"/>
      <c r="K21" s="184"/>
      <c r="M21" s="188"/>
      <c r="N21" s="176"/>
    </row>
    <row r="22" spans="2:14" ht="23.25" customHeight="1" x14ac:dyDescent="0.2">
      <c r="B22" s="224" t="s">
        <v>268</v>
      </c>
      <c r="C22" s="624">
        <v>44197</v>
      </c>
      <c r="D22" s="635"/>
      <c r="E22" s="636"/>
      <c r="F22" s="178" t="s">
        <v>271</v>
      </c>
      <c r="G22" s="265">
        <v>0.08</v>
      </c>
      <c r="H22" s="178" t="s">
        <v>275</v>
      </c>
      <c r="I22" s="266">
        <v>8.5000000000000006E-2</v>
      </c>
      <c r="J22" s="189"/>
      <c r="K22" s="189"/>
      <c r="M22" s="188"/>
    </row>
    <row r="23" spans="2:14" ht="27" customHeight="1" x14ac:dyDescent="0.2">
      <c r="B23" s="224" t="s">
        <v>269</v>
      </c>
      <c r="C23" s="624">
        <v>44561</v>
      </c>
      <c r="D23" s="625"/>
      <c r="E23" s="626"/>
      <c r="F23" s="178" t="s">
        <v>272</v>
      </c>
      <c r="G23" s="627">
        <v>0.32</v>
      </c>
      <c r="H23" s="628"/>
      <c r="I23" s="629"/>
      <c r="J23" s="190"/>
      <c r="K23" s="190"/>
      <c r="M23" s="188"/>
    </row>
    <row r="24" spans="2:14" ht="30.75" customHeight="1" x14ac:dyDescent="0.2">
      <c r="B24" s="231" t="s">
        <v>270</v>
      </c>
      <c r="C24" s="609" t="s">
        <v>321</v>
      </c>
      <c r="D24" s="610"/>
      <c r="E24" s="611"/>
      <c r="F24" s="227" t="s">
        <v>274</v>
      </c>
      <c r="G24" s="529" t="s">
        <v>223</v>
      </c>
      <c r="H24" s="530"/>
      <c r="I24" s="531"/>
      <c r="J24" s="187"/>
      <c r="K24" s="187"/>
      <c r="M24" s="188"/>
    </row>
    <row r="25" spans="2:14" ht="22.5" customHeight="1" x14ac:dyDescent="0.2">
      <c r="B25" s="509" t="s">
        <v>235</v>
      </c>
      <c r="C25" s="510"/>
      <c r="D25" s="510"/>
      <c r="E25" s="510"/>
      <c r="F25" s="510"/>
      <c r="G25" s="510"/>
      <c r="H25" s="510"/>
      <c r="I25" s="511"/>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72">
        <f>0.083333*$G$23</f>
        <v>2.6666560000000002E-2</v>
      </c>
      <c r="D27" s="272">
        <f t="shared" ref="C27:D38" si="0">0.083333*$G$23</f>
        <v>2.6666560000000002E-2</v>
      </c>
      <c r="E27" s="263">
        <f>IF(OR(C27=0,C27=""),0,D27/C27)</f>
        <v>1</v>
      </c>
      <c r="F27" s="612">
        <f>SUM(C27:C38)</f>
        <v>0.31999872000000001</v>
      </c>
      <c r="G27" s="612">
        <f>SUM(D27:D38)</f>
        <v>0.31999872000000001</v>
      </c>
      <c r="H27" s="264">
        <f>+(D27*100%)/$G$23</f>
        <v>8.3333000000000004E-2</v>
      </c>
      <c r="I27" s="615">
        <f>G27+I22</f>
        <v>0.40499872000000003</v>
      </c>
      <c r="J27" s="185"/>
      <c r="K27" s="185"/>
      <c r="M27" s="188"/>
    </row>
    <row r="28" spans="2:14" ht="15.6" customHeight="1" x14ac:dyDescent="0.2">
      <c r="B28" s="191" t="s">
        <v>114</v>
      </c>
      <c r="C28" s="272">
        <f t="shared" si="0"/>
        <v>2.6666560000000002E-2</v>
      </c>
      <c r="D28" s="272">
        <f t="shared" si="0"/>
        <v>2.6666560000000002E-2</v>
      </c>
      <c r="E28" s="263">
        <f t="shared" ref="E28:E38" si="1">IF(OR(C28=0,C28=""),0,D28/C28)</f>
        <v>1</v>
      </c>
      <c r="F28" s="613"/>
      <c r="G28" s="613"/>
      <c r="H28" s="264">
        <f>+IF(D28="","",((D28*100%)/$G$23)+H27)</f>
        <v>0.16666600000000001</v>
      </c>
      <c r="I28" s="616"/>
      <c r="J28" s="185"/>
      <c r="K28" s="185"/>
      <c r="M28" s="188"/>
    </row>
    <row r="29" spans="2:14" ht="15.6" customHeight="1" x14ac:dyDescent="0.2">
      <c r="B29" s="191" t="s">
        <v>115</v>
      </c>
      <c r="C29" s="272">
        <f t="shared" si="0"/>
        <v>2.6666560000000002E-2</v>
      </c>
      <c r="D29" s="272">
        <f t="shared" si="0"/>
        <v>2.6666560000000002E-2</v>
      </c>
      <c r="E29" s="263">
        <f t="shared" si="1"/>
        <v>1</v>
      </c>
      <c r="F29" s="613"/>
      <c r="G29" s="613"/>
      <c r="H29" s="264">
        <f t="shared" ref="H29:H38" si="2">+IF(D29="","",((D29*100%)/$G$23)+H28)</f>
        <v>0.24999900000000003</v>
      </c>
      <c r="I29" s="616"/>
      <c r="J29" s="185"/>
      <c r="K29" s="185"/>
      <c r="M29" s="188"/>
    </row>
    <row r="30" spans="2:14" ht="15.6" customHeight="1" x14ac:dyDescent="0.2">
      <c r="B30" s="191" t="s">
        <v>116</v>
      </c>
      <c r="C30" s="272">
        <f t="shared" si="0"/>
        <v>2.6666560000000002E-2</v>
      </c>
      <c r="D30" s="272">
        <f t="shared" si="0"/>
        <v>2.6666560000000002E-2</v>
      </c>
      <c r="E30" s="263">
        <f t="shared" si="1"/>
        <v>1</v>
      </c>
      <c r="F30" s="613"/>
      <c r="G30" s="613"/>
      <c r="H30" s="264">
        <f t="shared" si="2"/>
        <v>0.33333200000000002</v>
      </c>
      <c r="I30" s="616"/>
      <c r="J30" s="185"/>
      <c r="K30" s="185"/>
      <c r="M30" s="188"/>
    </row>
    <row r="31" spans="2:14" ht="15.6" customHeight="1" x14ac:dyDescent="0.2">
      <c r="B31" s="191" t="s">
        <v>117</v>
      </c>
      <c r="C31" s="272">
        <f t="shared" si="0"/>
        <v>2.6666560000000002E-2</v>
      </c>
      <c r="D31" s="272">
        <f t="shared" si="0"/>
        <v>2.6666560000000002E-2</v>
      </c>
      <c r="E31" s="263">
        <f t="shared" si="1"/>
        <v>1</v>
      </c>
      <c r="F31" s="613"/>
      <c r="G31" s="613"/>
      <c r="H31" s="264">
        <f t="shared" si="2"/>
        <v>0.41666500000000001</v>
      </c>
      <c r="I31" s="616"/>
      <c r="J31" s="185"/>
      <c r="K31" s="185"/>
      <c r="M31" s="188"/>
    </row>
    <row r="32" spans="2:14" ht="15.6" customHeight="1" x14ac:dyDescent="0.2">
      <c r="B32" s="191" t="s">
        <v>118</v>
      </c>
      <c r="C32" s="272">
        <f t="shared" si="0"/>
        <v>2.6666560000000002E-2</v>
      </c>
      <c r="D32" s="272">
        <f t="shared" si="0"/>
        <v>2.6666560000000002E-2</v>
      </c>
      <c r="E32" s="263">
        <f t="shared" si="1"/>
        <v>1</v>
      </c>
      <c r="F32" s="613"/>
      <c r="G32" s="613"/>
      <c r="H32" s="264">
        <f t="shared" si="2"/>
        <v>0.499998</v>
      </c>
      <c r="I32" s="616"/>
      <c r="J32" s="185"/>
      <c r="K32" s="185"/>
      <c r="M32" s="188"/>
    </row>
    <row r="33" spans="2:11" ht="19.5" customHeight="1" x14ac:dyDescent="0.2">
      <c r="B33" s="191" t="s">
        <v>119</v>
      </c>
      <c r="C33" s="272">
        <f t="shared" si="0"/>
        <v>2.6666560000000002E-2</v>
      </c>
      <c r="D33" s="272">
        <f t="shared" si="0"/>
        <v>2.6666560000000002E-2</v>
      </c>
      <c r="E33" s="263">
        <f t="shared" si="1"/>
        <v>1</v>
      </c>
      <c r="F33" s="613"/>
      <c r="G33" s="613"/>
      <c r="H33" s="264">
        <f t="shared" si="2"/>
        <v>0.58333100000000004</v>
      </c>
      <c r="I33" s="616"/>
      <c r="J33" s="195"/>
      <c r="K33" s="195"/>
    </row>
    <row r="34" spans="2:11" ht="19.5" customHeight="1" x14ac:dyDescent="0.2">
      <c r="B34" s="191" t="s">
        <v>120</v>
      </c>
      <c r="C34" s="272">
        <f t="shared" si="0"/>
        <v>2.6666560000000002E-2</v>
      </c>
      <c r="D34" s="272">
        <f t="shared" si="0"/>
        <v>2.6666560000000002E-2</v>
      </c>
      <c r="E34" s="263">
        <f t="shared" si="1"/>
        <v>1</v>
      </c>
      <c r="F34" s="613"/>
      <c r="G34" s="613"/>
      <c r="H34" s="264">
        <f t="shared" si="2"/>
        <v>0.66666400000000003</v>
      </c>
      <c r="I34" s="616"/>
      <c r="J34" s="195"/>
      <c r="K34" s="195"/>
    </row>
    <row r="35" spans="2:11" ht="19.5" customHeight="1" x14ac:dyDescent="0.2">
      <c r="B35" s="191" t="s">
        <v>121</v>
      </c>
      <c r="C35" s="272">
        <f t="shared" si="0"/>
        <v>2.6666560000000002E-2</v>
      </c>
      <c r="D35" s="272">
        <f t="shared" si="0"/>
        <v>2.6666560000000002E-2</v>
      </c>
      <c r="E35" s="263">
        <f t="shared" si="1"/>
        <v>1</v>
      </c>
      <c r="F35" s="613"/>
      <c r="G35" s="613"/>
      <c r="H35" s="264">
        <f t="shared" si="2"/>
        <v>0.74999700000000002</v>
      </c>
      <c r="I35" s="616"/>
      <c r="J35" s="195"/>
      <c r="K35" s="195"/>
    </row>
    <row r="36" spans="2:11" ht="19.5" customHeight="1" x14ac:dyDescent="0.2">
      <c r="B36" s="191" t="s">
        <v>122</v>
      </c>
      <c r="C36" s="272">
        <f t="shared" si="0"/>
        <v>2.6666560000000002E-2</v>
      </c>
      <c r="D36" s="272">
        <f t="shared" si="0"/>
        <v>2.6666560000000002E-2</v>
      </c>
      <c r="E36" s="263">
        <f t="shared" si="1"/>
        <v>1</v>
      </c>
      <c r="F36" s="613"/>
      <c r="G36" s="613"/>
      <c r="H36" s="264">
        <f t="shared" si="2"/>
        <v>0.83333000000000002</v>
      </c>
      <c r="I36" s="616"/>
      <c r="J36" s="195"/>
      <c r="K36" s="195"/>
    </row>
    <row r="37" spans="2:11" ht="19.5" customHeight="1" x14ac:dyDescent="0.2">
      <c r="B37" s="191" t="s">
        <v>123</v>
      </c>
      <c r="C37" s="272">
        <f t="shared" si="0"/>
        <v>2.6666560000000002E-2</v>
      </c>
      <c r="D37" s="272">
        <f t="shared" si="0"/>
        <v>2.6666560000000002E-2</v>
      </c>
      <c r="E37" s="263">
        <f t="shared" si="1"/>
        <v>1</v>
      </c>
      <c r="F37" s="613"/>
      <c r="G37" s="613"/>
      <c r="H37" s="264">
        <f t="shared" si="2"/>
        <v>0.91666300000000001</v>
      </c>
      <c r="I37" s="616"/>
      <c r="J37" s="195"/>
      <c r="K37" s="195"/>
    </row>
    <row r="38" spans="2:11" ht="19.5" customHeight="1" x14ac:dyDescent="0.2">
      <c r="B38" s="191" t="s">
        <v>124</v>
      </c>
      <c r="C38" s="272">
        <f t="shared" si="0"/>
        <v>2.6666560000000002E-2</v>
      </c>
      <c r="D38" s="272">
        <f t="shared" si="0"/>
        <v>2.6666560000000002E-2</v>
      </c>
      <c r="E38" s="263">
        <f t="shared" si="1"/>
        <v>1</v>
      </c>
      <c r="F38" s="614"/>
      <c r="G38" s="614"/>
      <c r="H38" s="264">
        <f t="shared" si="2"/>
        <v>0.999996</v>
      </c>
      <c r="I38" s="617"/>
      <c r="J38" s="195"/>
      <c r="K38" s="195"/>
    </row>
    <row r="39" spans="2:11" ht="52.5" customHeight="1" x14ac:dyDescent="0.2">
      <c r="B39" s="229" t="s">
        <v>277</v>
      </c>
      <c r="C39" s="618" t="s">
        <v>401</v>
      </c>
      <c r="D39" s="619"/>
      <c r="E39" s="619"/>
      <c r="F39" s="619"/>
      <c r="G39" s="619"/>
      <c r="H39" s="619"/>
      <c r="I39" s="620"/>
      <c r="J39" s="196"/>
      <c r="K39" s="196"/>
    </row>
    <row r="40" spans="2:11" ht="34.5" customHeight="1" x14ac:dyDescent="0.2">
      <c r="B40" s="535"/>
      <c r="C40" s="536"/>
      <c r="D40" s="536"/>
      <c r="E40" s="536"/>
      <c r="F40" s="536"/>
      <c r="G40" s="536"/>
      <c r="H40" s="536"/>
      <c r="I40" s="537"/>
      <c r="J40" s="175"/>
      <c r="K40" s="175"/>
    </row>
    <row r="41" spans="2:11" ht="34.5" customHeight="1" x14ac:dyDescent="0.2">
      <c r="B41" s="538"/>
      <c r="C41" s="539"/>
      <c r="D41" s="539"/>
      <c r="E41" s="539"/>
      <c r="F41" s="539"/>
      <c r="G41" s="539"/>
      <c r="H41" s="539"/>
      <c r="I41" s="540"/>
      <c r="J41" s="196"/>
      <c r="K41" s="196"/>
    </row>
    <row r="42" spans="2:11" ht="34.5" customHeight="1" x14ac:dyDescent="0.2">
      <c r="B42" s="538"/>
      <c r="C42" s="539"/>
      <c r="D42" s="539"/>
      <c r="E42" s="539"/>
      <c r="F42" s="539"/>
      <c r="G42" s="539"/>
      <c r="H42" s="539"/>
      <c r="I42" s="540"/>
      <c r="J42" s="196"/>
      <c r="K42" s="196"/>
    </row>
    <row r="43" spans="2:11" ht="34.5" customHeight="1" x14ac:dyDescent="0.2">
      <c r="B43" s="538"/>
      <c r="C43" s="539"/>
      <c r="D43" s="539"/>
      <c r="E43" s="539"/>
      <c r="F43" s="539"/>
      <c r="G43" s="539"/>
      <c r="H43" s="539"/>
      <c r="I43" s="540"/>
      <c r="J43" s="196"/>
      <c r="K43" s="196"/>
    </row>
    <row r="44" spans="2:11" ht="34.5" customHeight="1" x14ac:dyDescent="0.2">
      <c r="B44" s="541"/>
      <c r="C44" s="542"/>
      <c r="D44" s="542"/>
      <c r="E44" s="542"/>
      <c r="F44" s="542"/>
      <c r="G44" s="542"/>
      <c r="H44" s="542"/>
      <c r="I44" s="543"/>
      <c r="J44" s="174"/>
      <c r="K44" s="174"/>
    </row>
    <row r="45" spans="2:11" ht="148.15" customHeight="1" x14ac:dyDescent="0.2">
      <c r="B45" s="224" t="s">
        <v>278</v>
      </c>
      <c r="C45" s="512" t="s">
        <v>415</v>
      </c>
      <c r="D45" s="513"/>
      <c r="E45" s="513"/>
      <c r="F45" s="513"/>
      <c r="G45" s="513"/>
      <c r="H45" s="513"/>
      <c r="I45" s="514"/>
      <c r="J45" s="197"/>
      <c r="K45" s="197"/>
    </row>
    <row r="46" spans="2:11" ht="46.5" customHeight="1" x14ac:dyDescent="0.2">
      <c r="B46" s="224" t="s">
        <v>279</v>
      </c>
      <c r="C46" s="512" t="s">
        <v>394</v>
      </c>
      <c r="D46" s="513"/>
      <c r="E46" s="513"/>
      <c r="F46" s="513"/>
      <c r="G46" s="513"/>
      <c r="H46" s="513"/>
      <c r="I46" s="514"/>
      <c r="J46" s="197"/>
      <c r="K46" s="197"/>
    </row>
    <row r="47" spans="2:11" ht="198.75" customHeight="1" x14ac:dyDescent="0.2">
      <c r="B47" s="230" t="s">
        <v>280</v>
      </c>
      <c r="C47" s="621" t="s">
        <v>402</v>
      </c>
      <c r="D47" s="622"/>
      <c r="E47" s="622"/>
      <c r="F47" s="622"/>
      <c r="G47" s="622"/>
      <c r="H47" s="622"/>
      <c r="I47" s="623"/>
      <c r="J47" s="197"/>
      <c r="K47" s="197"/>
    </row>
    <row r="48" spans="2:11" ht="22.5" customHeight="1" x14ac:dyDescent="0.2">
      <c r="B48" s="509" t="s">
        <v>236</v>
      </c>
      <c r="C48" s="510"/>
      <c r="D48" s="510"/>
      <c r="E48" s="510"/>
      <c r="F48" s="510"/>
      <c r="G48" s="510"/>
      <c r="H48" s="510"/>
      <c r="I48" s="511"/>
      <c r="J48" s="197"/>
      <c r="K48" s="197"/>
    </row>
    <row r="49" spans="2:11" ht="22.5" customHeight="1" x14ac:dyDescent="0.2">
      <c r="B49" s="522" t="s">
        <v>281</v>
      </c>
      <c r="C49" s="218" t="s">
        <v>282</v>
      </c>
      <c r="D49" s="524" t="s">
        <v>283</v>
      </c>
      <c r="E49" s="524"/>
      <c r="F49" s="524"/>
      <c r="G49" s="524" t="s">
        <v>284</v>
      </c>
      <c r="H49" s="524"/>
      <c r="I49" s="525"/>
      <c r="J49" s="198"/>
      <c r="K49" s="198"/>
    </row>
    <row r="50" spans="2:11" ht="30.75" customHeight="1" x14ac:dyDescent="0.2">
      <c r="B50" s="523"/>
      <c r="C50" s="232"/>
      <c r="D50" s="607"/>
      <c r="E50" s="607"/>
      <c r="F50" s="607"/>
      <c r="G50" s="607"/>
      <c r="H50" s="607"/>
      <c r="I50" s="608"/>
      <c r="J50" s="198"/>
      <c r="K50" s="198"/>
    </row>
    <row r="51" spans="2:11" ht="32.25" customHeight="1" x14ac:dyDescent="0.2">
      <c r="B51" s="233" t="s">
        <v>285</v>
      </c>
      <c r="C51" s="602" t="s">
        <v>327</v>
      </c>
      <c r="D51" s="602"/>
      <c r="E51" s="602"/>
      <c r="F51" s="602"/>
      <c r="G51" s="602"/>
      <c r="H51" s="602"/>
      <c r="I51" s="603"/>
      <c r="J51" s="200"/>
      <c r="K51" s="200"/>
    </row>
    <row r="52" spans="2:11" ht="28.5" customHeight="1" x14ac:dyDescent="0.2">
      <c r="B52" s="234" t="s">
        <v>286</v>
      </c>
      <c r="C52" s="602" t="s">
        <v>421</v>
      </c>
      <c r="D52" s="602"/>
      <c r="E52" s="602"/>
      <c r="F52" s="602"/>
      <c r="G52" s="602"/>
      <c r="H52" s="602"/>
      <c r="I52" s="603"/>
      <c r="J52" s="200"/>
      <c r="K52" s="200"/>
    </row>
    <row r="53" spans="2:11" ht="30" customHeight="1" x14ac:dyDescent="0.2">
      <c r="B53" s="230" t="s">
        <v>287</v>
      </c>
      <c r="C53" s="602" t="s">
        <v>354</v>
      </c>
      <c r="D53" s="602"/>
      <c r="E53" s="602"/>
      <c r="F53" s="602"/>
      <c r="G53" s="602"/>
      <c r="H53" s="602"/>
      <c r="I53" s="603"/>
      <c r="J53" s="201"/>
      <c r="K53" s="201"/>
    </row>
    <row r="54" spans="2:11" ht="31.5" customHeight="1" thickBot="1" x14ac:dyDescent="0.25">
      <c r="B54" s="211" t="s">
        <v>288</v>
      </c>
      <c r="C54" s="604" t="s">
        <v>372</v>
      </c>
      <c r="D54" s="605"/>
      <c r="E54" s="605"/>
      <c r="F54" s="605"/>
      <c r="G54" s="605"/>
      <c r="H54" s="605"/>
      <c r="I54" s="606"/>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C51:I51"/>
    <mergeCell ref="B49:B50"/>
    <mergeCell ref="D49:F49"/>
    <mergeCell ref="G49:I49"/>
    <mergeCell ref="D50:F50"/>
    <mergeCell ref="G50:I50"/>
  </mergeCells>
  <dataValidations disablePrompts="1" count="7">
    <dataValidation type="list" allowBlank="1" showInputMessage="1" showErrorMessage="1" sqref="J10:K10" xr:uid="{D3ABEFBA-A58C-4C54-B08B-2C2325D508D0}">
      <formula1>$M$21:$M$26</formula1>
    </dataValidation>
    <dataValidation type="list" showDropDown="1" showInputMessage="1" showErrorMessage="1" sqref="K12" xr:uid="{127E099F-A528-42E4-85A1-FC0C8012E7C6}">
      <formula1>O17:O19</formula1>
    </dataValidation>
    <dataValidation type="list" allowBlank="1" showInputMessage="1" showErrorMessage="1" sqref="H12:I12" xr:uid="{A41474BE-849F-4639-88E1-5104E7DC9D2E}">
      <formula1>M17:M19</formula1>
    </dataValidation>
    <dataValidation type="list" allowBlank="1" showInputMessage="1" showErrorMessage="1" sqref="C24:E24" xr:uid="{5CD9A0B5-0F25-4414-BC78-4BCF836E8893}">
      <formula1>$M$12:$M$15</formula1>
    </dataValidation>
    <dataValidation type="list" allowBlank="1" showInputMessage="1" showErrorMessage="1" sqref="C9:F9" xr:uid="{6D57A956-0902-4477-9A77-2AE244DAE902}">
      <formula1>$M$6:$M$9</formula1>
    </dataValidation>
    <dataValidation type="list" allowBlank="1" showInputMessage="1" showErrorMessage="1" sqref="H13:I13" xr:uid="{6C3B547F-D682-4EF8-B720-05D70192EF43}">
      <formula1>$N$5:$N$8</formula1>
    </dataValidation>
    <dataValidation type="list" allowBlank="1" showInputMessage="1" showErrorMessage="1" sqref="C7 I7" xr:uid="{76AC1F24-5BF1-4EEA-8F60-8675482116C1}">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F4BF-8813-4720-AF97-E34578D7474A}">
  <sheetPr>
    <tabColor rgb="FF92D050"/>
  </sheetPr>
  <dimension ref="B1:X60"/>
  <sheetViews>
    <sheetView view="pageBreakPreview" topLeftCell="C23" zoomScale="85" zoomScaleNormal="85" zoomScaleSheetLayoutView="85" workbookViewId="0">
      <selection activeCell="G27" sqref="G27:G38"/>
    </sheetView>
  </sheetViews>
  <sheetFormatPr baseColWidth="10" defaultColWidth="11.42578125" defaultRowHeight="12.75" x14ac:dyDescent="0.2"/>
  <cols>
    <col min="1" max="1" width="1" style="173" customWidth="1"/>
    <col min="2" max="2" width="25.42578125" style="208" customWidth="1"/>
    <col min="3" max="3" width="14.5703125" style="173" customWidth="1"/>
    <col min="4" max="4" width="20.140625" style="173" customWidth="1"/>
    <col min="5" max="5" width="16.42578125" style="173" customWidth="1"/>
    <col min="6" max="6" width="25" style="173" customWidth="1"/>
    <col min="7" max="7" width="22" style="209" customWidth="1"/>
    <col min="8" max="8" width="20.5703125" style="173" customWidth="1"/>
    <col min="9" max="11" width="22.42578125" style="173" customWidth="1"/>
    <col min="12" max="24" width="11.42578125" style="171"/>
    <col min="25" max="16384" width="11.42578125" style="173"/>
  </cols>
  <sheetData>
    <row r="1" spans="2:14" ht="37.5" customHeight="1" x14ac:dyDescent="0.2">
      <c r="B1" s="593"/>
      <c r="C1" s="596" t="s">
        <v>25</v>
      </c>
      <c r="D1" s="596"/>
      <c r="E1" s="596"/>
      <c r="F1" s="596"/>
      <c r="G1" s="596"/>
      <c r="H1" s="596"/>
      <c r="I1" s="597"/>
      <c r="J1" s="170"/>
      <c r="K1" s="170"/>
      <c r="M1" s="172" t="s">
        <v>47</v>
      </c>
    </row>
    <row r="2" spans="2:14" ht="37.5" customHeight="1" x14ac:dyDescent="0.2">
      <c r="B2" s="594"/>
      <c r="C2" s="681" t="s">
        <v>239</v>
      </c>
      <c r="D2" s="681"/>
      <c r="E2" s="681"/>
      <c r="F2" s="681"/>
      <c r="G2" s="681"/>
      <c r="H2" s="681"/>
      <c r="I2" s="598"/>
      <c r="J2" s="170"/>
      <c r="K2" s="170"/>
      <c r="M2" s="172" t="s">
        <v>48</v>
      </c>
    </row>
    <row r="3" spans="2:14" ht="37.5" customHeight="1" x14ac:dyDescent="0.2">
      <c r="B3" s="594"/>
      <c r="C3" s="681" t="s">
        <v>240</v>
      </c>
      <c r="D3" s="681"/>
      <c r="E3" s="681"/>
      <c r="F3" s="681" t="s">
        <v>241</v>
      </c>
      <c r="G3" s="681"/>
      <c r="H3" s="681"/>
      <c r="I3" s="598"/>
      <c r="J3" s="170"/>
      <c r="K3" s="170"/>
      <c r="M3" s="172" t="s">
        <v>50</v>
      </c>
    </row>
    <row r="4" spans="2:14" ht="23.25" customHeight="1" x14ac:dyDescent="0.2">
      <c r="B4" s="589" t="s">
        <v>355</v>
      </c>
      <c r="C4" s="590"/>
      <c r="D4" s="590"/>
      <c r="E4" s="590"/>
      <c r="F4" s="590"/>
      <c r="G4" s="590"/>
      <c r="H4" s="590"/>
      <c r="I4" s="591"/>
      <c r="J4" s="174"/>
      <c r="K4" s="174"/>
    </row>
    <row r="5" spans="2:14" ht="24" customHeight="1" x14ac:dyDescent="0.2">
      <c r="B5" s="509" t="s">
        <v>234</v>
      </c>
      <c r="C5" s="510"/>
      <c r="D5" s="510"/>
      <c r="E5" s="510"/>
      <c r="F5" s="510"/>
      <c r="G5" s="510"/>
      <c r="H5" s="510"/>
      <c r="I5" s="511"/>
      <c r="J5" s="175"/>
      <c r="K5" s="175"/>
      <c r="N5" s="176" t="s">
        <v>57</v>
      </c>
    </row>
    <row r="6" spans="2:14" ht="30.75" customHeight="1" x14ac:dyDescent="0.2">
      <c r="B6" s="224" t="s">
        <v>242</v>
      </c>
      <c r="C6" s="219">
        <v>3</v>
      </c>
      <c r="D6" s="592" t="s">
        <v>243</v>
      </c>
      <c r="E6" s="592"/>
      <c r="F6" s="564" t="s">
        <v>330</v>
      </c>
      <c r="G6" s="564"/>
      <c r="H6" s="564"/>
      <c r="I6" s="565"/>
      <c r="J6" s="177"/>
      <c r="K6" s="177"/>
      <c r="M6" s="172" t="s">
        <v>60</v>
      </c>
      <c r="N6" s="176" t="s">
        <v>61</v>
      </c>
    </row>
    <row r="7" spans="2:14" ht="30.75" customHeight="1" x14ac:dyDescent="0.2">
      <c r="B7" s="224" t="s">
        <v>244</v>
      </c>
      <c r="C7" s="219" t="s">
        <v>81</v>
      </c>
      <c r="D7" s="592" t="s">
        <v>245</v>
      </c>
      <c r="E7" s="592"/>
      <c r="F7" s="564" t="s">
        <v>331</v>
      </c>
      <c r="G7" s="564"/>
      <c r="H7" s="178" t="s">
        <v>246</v>
      </c>
      <c r="I7" s="220" t="s">
        <v>81</v>
      </c>
      <c r="J7" s="179"/>
      <c r="K7" s="179"/>
      <c r="M7" s="172" t="s">
        <v>65</v>
      </c>
      <c r="N7" s="176" t="s">
        <v>66</v>
      </c>
    </row>
    <row r="8" spans="2:14" ht="30.75" customHeight="1" x14ac:dyDescent="0.2">
      <c r="B8" s="224" t="s">
        <v>247</v>
      </c>
      <c r="C8" s="564" t="s">
        <v>289</v>
      </c>
      <c r="D8" s="564"/>
      <c r="E8" s="564"/>
      <c r="F8" s="564"/>
      <c r="G8" s="178" t="s">
        <v>248</v>
      </c>
      <c r="H8" s="579">
        <v>7550</v>
      </c>
      <c r="I8" s="580"/>
      <c r="J8" s="180"/>
      <c r="K8" s="180"/>
      <c r="M8" s="172" t="s">
        <v>69</v>
      </c>
      <c r="N8" s="176" t="s">
        <v>70</v>
      </c>
    </row>
    <row r="9" spans="2:14" ht="30.75" customHeight="1" x14ac:dyDescent="0.2">
      <c r="B9" s="224" t="s">
        <v>48</v>
      </c>
      <c r="C9" s="677" t="s">
        <v>69</v>
      </c>
      <c r="D9" s="677"/>
      <c r="E9" s="677"/>
      <c r="F9" s="677"/>
      <c r="G9" s="178" t="s">
        <v>249</v>
      </c>
      <c r="H9" s="582" t="s">
        <v>332</v>
      </c>
      <c r="I9" s="583"/>
      <c r="J9" s="181"/>
      <c r="K9" s="181"/>
      <c r="M9" s="182" t="s">
        <v>73</v>
      </c>
    </row>
    <row r="10" spans="2:14" ht="60.75" customHeight="1" x14ac:dyDescent="0.2">
      <c r="B10" s="224" t="s">
        <v>250</v>
      </c>
      <c r="C10" s="564" t="s">
        <v>351</v>
      </c>
      <c r="D10" s="564"/>
      <c r="E10" s="564"/>
      <c r="F10" s="564"/>
      <c r="G10" s="564"/>
      <c r="H10" s="564"/>
      <c r="I10" s="565"/>
      <c r="J10" s="183"/>
      <c r="K10" s="183"/>
      <c r="M10" s="182"/>
    </row>
    <row r="11" spans="2:14" ht="30.75" customHeight="1" x14ac:dyDescent="0.2">
      <c r="B11" s="224" t="s">
        <v>251</v>
      </c>
      <c r="C11" s="564" t="s">
        <v>291</v>
      </c>
      <c r="D11" s="564"/>
      <c r="E11" s="564"/>
      <c r="F11" s="564"/>
      <c r="G11" s="564"/>
      <c r="H11" s="564"/>
      <c r="I11" s="565"/>
      <c r="J11" s="179"/>
      <c r="K11" s="179"/>
      <c r="M11" s="182"/>
      <c r="N11" s="176" t="s">
        <v>76</v>
      </c>
    </row>
    <row r="12" spans="2:14" ht="30.75" customHeight="1" x14ac:dyDescent="0.2">
      <c r="B12" s="224" t="s">
        <v>254</v>
      </c>
      <c r="C12" s="555" t="s">
        <v>333</v>
      </c>
      <c r="D12" s="555"/>
      <c r="E12" s="555"/>
      <c r="F12" s="555"/>
      <c r="G12" s="178" t="s">
        <v>252</v>
      </c>
      <c r="H12" s="555" t="s">
        <v>91</v>
      </c>
      <c r="I12" s="556"/>
      <c r="J12" s="179"/>
      <c r="K12" s="179"/>
      <c r="M12" s="182" t="s">
        <v>80</v>
      </c>
      <c r="N12" s="176" t="s">
        <v>81</v>
      </c>
    </row>
    <row r="13" spans="2:14" ht="30.75" customHeight="1" x14ac:dyDescent="0.2">
      <c r="B13" s="224" t="s">
        <v>255</v>
      </c>
      <c r="C13" s="678" t="s">
        <v>334</v>
      </c>
      <c r="D13" s="678"/>
      <c r="E13" s="678"/>
      <c r="F13" s="678"/>
      <c r="G13" s="178" t="s">
        <v>253</v>
      </c>
      <c r="H13" s="564" t="s">
        <v>70</v>
      </c>
      <c r="I13" s="565"/>
      <c r="J13" s="179"/>
      <c r="K13" s="179"/>
      <c r="M13" s="182" t="s">
        <v>84</v>
      </c>
    </row>
    <row r="14" spans="2:14" ht="64.5" customHeight="1" x14ac:dyDescent="0.2">
      <c r="B14" s="224" t="s">
        <v>256</v>
      </c>
      <c r="C14" s="679" t="s">
        <v>335</v>
      </c>
      <c r="D14" s="679"/>
      <c r="E14" s="679"/>
      <c r="F14" s="679"/>
      <c r="G14" s="679"/>
      <c r="H14" s="679"/>
      <c r="I14" s="680"/>
      <c r="J14" s="183"/>
      <c r="K14" s="183"/>
      <c r="M14" s="182" t="s">
        <v>86</v>
      </c>
      <c r="N14" s="176"/>
    </row>
    <row r="15" spans="2:14" ht="30.75" customHeight="1" x14ac:dyDescent="0.2">
      <c r="B15" s="224" t="s">
        <v>257</v>
      </c>
      <c r="C15" s="555" t="s">
        <v>336</v>
      </c>
      <c r="D15" s="555"/>
      <c r="E15" s="555"/>
      <c r="F15" s="555"/>
      <c r="G15" s="555"/>
      <c r="H15" s="555"/>
      <c r="I15" s="556"/>
      <c r="J15" s="184"/>
      <c r="K15" s="184"/>
      <c r="M15" s="182" t="s">
        <v>88</v>
      </c>
      <c r="N15" s="176"/>
    </row>
    <row r="16" spans="2:14" ht="20.25" customHeight="1" x14ac:dyDescent="0.2">
      <c r="B16" s="224" t="s">
        <v>258</v>
      </c>
      <c r="C16" s="564" t="s">
        <v>337</v>
      </c>
      <c r="D16" s="564"/>
      <c r="E16" s="564"/>
      <c r="F16" s="564"/>
      <c r="G16" s="564"/>
      <c r="H16" s="564"/>
      <c r="I16" s="565"/>
      <c r="J16" s="185"/>
      <c r="K16" s="185"/>
      <c r="M16" s="182"/>
      <c r="N16" s="176"/>
    </row>
    <row r="17" spans="2:14" ht="30.75" customHeight="1" x14ac:dyDescent="0.2">
      <c r="B17" s="224" t="s">
        <v>259</v>
      </c>
      <c r="C17" s="564" t="s">
        <v>152</v>
      </c>
      <c r="D17" s="673"/>
      <c r="E17" s="673"/>
      <c r="F17" s="673"/>
      <c r="G17" s="673"/>
      <c r="H17" s="673"/>
      <c r="I17" s="674"/>
      <c r="J17" s="186"/>
      <c r="K17" s="186"/>
      <c r="M17" s="182" t="s">
        <v>91</v>
      </c>
      <c r="N17" s="176"/>
    </row>
    <row r="18" spans="2:14" ht="18" customHeight="1" x14ac:dyDescent="0.2">
      <c r="B18" s="560" t="s">
        <v>265</v>
      </c>
      <c r="C18" s="561" t="s">
        <v>237</v>
      </c>
      <c r="D18" s="561"/>
      <c r="E18" s="561"/>
      <c r="F18" s="562" t="s">
        <v>238</v>
      </c>
      <c r="G18" s="562"/>
      <c r="H18" s="562"/>
      <c r="I18" s="563"/>
      <c r="J18" s="187"/>
      <c r="K18" s="187"/>
      <c r="M18" s="182" t="s">
        <v>79</v>
      </c>
      <c r="N18" s="176"/>
    </row>
    <row r="19" spans="2:14" ht="39.75" customHeight="1" x14ac:dyDescent="0.2">
      <c r="B19" s="560"/>
      <c r="C19" s="564" t="s">
        <v>338</v>
      </c>
      <c r="D19" s="564"/>
      <c r="E19" s="564"/>
      <c r="F19" s="564" t="s">
        <v>339</v>
      </c>
      <c r="G19" s="564"/>
      <c r="H19" s="564"/>
      <c r="I19" s="565"/>
      <c r="J19" s="185"/>
      <c r="K19" s="185"/>
      <c r="M19" s="182" t="s">
        <v>95</v>
      </c>
      <c r="N19" s="176"/>
    </row>
    <row r="20" spans="2:14" ht="39.75" customHeight="1" x14ac:dyDescent="0.2">
      <c r="B20" s="224" t="s">
        <v>266</v>
      </c>
      <c r="C20" s="574" t="s">
        <v>152</v>
      </c>
      <c r="D20" s="575"/>
      <c r="E20" s="669"/>
      <c r="F20" s="555" t="s">
        <v>152</v>
      </c>
      <c r="G20" s="555"/>
      <c r="H20" s="555"/>
      <c r="I20" s="556"/>
      <c r="J20" s="179"/>
      <c r="K20" s="179"/>
      <c r="M20" s="182"/>
      <c r="N20" s="176"/>
    </row>
    <row r="21" spans="2:14" ht="42" customHeight="1" x14ac:dyDescent="0.2">
      <c r="B21" s="224" t="s">
        <v>267</v>
      </c>
      <c r="C21" s="571" t="s">
        <v>340</v>
      </c>
      <c r="D21" s="572"/>
      <c r="E21" s="573"/>
      <c r="F21" s="574" t="s">
        <v>341</v>
      </c>
      <c r="G21" s="575"/>
      <c r="H21" s="575"/>
      <c r="I21" s="576"/>
      <c r="J21" s="184"/>
      <c r="K21" s="184"/>
      <c r="M21" s="188"/>
      <c r="N21" s="176"/>
    </row>
    <row r="22" spans="2:14" ht="23.25" customHeight="1" x14ac:dyDescent="0.2">
      <c r="B22" s="224" t="s">
        <v>268</v>
      </c>
      <c r="C22" s="668">
        <v>44197</v>
      </c>
      <c r="D22" s="675"/>
      <c r="E22" s="676"/>
      <c r="F22" s="178" t="s">
        <v>271</v>
      </c>
      <c r="G22" s="270">
        <v>0.1</v>
      </c>
      <c r="H22" s="178" t="s">
        <v>275</v>
      </c>
      <c r="I22" s="271">
        <v>0.1</v>
      </c>
      <c r="J22" s="189"/>
      <c r="K22" s="189"/>
      <c r="M22" s="188"/>
    </row>
    <row r="23" spans="2:14" ht="27" customHeight="1" x14ac:dyDescent="0.2">
      <c r="B23" s="224" t="s">
        <v>269</v>
      </c>
      <c r="C23" s="668">
        <v>44561</v>
      </c>
      <c r="D23" s="575"/>
      <c r="E23" s="669"/>
      <c r="F23" s="178" t="s">
        <v>272</v>
      </c>
      <c r="G23" s="670">
        <v>0.4</v>
      </c>
      <c r="H23" s="671"/>
      <c r="I23" s="672"/>
      <c r="J23" s="190"/>
      <c r="K23" s="190"/>
      <c r="M23" s="188"/>
    </row>
    <row r="24" spans="2:14" ht="30.75" customHeight="1" x14ac:dyDescent="0.2">
      <c r="B24" s="231" t="s">
        <v>270</v>
      </c>
      <c r="C24" s="659" t="s">
        <v>88</v>
      </c>
      <c r="D24" s="660"/>
      <c r="E24" s="661"/>
      <c r="F24" s="227" t="s">
        <v>274</v>
      </c>
      <c r="G24" s="574"/>
      <c r="H24" s="575"/>
      <c r="I24" s="576"/>
      <c r="J24" s="187"/>
      <c r="K24" s="187"/>
      <c r="M24" s="188"/>
    </row>
    <row r="25" spans="2:14" ht="22.5" customHeight="1" x14ac:dyDescent="0.2">
      <c r="B25" s="662" t="s">
        <v>235</v>
      </c>
      <c r="C25" s="663"/>
      <c r="D25" s="663"/>
      <c r="E25" s="663"/>
      <c r="F25" s="663"/>
      <c r="G25" s="663"/>
      <c r="H25" s="663"/>
      <c r="I25" s="664"/>
      <c r="J25" s="175"/>
      <c r="K25" s="175"/>
      <c r="M25" s="188"/>
    </row>
    <row r="26" spans="2:14" ht="43.5" customHeight="1" x14ac:dyDescent="0.2">
      <c r="B26" s="191" t="s">
        <v>105</v>
      </c>
      <c r="C26" s="221" t="s">
        <v>261</v>
      </c>
      <c r="D26" s="221" t="s">
        <v>260</v>
      </c>
      <c r="E26" s="192" t="s">
        <v>264</v>
      </c>
      <c r="F26" s="221" t="s">
        <v>263</v>
      </c>
      <c r="G26" s="221" t="s">
        <v>262</v>
      </c>
      <c r="H26" s="192" t="s">
        <v>342</v>
      </c>
      <c r="I26" s="193" t="s">
        <v>386</v>
      </c>
      <c r="J26" s="185"/>
      <c r="K26" s="185"/>
      <c r="M26" s="188"/>
    </row>
    <row r="27" spans="2:14" ht="19.5" customHeight="1" x14ac:dyDescent="0.2">
      <c r="B27" s="194" t="s">
        <v>113</v>
      </c>
      <c r="C27" s="297">
        <f>6.9%*G23</f>
        <v>2.7600000000000003E-2</v>
      </c>
      <c r="D27" s="293">
        <f>6.9%*G23</f>
        <v>2.7600000000000003E-2</v>
      </c>
      <c r="E27" s="298">
        <f>+D27/C27</f>
        <v>1</v>
      </c>
      <c r="F27" s="612">
        <f>SUM(C27:C38)</f>
        <v>0.40011999999999998</v>
      </c>
      <c r="G27" s="665">
        <f>SUM(D27:D38)</f>
        <v>0.40006000000000003</v>
      </c>
      <c r="H27" s="264">
        <f>+(D27*100%)/$G$23</f>
        <v>6.9000000000000006E-2</v>
      </c>
      <c r="I27" s="615">
        <f>G27+I22</f>
        <v>0.50006000000000006</v>
      </c>
      <c r="J27" s="195"/>
      <c r="K27" s="195"/>
      <c r="M27" s="188"/>
    </row>
    <row r="28" spans="2:14" ht="19.5" customHeight="1" x14ac:dyDescent="0.2">
      <c r="B28" s="194" t="s">
        <v>114</v>
      </c>
      <c r="C28" s="297">
        <f>4.33%*G23</f>
        <v>1.7319999999999999E-2</v>
      </c>
      <c r="D28" s="293">
        <f>4.33%*G23</f>
        <v>1.7319999999999999E-2</v>
      </c>
      <c r="E28" s="298">
        <f t="shared" ref="E28:E38" si="0">+D28/C28</f>
        <v>1</v>
      </c>
      <c r="F28" s="613"/>
      <c r="G28" s="666"/>
      <c r="H28" s="264">
        <f>+IF(D28="","",((D28*100%)/$G$23)+H27)</f>
        <v>0.1123</v>
      </c>
      <c r="I28" s="616"/>
      <c r="J28" s="195"/>
      <c r="K28" s="195"/>
      <c r="M28" s="188"/>
    </row>
    <row r="29" spans="2:14" ht="19.5" customHeight="1" x14ac:dyDescent="0.2">
      <c r="B29" s="194" t="s">
        <v>115</v>
      </c>
      <c r="C29" s="299">
        <f>4%*G23</f>
        <v>1.6E-2</v>
      </c>
      <c r="D29" s="293">
        <f>+C29</f>
        <v>1.6E-2</v>
      </c>
      <c r="E29" s="298">
        <f t="shared" si="0"/>
        <v>1</v>
      </c>
      <c r="F29" s="613"/>
      <c r="G29" s="666"/>
      <c r="H29" s="264">
        <f t="shared" ref="H29:H38" si="1">+IF(D29="","",((D29*100%)/$G$23)+H28)</f>
        <v>0.15229999999999999</v>
      </c>
      <c r="I29" s="616"/>
      <c r="J29" s="195"/>
      <c r="K29" s="195"/>
      <c r="M29" s="188"/>
    </row>
    <row r="30" spans="2:14" ht="19.5" customHeight="1" x14ac:dyDescent="0.2">
      <c r="B30" s="194" t="s">
        <v>116</v>
      </c>
      <c r="C30" s="299">
        <f>8.16%*G23</f>
        <v>3.2640000000000002E-2</v>
      </c>
      <c r="D30" s="293">
        <f>+G23*7.66%</f>
        <v>3.0640000000000001E-2</v>
      </c>
      <c r="E30" s="298">
        <f t="shared" si="0"/>
        <v>0.93872549019607843</v>
      </c>
      <c r="F30" s="613"/>
      <c r="G30" s="666"/>
      <c r="H30" s="264">
        <f t="shared" si="1"/>
        <v>0.22889999999999999</v>
      </c>
      <c r="I30" s="616"/>
      <c r="J30" s="195"/>
      <c r="K30" s="195"/>
    </row>
    <row r="31" spans="2:14" ht="19.5" customHeight="1" x14ac:dyDescent="0.2">
      <c r="B31" s="194" t="s">
        <v>117</v>
      </c>
      <c r="C31" s="299">
        <f>3.75%*G23</f>
        <v>1.4999999999999999E-2</v>
      </c>
      <c r="D31" s="293">
        <f>4.25%*G23</f>
        <v>1.7000000000000001E-2</v>
      </c>
      <c r="E31" s="298">
        <f t="shared" si="0"/>
        <v>1.1333333333333335</v>
      </c>
      <c r="F31" s="613"/>
      <c r="G31" s="666"/>
      <c r="H31" s="264">
        <f t="shared" si="1"/>
        <v>0.27139999999999997</v>
      </c>
      <c r="I31" s="616"/>
      <c r="J31" s="195"/>
      <c r="K31" s="195"/>
    </row>
    <row r="32" spans="2:14" ht="19.5" customHeight="1" x14ac:dyDescent="0.2">
      <c r="B32" s="194" t="s">
        <v>118</v>
      </c>
      <c r="C32" s="299">
        <f>4%*G23</f>
        <v>1.6E-2</v>
      </c>
      <c r="D32" s="293">
        <f>3.38%*G23</f>
        <v>1.3519999999999999E-2</v>
      </c>
      <c r="E32" s="298">
        <f t="shared" si="0"/>
        <v>0.84499999999999997</v>
      </c>
      <c r="F32" s="613"/>
      <c r="G32" s="666"/>
      <c r="H32" s="264">
        <f t="shared" si="1"/>
        <v>0.30519999999999997</v>
      </c>
      <c r="I32" s="616"/>
      <c r="J32" s="195"/>
      <c r="K32" s="195"/>
    </row>
    <row r="33" spans="2:11" ht="19.5" customHeight="1" x14ac:dyDescent="0.2">
      <c r="B33" s="194" t="s">
        <v>119</v>
      </c>
      <c r="C33" s="299">
        <f>9.33%*G23</f>
        <v>3.7319999999999999E-2</v>
      </c>
      <c r="D33" s="293">
        <f>9.99%*G23</f>
        <v>3.9960000000000002E-2</v>
      </c>
      <c r="E33" s="298">
        <f t="shared" si="0"/>
        <v>1.0707395498392285</v>
      </c>
      <c r="F33" s="613"/>
      <c r="G33" s="666"/>
      <c r="H33" s="264">
        <f t="shared" si="1"/>
        <v>0.40509999999999996</v>
      </c>
      <c r="I33" s="616"/>
      <c r="J33" s="195"/>
      <c r="K33" s="195"/>
    </row>
    <row r="34" spans="2:11" ht="19.5" customHeight="1" x14ac:dyDescent="0.2">
      <c r="B34" s="194" t="s">
        <v>120</v>
      </c>
      <c r="C34" s="299">
        <f>6.25%*G23</f>
        <v>2.5000000000000001E-2</v>
      </c>
      <c r="D34" s="293">
        <f>+C34</f>
        <v>2.5000000000000001E-2</v>
      </c>
      <c r="E34" s="298">
        <f t="shared" si="0"/>
        <v>1</v>
      </c>
      <c r="F34" s="613"/>
      <c r="G34" s="666"/>
      <c r="H34" s="264">
        <f t="shared" si="1"/>
        <v>0.46759999999999996</v>
      </c>
      <c r="I34" s="616"/>
      <c r="J34" s="195"/>
      <c r="K34" s="195"/>
    </row>
    <row r="35" spans="2:11" ht="19.5" customHeight="1" x14ac:dyDescent="0.2">
      <c r="B35" s="194" t="s">
        <v>121</v>
      </c>
      <c r="C35" s="299">
        <f>32.8%*G23</f>
        <v>0.13119999999999998</v>
      </c>
      <c r="D35" s="293">
        <f>0.3315*G23</f>
        <v>0.13260000000000002</v>
      </c>
      <c r="E35" s="298">
        <f t="shared" si="0"/>
        <v>1.0106707317073174</v>
      </c>
      <c r="F35" s="613"/>
      <c r="G35" s="666"/>
      <c r="H35" s="264">
        <f t="shared" si="1"/>
        <v>0.79909999999999992</v>
      </c>
      <c r="I35" s="616"/>
      <c r="J35" s="195"/>
      <c r="K35" s="195"/>
    </row>
    <row r="36" spans="2:11" ht="19.5" customHeight="1" x14ac:dyDescent="0.2">
      <c r="B36" s="194" t="s">
        <v>122</v>
      </c>
      <c r="C36" s="299">
        <f>7.2%*G23</f>
        <v>2.8800000000000006E-2</v>
      </c>
      <c r="D36" s="293">
        <f>4.54%*$G$23</f>
        <v>1.8160000000000003E-2</v>
      </c>
      <c r="E36" s="298">
        <f t="shared" si="0"/>
        <v>0.63055555555555554</v>
      </c>
      <c r="F36" s="613"/>
      <c r="G36" s="666"/>
      <c r="H36" s="264">
        <f t="shared" si="1"/>
        <v>0.84449999999999992</v>
      </c>
      <c r="I36" s="616"/>
      <c r="J36" s="195"/>
      <c r="K36" s="195"/>
    </row>
    <row r="37" spans="2:11" ht="19.5" customHeight="1" x14ac:dyDescent="0.2">
      <c r="B37" s="194" t="s">
        <v>123</v>
      </c>
      <c r="C37" s="299">
        <f>5.41%*G23</f>
        <v>2.1640000000000003E-2</v>
      </c>
      <c r="D37" s="293">
        <f>5.41%*$G$23</f>
        <v>2.1640000000000003E-2</v>
      </c>
      <c r="E37" s="298">
        <f t="shared" si="0"/>
        <v>1</v>
      </c>
      <c r="F37" s="613"/>
      <c r="G37" s="666"/>
      <c r="H37" s="264">
        <f t="shared" si="1"/>
        <v>0.89859999999999995</v>
      </c>
      <c r="I37" s="616"/>
      <c r="J37" s="195"/>
      <c r="K37" s="195"/>
    </row>
    <row r="38" spans="2:11" ht="19.5" customHeight="1" x14ac:dyDescent="0.2">
      <c r="B38" s="194" t="s">
        <v>124</v>
      </c>
      <c r="C38" s="299">
        <f>7.9%*G23</f>
        <v>3.1600000000000003E-2</v>
      </c>
      <c r="D38" s="293">
        <f>10.155%*G23</f>
        <v>4.0619999999999996E-2</v>
      </c>
      <c r="E38" s="298">
        <f t="shared" si="0"/>
        <v>1.2854430379746833</v>
      </c>
      <c r="F38" s="614"/>
      <c r="G38" s="667"/>
      <c r="H38" s="264">
        <f t="shared" si="1"/>
        <v>1.0001499999999999</v>
      </c>
      <c r="I38" s="617"/>
      <c r="J38" s="195"/>
      <c r="K38" s="195"/>
    </row>
    <row r="39" spans="2:11" ht="107.25" customHeight="1" x14ac:dyDescent="0.2">
      <c r="B39" s="229" t="s">
        <v>277</v>
      </c>
      <c r="C39" s="638" t="s">
        <v>405</v>
      </c>
      <c r="D39" s="639"/>
      <c r="E39" s="639"/>
      <c r="F39" s="639"/>
      <c r="G39" s="639"/>
      <c r="H39" s="639"/>
      <c r="I39" s="640"/>
      <c r="J39" s="196"/>
      <c r="K39" s="196"/>
    </row>
    <row r="40" spans="2:11" ht="34.5" customHeight="1" x14ac:dyDescent="0.2">
      <c r="B40" s="535"/>
      <c r="C40" s="536"/>
      <c r="D40" s="536"/>
      <c r="E40" s="536"/>
      <c r="F40" s="536"/>
      <c r="G40" s="536"/>
      <c r="H40" s="536"/>
      <c r="I40" s="537"/>
      <c r="J40" s="175"/>
      <c r="K40" s="175"/>
    </row>
    <row r="41" spans="2:11" ht="34.5" customHeight="1" x14ac:dyDescent="0.2">
      <c r="B41" s="538"/>
      <c r="C41" s="539"/>
      <c r="D41" s="539"/>
      <c r="E41" s="539"/>
      <c r="F41" s="539"/>
      <c r="G41" s="539"/>
      <c r="H41" s="539"/>
      <c r="I41" s="540"/>
      <c r="J41" s="196"/>
      <c r="K41" s="196"/>
    </row>
    <row r="42" spans="2:11" ht="34.5" customHeight="1" x14ac:dyDescent="0.2">
      <c r="B42" s="538"/>
      <c r="C42" s="539"/>
      <c r="D42" s="539"/>
      <c r="E42" s="539"/>
      <c r="F42" s="539"/>
      <c r="G42" s="539"/>
      <c r="H42" s="539"/>
      <c r="I42" s="540"/>
      <c r="J42" s="196"/>
      <c r="K42" s="196"/>
    </row>
    <row r="43" spans="2:11" ht="34.5" customHeight="1" x14ac:dyDescent="0.2">
      <c r="B43" s="538"/>
      <c r="C43" s="539"/>
      <c r="D43" s="539"/>
      <c r="E43" s="539"/>
      <c r="F43" s="539"/>
      <c r="G43" s="539"/>
      <c r="H43" s="539"/>
      <c r="I43" s="540"/>
      <c r="J43" s="196"/>
      <c r="K43" s="196"/>
    </row>
    <row r="44" spans="2:11" ht="34.5" customHeight="1" x14ac:dyDescent="0.2">
      <c r="B44" s="541"/>
      <c r="C44" s="542"/>
      <c r="D44" s="542"/>
      <c r="E44" s="542"/>
      <c r="F44" s="542"/>
      <c r="G44" s="542"/>
      <c r="H44" s="542"/>
      <c r="I44" s="543"/>
      <c r="J44" s="174"/>
      <c r="K44" s="174"/>
    </row>
    <row r="45" spans="2:11" ht="131.25" customHeight="1" x14ac:dyDescent="0.2">
      <c r="B45" s="224" t="s">
        <v>278</v>
      </c>
      <c r="C45" s="641" t="s">
        <v>405</v>
      </c>
      <c r="D45" s="642"/>
      <c r="E45" s="642"/>
      <c r="F45" s="642"/>
      <c r="G45" s="642"/>
      <c r="H45" s="642"/>
      <c r="I45" s="643"/>
      <c r="J45" s="197"/>
      <c r="K45" s="197"/>
    </row>
    <row r="46" spans="2:11" ht="32.25" customHeight="1" x14ac:dyDescent="0.2">
      <c r="B46" s="224" t="s">
        <v>279</v>
      </c>
      <c r="C46" s="644" t="s">
        <v>392</v>
      </c>
      <c r="D46" s="645"/>
      <c r="E46" s="645"/>
      <c r="F46" s="645"/>
      <c r="G46" s="645"/>
      <c r="H46" s="645"/>
      <c r="I46" s="646"/>
      <c r="J46" s="197"/>
      <c r="K46" s="197"/>
    </row>
    <row r="47" spans="2:11" ht="66" customHeight="1" x14ac:dyDescent="0.2">
      <c r="B47" s="230" t="s">
        <v>280</v>
      </c>
      <c r="C47" s="647" t="s">
        <v>391</v>
      </c>
      <c r="D47" s="648"/>
      <c r="E47" s="648"/>
      <c r="F47" s="648"/>
      <c r="G47" s="648"/>
      <c r="H47" s="648"/>
      <c r="I47" s="649"/>
      <c r="J47" s="197"/>
      <c r="K47" s="197"/>
    </row>
    <row r="48" spans="2:11" ht="22.5" customHeight="1" x14ac:dyDescent="0.2">
      <c r="B48" s="662" t="s">
        <v>236</v>
      </c>
      <c r="C48" s="663"/>
      <c r="D48" s="663"/>
      <c r="E48" s="663"/>
      <c r="F48" s="663"/>
      <c r="G48" s="663"/>
      <c r="H48" s="663"/>
      <c r="I48" s="664"/>
      <c r="J48" s="197"/>
      <c r="K48" s="197"/>
    </row>
    <row r="49" spans="2:11" ht="22.5" customHeight="1" x14ac:dyDescent="0.2">
      <c r="B49" s="522" t="s">
        <v>281</v>
      </c>
      <c r="C49" s="218" t="s">
        <v>282</v>
      </c>
      <c r="D49" s="524" t="s">
        <v>283</v>
      </c>
      <c r="E49" s="524"/>
      <c r="F49" s="524"/>
      <c r="G49" s="524" t="s">
        <v>284</v>
      </c>
      <c r="H49" s="524"/>
      <c r="I49" s="525"/>
      <c r="J49" s="198"/>
      <c r="K49" s="198"/>
    </row>
    <row r="50" spans="2:11" ht="30.75" customHeight="1" x14ac:dyDescent="0.2">
      <c r="B50" s="523"/>
      <c r="C50" s="199"/>
      <c r="D50" s="607"/>
      <c r="E50" s="607"/>
      <c r="F50" s="607"/>
      <c r="G50" s="607"/>
      <c r="H50" s="607"/>
      <c r="I50" s="608"/>
      <c r="J50" s="198"/>
      <c r="K50" s="198"/>
    </row>
    <row r="51" spans="2:11" ht="32.25" customHeight="1" x14ac:dyDescent="0.2">
      <c r="B51" s="233" t="s">
        <v>285</v>
      </c>
      <c r="C51" s="657" t="s">
        <v>331</v>
      </c>
      <c r="D51" s="657"/>
      <c r="E51" s="657"/>
      <c r="F51" s="657"/>
      <c r="G51" s="657"/>
      <c r="H51" s="657"/>
      <c r="I51" s="658"/>
      <c r="J51" s="200"/>
      <c r="K51" s="200"/>
    </row>
    <row r="52" spans="2:11" ht="28.5" customHeight="1" x14ac:dyDescent="0.2">
      <c r="B52" s="234" t="s">
        <v>286</v>
      </c>
      <c r="C52" s="650" t="s">
        <v>400</v>
      </c>
      <c r="D52" s="651"/>
      <c r="E52" s="651"/>
      <c r="F52" s="651"/>
      <c r="G52" s="651"/>
      <c r="H52" s="651"/>
      <c r="I52" s="652"/>
      <c r="J52" s="200"/>
      <c r="K52" s="200"/>
    </row>
    <row r="53" spans="2:11" ht="30" customHeight="1" x14ac:dyDescent="0.2">
      <c r="B53" s="230" t="s">
        <v>287</v>
      </c>
      <c r="C53" s="653" t="s">
        <v>393</v>
      </c>
      <c r="D53" s="654"/>
      <c r="E53" s="654"/>
      <c r="F53" s="654"/>
      <c r="G53" s="654"/>
      <c r="H53" s="654"/>
      <c r="I53" s="655"/>
      <c r="J53" s="201"/>
      <c r="K53" s="201"/>
    </row>
    <row r="54" spans="2:11" ht="31.5" customHeight="1" thickBot="1" x14ac:dyDescent="0.25">
      <c r="B54" s="211" t="s">
        <v>288</v>
      </c>
      <c r="C54" s="653" t="s">
        <v>393</v>
      </c>
      <c r="D54" s="654"/>
      <c r="E54" s="654"/>
      <c r="F54" s="654"/>
      <c r="G54" s="654"/>
      <c r="H54" s="654"/>
      <c r="I54" s="656"/>
      <c r="J54" s="202"/>
      <c r="K54" s="202"/>
    </row>
    <row r="55" spans="2:11" ht="12.75" customHeight="1" x14ac:dyDescent="0.2">
      <c r="B55" s="203"/>
      <c r="C55" s="204"/>
      <c r="D55" s="204"/>
      <c r="E55" s="205"/>
      <c r="F55" s="205"/>
      <c r="G55" s="206"/>
      <c r="H55" s="207"/>
      <c r="I55" s="204"/>
      <c r="J55" s="202"/>
      <c r="K55" s="202"/>
    </row>
    <row r="56" spans="2:11" x14ac:dyDescent="0.2">
      <c r="B56" s="203"/>
      <c r="C56" s="204"/>
      <c r="D56" s="204"/>
      <c r="E56" s="205"/>
      <c r="F56" s="205"/>
      <c r="G56" s="206"/>
      <c r="H56" s="207"/>
      <c r="I56" s="204"/>
      <c r="J56" s="202"/>
      <c r="K56" s="202"/>
    </row>
    <row r="57" spans="2:11" x14ac:dyDescent="0.2">
      <c r="B57" s="203"/>
      <c r="C57" s="204"/>
      <c r="D57" s="204"/>
      <c r="E57" s="205"/>
      <c r="F57" s="205"/>
      <c r="G57" s="206"/>
      <c r="H57" s="207"/>
      <c r="I57" s="204"/>
      <c r="J57" s="202"/>
      <c r="K57" s="202"/>
    </row>
    <row r="58" spans="2:11" x14ac:dyDescent="0.2">
      <c r="B58" s="203"/>
      <c r="C58" s="204"/>
      <c r="D58" s="204"/>
      <c r="E58" s="205"/>
      <c r="F58" s="205"/>
      <c r="G58" s="206"/>
      <c r="H58" s="207"/>
      <c r="I58" s="204"/>
      <c r="J58" s="202"/>
      <c r="K58" s="202"/>
    </row>
    <row r="59" spans="2:11" x14ac:dyDescent="0.2">
      <c r="B59" s="203"/>
      <c r="C59" s="204"/>
      <c r="D59" s="204"/>
      <c r="E59" s="205"/>
      <c r="F59" s="205"/>
      <c r="G59" s="206"/>
      <c r="H59" s="207"/>
      <c r="I59" s="204"/>
      <c r="J59" s="202"/>
      <c r="K59" s="202"/>
    </row>
    <row r="60" spans="2:11" ht="25.5" customHeight="1" x14ac:dyDescent="0.2">
      <c r="B60" s="203"/>
      <c r="C60" s="204"/>
      <c r="D60" s="204"/>
      <c r="E60" s="205"/>
      <c r="F60" s="205"/>
      <c r="G60" s="206"/>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52:I52"/>
    <mergeCell ref="C53:I53"/>
    <mergeCell ref="C54:I54"/>
    <mergeCell ref="C51:I51"/>
    <mergeCell ref="C24:E24"/>
    <mergeCell ref="G24:I24"/>
    <mergeCell ref="B25:I25"/>
    <mergeCell ref="F27:F38"/>
    <mergeCell ref="G27:G38"/>
    <mergeCell ref="I27:I38"/>
    <mergeCell ref="B49:B50"/>
    <mergeCell ref="D49:F49"/>
    <mergeCell ref="G49:I49"/>
    <mergeCell ref="D50:F50"/>
    <mergeCell ref="G50:I50"/>
    <mergeCell ref="B48:I48"/>
    <mergeCell ref="B40:I44"/>
    <mergeCell ref="C39:I39"/>
    <mergeCell ref="C45:I45"/>
    <mergeCell ref="C46:I46"/>
    <mergeCell ref="C47:I47"/>
  </mergeCells>
  <dataValidations count="7">
    <dataValidation type="list" allowBlank="1" showInputMessage="1" showErrorMessage="1" sqref="C7 I7" xr:uid="{2D20E086-09C5-4AF8-9C36-1B4164C3B531}">
      <formula1>$N$11:$N$12</formula1>
    </dataValidation>
    <dataValidation type="list" allowBlank="1" showInputMessage="1" showErrorMessage="1" sqref="H13:I13" xr:uid="{B88CB5F4-FE55-4F45-9AE2-659BC532BA86}">
      <formula1>$N$5:$N$8</formula1>
    </dataValidation>
    <dataValidation type="list" allowBlank="1" showInputMessage="1" showErrorMessage="1" sqref="J10:K10" xr:uid="{04D0E827-3163-4FB2-BF38-0AF2DCA78DE2}">
      <formula1>$M$21:$M$28</formula1>
    </dataValidation>
    <dataValidation type="list" allowBlank="1" showInputMessage="1" showErrorMessage="1" sqref="C9:F9" xr:uid="{1CB5DD7B-DA6A-4AC9-AEDB-B88DA364AEAB}">
      <formula1>$M$6:$M$9</formula1>
    </dataValidation>
    <dataValidation type="list" allowBlank="1" showInputMessage="1" showErrorMessage="1" sqref="C24:E24" xr:uid="{7B4948BA-25F7-4D17-98FC-D178A5569F49}">
      <formula1>$M$12:$M$15</formula1>
    </dataValidation>
    <dataValidation type="list" allowBlank="1" showInputMessage="1" showErrorMessage="1" sqref="H12:I12" xr:uid="{E7983320-35DA-4741-AD7C-3740F4F10B2F}">
      <formula1>M17:M19</formula1>
    </dataValidation>
    <dataValidation type="list" showDropDown="1" showInputMessage="1" showErrorMessage="1" sqref="K12" xr:uid="{05449AD0-C850-48B5-A95A-9A8F6BE01716}">
      <formula1>O17:O19</formula1>
    </dataValidation>
  </dataValidations>
  <pageMargins left="0.7" right="0.7" top="0.75" bottom="0.75" header="0.3" footer="0.3"/>
  <pageSetup scale="53" orientation="portrait" r:id="rId1"/>
  <rowBreaks count="1" manualBreakCount="1">
    <brk id="39" max="8" man="1"/>
  </rowBreaks>
  <colBreaks count="1" manualBreakCount="1">
    <brk id="9" max="59" man="1"/>
  </col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D5D7-0B49-4EA2-9E76-687B69F7C47E}">
  <sheetPr>
    <tabColor rgb="FF92D050"/>
  </sheetPr>
  <dimension ref="B1:X77"/>
  <sheetViews>
    <sheetView view="pageBreakPreview" topLeftCell="B26" zoomScale="70" zoomScaleNormal="100" zoomScaleSheetLayoutView="70" workbookViewId="0">
      <selection activeCell="D38" sqref="D38"/>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593"/>
      <c r="C1" s="596" t="s">
        <v>25</v>
      </c>
      <c r="D1" s="596"/>
      <c r="E1" s="596"/>
      <c r="F1" s="596"/>
      <c r="G1" s="596"/>
      <c r="H1" s="596"/>
      <c r="I1" s="597"/>
      <c r="J1" s="235"/>
      <c r="K1" s="235"/>
      <c r="M1" s="236" t="s">
        <v>47</v>
      </c>
    </row>
    <row r="2" spans="2:14" ht="37.5" customHeight="1" x14ac:dyDescent="0.2">
      <c r="B2" s="594"/>
      <c r="C2" s="681" t="s">
        <v>239</v>
      </c>
      <c r="D2" s="681"/>
      <c r="E2" s="681"/>
      <c r="F2" s="681"/>
      <c r="G2" s="681"/>
      <c r="H2" s="681"/>
      <c r="I2" s="598"/>
      <c r="J2" s="235"/>
      <c r="K2" s="235"/>
      <c r="M2" s="236" t="s">
        <v>48</v>
      </c>
    </row>
    <row r="3" spans="2:14" ht="37.5" customHeight="1" x14ac:dyDescent="0.2">
      <c r="B3" s="594"/>
      <c r="C3" s="681" t="s">
        <v>240</v>
      </c>
      <c r="D3" s="681"/>
      <c r="E3" s="681"/>
      <c r="F3" s="681" t="s">
        <v>241</v>
      </c>
      <c r="G3" s="681"/>
      <c r="H3" s="681"/>
      <c r="I3" s="598"/>
      <c r="J3" s="235"/>
      <c r="K3" s="235"/>
      <c r="M3" s="236" t="s">
        <v>50</v>
      </c>
    </row>
    <row r="4" spans="2:14" ht="23.25" customHeight="1" x14ac:dyDescent="0.2">
      <c r="B4" s="589" t="s">
        <v>355</v>
      </c>
      <c r="C4" s="590"/>
      <c r="D4" s="590"/>
      <c r="E4" s="590"/>
      <c r="F4" s="590"/>
      <c r="G4" s="590"/>
      <c r="H4" s="590"/>
      <c r="I4" s="591"/>
      <c r="J4" s="237"/>
      <c r="K4" s="237"/>
    </row>
    <row r="5" spans="2:14" ht="24" customHeight="1" x14ac:dyDescent="0.2">
      <c r="B5" s="509" t="s">
        <v>234</v>
      </c>
      <c r="C5" s="510"/>
      <c r="D5" s="510"/>
      <c r="E5" s="510"/>
      <c r="F5" s="510"/>
      <c r="G5" s="510"/>
      <c r="H5" s="510"/>
      <c r="I5" s="511"/>
      <c r="J5" s="238"/>
      <c r="K5" s="238"/>
      <c r="N5" s="239" t="s">
        <v>57</v>
      </c>
    </row>
    <row r="6" spans="2:14" ht="30.75" customHeight="1" x14ac:dyDescent="0.2">
      <c r="B6" s="224" t="s">
        <v>242</v>
      </c>
      <c r="C6" s="267">
        <v>4</v>
      </c>
      <c r="D6" s="592" t="s">
        <v>243</v>
      </c>
      <c r="E6" s="592"/>
      <c r="F6" s="719" t="s">
        <v>360</v>
      </c>
      <c r="G6" s="719"/>
      <c r="H6" s="719"/>
      <c r="I6" s="720"/>
      <c r="J6" s="240"/>
      <c r="K6" s="240"/>
      <c r="M6" s="236" t="s">
        <v>60</v>
      </c>
      <c r="N6" s="239" t="s">
        <v>61</v>
      </c>
    </row>
    <row r="7" spans="2:14" ht="30.75" customHeight="1" x14ac:dyDescent="0.2">
      <c r="B7" s="224" t="s">
        <v>244</v>
      </c>
      <c r="C7" s="267" t="s">
        <v>81</v>
      </c>
      <c r="D7" s="592" t="s">
        <v>245</v>
      </c>
      <c r="E7" s="592"/>
      <c r="F7" s="721" t="s">
        <v>331</v>
      </c>
      <c r="G7" s="721"/>
      <c r="H7" s="178" t="s">
        <v>246</v>
      </c>
      <c r="I7" s="268" t="s">
        <v>81</v>
      </c>
      <c r="J7" s="241"/>
      <c r="K7" s="241"/>
      <c r="M7" s="236" t="s">
        <v>65</v>
      </c>
      <c r="N7" s="239" t="s">
        <v>66</v>
      </c>
    </row>
    <row r="8" spans="2:14" ht="30.75" customHeight="1" x14ac:dyDescent="0.2">
      <c r="B8" s="224" t="s">
        <v>247</v>
      </c>
      <c r="C8" s="719" t="s">
        <v>289</v>
      </c>
      <c r="D8" s="719"/>
      <c r="E8" s="719"/>
      <c r="F8" s="719"/>
      <c r="G8" s="178" t="s">
        <v>248</v>
      </c>
      <c r="H8" s="736">
        <v>7550</v>
      </c>
      <c r="I8" s="737"/>
      <c r="J8" s="21"/>
      <c r="K8" s="21"/>
      <c r="M8" s="236" t="s">
        <v>69</v>
      </c>
      <c r="N8" s="239" t="s">
        <v>70</v>
      </c>
    </row>
    <row r="9" spans="2:14" ht="30.75" customHeight="1" x14ac:dyDescent="0.2">
      <c r="B9" s="224" t="s">
        <v>48</v>
      </c>
      <c r="C9" s="738" t="s">
        <v>69</v>
      </c>
      <c r="D9" s="738"/>
      <c r="E9" s="738"/>
      <c r="F9" s="738"/>
      <c r="G9" s="178" t="s">
        <v>249</v>
      </c>
      <c r="H9" s="739" t="s">
        <v>332</v>
      </c>
      <c r="I9" s="740"/>
      <c r="J9" s="22"/>
      <c r="K9" s="22"/>
      <c r="M9" s="242" t="s">
        <v>73</v>
      </c>
    </row>
    <row r="10" spans="2:14" ht="30.75" customHeight="1" x14ac:dyDescent="0.2">
      <c r="B10" s="224" t="s">
        <v>250</v>
      </c>
      <c r="C10" s="719" t="s">
        <v>381</v>
      </c>
      <c r="D10" s="719"/>
      <c r="E10" s="719"/>
      <c r="F10" s="719"/>
      <c r="G10" s="719"/>
      <c r="H10" s="719"/>
      <c r="I10" s="720"/>
      <c r="J10" s="243"/>
      <c r="K10" s="243"/>
      <c r="M10" s="242"/>
    </row>
    <row r="11" spans="2:14" ht="30.75" customHeight="1" x14ac:dyDescent="0.2">
      <c r="B11" s="224" t="s">
        <v>251</v>
      </c>
      <c r="C11" s="721" t="s">
        <v>291</v>
      </c>
      <c r="D11" s="721"/>
      <c r="E11" s="721"/>
      <c r="F11" s="721"/>
      <c r="G11" s="721"/>
      <c r="H11" s="721"/>
      <c r="I11" s="741"/>
      <c r="J11" s="241"/>
      <c r="K11" s="241"/>
      <c r="M11" s="242"/>
      <c r="N11" s="239" t="s">
        <v>76</v>
      </c>
    </row>
    <row r="12" spans="2:14" ht="30.75" customHeight="1" x14ac:dyDescent="0.2">
      <c r="B12" s="224" t="s">
        <v>254</v>
      </c>
      <c r="C12" s="742" t="s">
        <v>343</v>
      </c>
      <c r="D12" s="742"/>
      <c r="E12" s="742"/>
      <c r="F12" s="742"/>
      <c r="G12" s="178" t="s">
        <v>252</v>
      </c>
      <c r="H12" s="727" t="s">
        <v>91</v>
      </c>
      <c r="I12" s="728"/>
      <c r="J12" s="241"/>
      <c r="K12" s="241"/>
      <c r="M12" s="242" t="s">
        <v>80</v>
      </c>
      <c r="N12" s="239" t="s">
        <v>81</v>
      </c>
    </row>
    <row r="13" spans="2:14" ht="30.75" customHeight="1" x14ac:dyDescent="0.2">
      <c r="B13" s="224" t="s">
        <v>255</v>
      </c>
      <c r="C13" s="743" t="s">
        <v>334</v>
      </c>
      <c r="D13" s="743"/>
      <c r="E13" s="743"/>
      <c r="F13" s="743"/>
      <c r="G13" s="178" t="s">
        <v>253</v>
      </c>
      <c r="H13" s="721" t="s">
        <v>70</v>
      </c>
      <c r="I13" s="741"/>
      <c r="J13" s="241"/>
      <c r="K13" s="241"/>
      <c r="M13" s="242" t="s">
        <v>84</v>
      </c>
    </row>
    <row r="14" spans="2:14" ht="64.5" customHeight="1" x14ac:dyDescent="0.2">
      <c r="B14" s="224" t="s">
        <v>256</v>
      </c>
      <c r="C14" s="744" t="s">
        <v>344</v>
      </c>
      <c r="D14" s="744"/>
      <c r="E14" s="744"/>
      <c r="F14" s="744"/>
      <c r="G14" s="744"/>
      <c r="H14" s="744"/>
      <c r="I14" s="745"/>
      <c r="J14" s="243"/>
      <c r="K14" s="243"/>
      <c r="M14" s="242" t="s">
        <v>86</v>
      </c>
      <c r="N14" s="239"/>
    </row>
    <row r="15" spans="2:14" ht="30.75" customHeight="1" x14ac:dyDescent="0.2">
      <c r="B15" s="224" t="s">
        <v>257</v>
      </c>
      <c r="C15" s="734" t="s">
        <v>374</v>
      </c>
      <c r="D15" s="734"/>
      <c r="E15" s="734"/>
      <c r="F15" s="734"/>
      <c r="G15" s="734"/>
      <c r="H15" s="734"/>
      <c r="I15" s="735"/>
      <c r="J15" s="244"/>
      <c r="K15" s="244"/>
      <c r="M15" s="242" t="s">
        <v>88</v>
      </c>
      <c r="N15" s="239"/>
    </row>
    <row r="16" spans="2:14" ht="20.25" customHeight="1" x14ac:dyDescent="0.2">
      <c r="B16" s="224" t="s">
        <v>258</v>
      </c>
      <c r="C16" s="719" t="s">
        <v>382</v>
      </c>
      <c r="D16" s="719"/>
      <c r="E16" s="719"/>
      <c r="F16" s="719"/>
      <c r="G16" s="719"/>
      <c r="H16" s="719"/>
      <c r="I16" s="720"/>
      <c r="J16" s="245"/>
      <c r="K16" s="245"/>
      <c r="M16" s="242"/>
      <c r="N16" s="239"/>
    </row>
    <row r="17" spans="2:14" ht="30.75" customHeight="1" x14ac:dyDescent="0.2">
      <c r="B17" s="224" t="s">
        <v>259</v>
      </c>
      <c r="C17" s="721" t="s">
        <v>152</v>
      </c>
      <c r="D17" s="722"/>
      <c r="E17" s="722"/>
      <c r="F17" s="722"/>
      <c r="G17" s="722"/>
      <c r="H17" s="722"/>
      <c r="I17" s="723"/>
      <c r="J17" s="246"/>
      <c r="K17" s="246"/>
      <c r="M17" s="242" t="s">
        <v>91</v>
      </c>
      <c r="N17" s="239"/>
    </row>
    <row r="18" spans="2:14" ht="18" customHeight="1" x14ac:dyDescent="0.2">
      <c r="B18" s="560" t="s">
        <v>265</v>
      </c>
      <c r="C18" s="561" t="s">
        <v>237</v>
      </c>
      <c r="D18" s="561"/>
      <c r="E18" s="561"/>
      <c r="F18" s="562" t="s">
        <v>238</v>
      </c>
      <c r="G18" s="562"/>
      <c r="H18" s="562"/>
      <c r="I18" s="563"/>
      <c r="J18" s="28"/>
      <c r="K18" s="28"/>
      <c r="M18" s="242" t="s">
        <v>79</v>
      </c>
      <c r="N18" s="239"/>
    </row>
    <row r="19" spans="2:14" ht="39.75" customHeight="1" x14ac:dyDescent="0.2">
      <c r="B19" s="560"/>
      <c r="C19" s="719" t="s">
        <v>383</v>
      </c>
      <c r="D19" s="719"/>
      <c r="E19" s="719"/>
      <c r="F19" s="719" t="s">
        <v>384</v>
      </c>
      <c r="G19" s="719"/>
      <c r="H19" s="719"/>
      <c r="I19" s="720"/>
      <c r="J19" s="245"/>
      <c r="K19" s="245"/>
      <c r="M19" s="242" t="s">
        <v>95</v>
      </c>
      <c r="N19" s="239"/>
    </row>
    <row r="20" spans="2:14" ht="39.75" customHeight="1" x14ac:dyDescent="0.2">
      <c r="B20" s="224" t="s">
        <v>266</v>
      </c>
      <c r="C20" s="724" t="s">
        <v>152</v>
      </c>
      <c r="D20" s="725"/>
      <c r="E20" s="726"/>
      <c r="F20" s="727" t="s">
        <v>152</v>
      </c>
      <c r="G20" s="727"/>
      <c r="H20" s="727"/>
      <c r="I20" s="728"/>
      <c r="J20" s="241"/>
      <c r="K20" s="241"/>
      <c r="M20" s="242"/>
      <c r="N20" s="239"/>
    </row>
    <row r="21" spans="2:14" ht="42" customHeight="1" x14ac:dyDescent="0.2">
      <c r="B21" s="224" t="s">
        <v>267</v>
      </c>
      <c r="C21" s="729" t="s">
        <v>345</v>
      </c>
      <c r="D21" s="730"/>
      <c r="E21" s="731"/>
      <c r="F21" s="702" t="s">
        <v>385</v>
      </c>
      <c r="G21" s="703"/>
      <c r="H21" s="703"/>
      <c r="I21" s="704"/>
      <c r="J21" s="244"/>
      <c r="K21" s="244"/>
      <c r="M21" s="247"/>
      <c r="N21" s="239"/>
    </row>
    <row r="22" spans="2:14" ht="23.25" customHeight="1" x14ac:dyDescent="0.2">
      <c r="B22" s="224" t="s">
        <v>268</v>
      </c>
      <c r="C22" s="714">
        <v>44197</v>
      </c>
      <c r="D22" s="732"/>
      <c r="E22" s="733"/>
      <c r="F22" s="178" t="s">
        <v>271</v>
      </c>
      <c r="G22" s="289">
        <v>10</v>
      </c>
      <c r="H22" s="178" t="s">
        <v>275</v>
      </c>
      <c r="I22" s="269">
        <v>10</v>
      </c>
      <c r="J22" s="30"/>
      <c r="K22" s="30"/>
      <c r="M22" s="247"/>
    </row>
    <row r="23" spans="2:14" ht="27" customHeight="1" x14ac:dyDescent="0.2">
      <c r="B23" s="224" t="s">
        <v>269</v>
      </c>
      <c r="C23" s="714">
        <v>44561</v>
      </c>
      <c r="D23" s="703"/>
      <c r="E23" s="715"/>
      <c r="F23" s="178" t="s">
        <v>272</v>
      </c>
      <c r="G23" s="716">
        <v>0.3</v>
      </c>
      <c r="H23" s="717"/>
      <c r="I23" s="718"/>
      <c r="J23" s="31"/>
      <c r="K23" s="31"/>
      <c r="M23" s="247"/>
    </row>
    <row r="24" spans="2:14" ht="30.75" customHeight="1" x14ac:dyDescent="0.2">
      <c r="B24" s="231" t="s">
        <v>270</v>
      </c>
      <c r="C24" s="699" t="s">
        <v>88</v>
      </c>
      <c r="D24" s="700"/>
      <c r="E24" s="701"/>
      <c r="F24" s="227" t="s">
        <v>274</v>
      </c>
      <c r="G24" s="702"/>
      <c r="H24" s="703"/>
      <c r="I24" s="704"/>
      <c r="J24" s="28"/>
      <c r="K24" s="28"/>
      <c r="M24" s="247"/>
    </row>
    <row r="25" spans="2:14" ht="22.5" customHeight="1" x14ac:dyDescent="0.2">
      <c r="B25" s="662" t="s">
        <v>235</v>
      </c>
      <c r="C25" s="663"/>
      <c r="D25" s="663"/>
      <c r="E25" s="663"/>
      <c r="F25" s="663"/>
      <c r="G25" s="663"/>
      <c r="H25" s="663"/>
      <c r="I25" s="664"/>
      <c r="J25" s="238"/>
      <c r="K25" s="238"/>
      <c r="M25" s="247"/>
    </row>
    <row r="26" spans="2:14" ht="43.5" customHeight="1" x14ac:dyDescent="0.2">
      <c r="B26" s="191" t="s">
        <v>105</v>
      </c>
      <c r="C26" s="221" t="s">
        <v>261</v>
      </c>
      <c r="D26" s="221" t="s">
        <v>260</v>
      </c>
      <c r="E26" s="192" t="s">
        <v>264</v>
      </c>
      <c r="F26" s="221" t="s">
        <v>263</v>
      </c>
      <c r="G26" s="221" t="s">
        <v>262</v>
      </c>
      <c r="H26" s="192" t="s">
        <v>342</v>
      </c>
      <c r="I26" s="193" t="s">
        <v>273</v>
      </c>
      <c r="M26" s="247"/>
    </row>
    <row r="27" spans="2:14" ht="19.5" customHeight="1" x14ac:dyDescent="0.2">
      <c r="B27" s="194" t="s">
        <v>113</v>
      </c>
      <c r="C27" s="290">
        <f>24.7%*G23</f>
        <v>7.4099999999999999E-2</v>
      </c>
      <c r="D27" s="292">
        <f>24.7%*G23</f>
        <v>7.4099999999999999E-2</v>
      </c>
      <c r="E27" s="288">
        <f>D27/C27</f>
        <v>1</v>
      </c>
      <c r="F27" s="705">
        <f>SUM(C27:C38)</f>
        <v>0.30059999999999998</v>
      </c>
      <c r="G27" s="708">
        <f>SUM(D27:D38)</f>
        <v>0.30065999999999998</v>
      </c>
      <c r="H27" s="281">
        <f>+(D27*100%)/$G$23</f>
        <v>0.247</v>
      </c>
      <c r="I27" s="711">
        <f>+G23+G22</f>
        <v>10.3</v>
      </c>
      <c r="M27" s="247"/>
    </row>
    <row r="28" spans="2:14" ht="19.5" customHeight="1" x14ac:dyDescent="0.2">
      <c r="B28" s="194" t="s">
        <v>114</v>
      </c>
      <c r="C28" s="290">
        <f>3.3%*G23</f>
        <v>9.9000000000000008E-3</v>
      </c>
      <c r="D28" s="292">
        <f>3.3%*G23</f>
        <v>9.9000000000000008E-3</v>
      </c>
      <c r="E28" s="288">
        <f t="shared" ref="E28:E31" si="0">D28/C28</f>
        <v>1</v>
      </c>
      <c r="F28" s="706"/>
      <c r="G28" s="709"/>
      <c r="H28" s="281">
        <f>+IF(D28="","",((D28*100%)/$G$23)+H27)</f>
        <v>0.28000000000000003</v>
      </c>
      <c r="I28" s="712"/>
      <c r="M28" s="247"/>
    </row>
    <row r="29" spans="2:14" ht="19.5" customHeight="1" x14ac:dyDescent="0.2">
      <c r="B29" s="194" t="s">
        <v>115</v>
      </c>
      <c r="C29" s="291">
        <f>2.7%*G23</f>
        <v>8.1000000000000013E-3</v>
      </c>
      <c r="D29" s="292">
        <f>2.7%*G23</f>
        <v>8.1000000000000013E-3</v>
      </c>
      <c r="E29" s="288">
        <f t="shared" si="0"/>
        <v>1</v>
      </c>
      <c r="F29" s="706"/>
      <c r="G29" s="709"/>
      <c r="H29" s="281">
        <f t="shared" ref="H29:H38" si="1">+IF(D29="","",((D29*100%)/$G$23)+H28)</f>
        <v>0.30700000000000005</v>
      </c>
      <c r="I29" s="712"/>
      <c r="M29" s="247"/>
    </row>
    <row r="30" spans="2:14" ht="19.5" customHeight="1" x14ac:dyDescent="0.2">
      <c r="B30" s="194" t="s">
        <v>116</v>
      </c>
      <c r="C30" s="291">
        <f>20%*G23</f>
        <v>0.06</v>
      </c>
      <c r="D30" s="292">
        <f>7.34%*G23</f>
        <v>2.2019999999999998E-2</v>
      </c>
      <c r="E30" s="288">
        <f t="shared" si="0"/>
        <v>0.36699999999999999</v>
      </c>
      <c r="F30" s="706"/>
      <c r="G30" s="709"/>
      <c r="H30" s="281">
        <f t="shared" si="1"/>
        <v>0.38040000000000007</v>
      </c>
      <c r="I30" s="712"/>
    </row>
    <row r="31" spans="2:14" ht="19.5" customHeight="1" x14ac:dyDescent="0.2">
      <c r="B31" s="194" t="s">
        <v>117</v>
      </c>
      <c r="C31" s="291">
        <f>5.3%*G23</f>
        <v>1.5899999999999997E-2</v>
      </c>
      <c r="D31" s="292">
        <f>4%*G23</f>
        <v>1.2E-2</v>
      </c>
      <c r="E31" s="288">
        <f t="shared" si="0"/>
        <v>0.75471698113207564</v>
      </c>
      <c r="F31" s="706"/>
      <c r="G31" s="709"/>
      <c r="H31" s="281">
        <f t="shared" si="1"/>
        <v>0.42040000000000005</v>
      </c>
      <c r="I31" s="712"/>
    </row>
    <row r="32" spans="2:14" ht="19.5" customHeight="1" x14ac:dyDescent="0.2">
      <c r="B32" s="194" t="s">
        <v>118</v>
      </c>
      <c r="C32" s="291">
        <f>2.7%*G23</f>
        <v>8.1000000000000013E-3</v>
      </c>
      <c r="D32" s="300">
        <f>12.7%*G23</f>
        <v>3.8100000000000002E-2</v>
      </c>
      <c r="E32" s="288">
        <f>D32/C32</f>
        <v>4.7037037037037033</v>
      </c>
      <c r="F32" s="706"/>
      <c r="G32" s="709"/>
      <c r="H32" s="281">
        <f t="shared" si="1"/>
        <v>0.54740000000000011</v>
      </c>
      <c r="I32" s="712"/>
    </row>
    <row r="33" spans="2:11" ht="19.5" customHeight="1" x14ac:dyDescent="0.2">
      <c r="B33" s="194" t="s">
        <v>119</v>
      </c>
      <c r="C33" s="291">
        <f>2.7%*G23</f>
        <v>8.1000000000000013E-3</v>
      </c>
      <c r="D33" s="294">
        <v>8.1000000000000013E-3</v>
      </c>
      <c r="E33" s="288">
        <f t="shared" ref="E33:E38" si="2">D33/C33</f>
        <v>1</v>
      </c>
      <c r="F33" s="706"/>
      <c r="G33" s="709"/>
      <c r="H33" s="281">
        <f t="shared" si="1"/>
        <v>0.57440000000000013</v>
      </c>
      <c r="I33" s="712"/>
    </row>
    <row r="34" spans="2:11" ht="19.5" customHeight="1" x14ac:dyDescent="0.2">
      <c r="B34" s="194" t="s">
        <v>120</v>
      </c>
      <c r="C34" s="291">
        <f>10%*G23</f>
        <v>0.03</v>
      </c>
      <c r="D34" s="294">
        <f>10.7%*G23</f>
        <v>3.2099999999999997E-2</v>
      </c>
      <c r="E34" s="288">
        <f t="shared" si="2"/>
        <v>1.0699999999999998</v>
      </c>
      <c r="F34" s="706"/>
      <c r="G34" s="709"/>
      <c r="H34" s="281">
        <f t="shared" si="1"/>
        <v>0.68140000000000012</v>
      </c>
      <c r="I34" s="712"/>
    </row>
    <row r="35" spans="2:11" ht="19.5" customHeight="1" x14ac:dyDescent="0.2">
      <c r="B35" s="194" t="s">
        <v>121</v>
      </c>
      <c r="C35" s="291">
        <f>5.3%*G23</f>
        <v>1.5899999999999997E-2</v>
      </c>
      <c r="D35" s="294">
        <v>1.5899999999999997E-2</v>
      </c>
      <c r="E35" s="288">
        <f t="shared" si="2"/>
        <v>1</v>
      </c>
      <c r="F35" s="706"/>
      <c r="G35" s="709"/>
      <c r="H35" s="281">
        <f t="shared" si="1"/>
        <v>0.73440000000000016</v>
      </c>
      <c r="I35" s="712"/>
    </row>
    <row r="36" spans="2:11" ht="19.5" customHeight="1" x14ac:dyDescent="0.2">
      <c r="B36" s="194" t="s">
        <v>122</v>
      </c>
      <c r="C36" s="291">
        <f>6.7%*G23</f>
        <v>2.01E-2</v>
      </c>
      <c r="D36" s="294">
        <f>2.7%*G23</f>
        <v>8.1000000000000013E-3</v>
      </c>
      <c r="E36" s="288">
        <f t="shared" si="2"/>
        <v>0.40298507462686572</v>
      </c>
      <c r="F36" s="706"/>
      <c r="G36" s="709"/>
      <c r="H36" s="281">
        <f t="shared" si="1"/>
        <v>0.76140000000000019</v>
      </c>
      <c r="I36" s="712"/>
    </row>
    <row r="37" spans="2:11" ht="19.5" customHeight="1" x14ac:dyDescent="0.2">
      <c r="B37" s="194" t="s">
        <v>123</v>
      </c>
      <c r="C37" s="291">
        <f>2.7%*G23</f>
        <v>8.1000000000000013E-3</v>
      </c>
      <c r="D37" s="294">
        <f>6.68%*G23</f>
        <v>2.0039999999999999E-2</v>
      </c>
      <c r="E37" s="288">
        <f t="shared" si="2"/>
        <v>2.4740740740740734</v>
      </c>
      <c r="F37" s="706"/>
      <c r="G37" s="709"/>
      <c r="H37" s="281">
        <f t="shared" si="1"/>
        <v>0.82820000000000016</v>
      </c>
      <c r="I37" s="712"/>
    </row>
    <row r="38" spans="2:11" ht="19.5" customHeight="1" x14ac:dyDescent="0.2">
      <c r="B38" s="194" t="s">
        <v>124</v>
      </c>
      <c r="C38" s="291">
        <f>14.1%*G23</f>
        <v>4.2299999999999997E-2</v>
      </c>
      <c r="D38" s="294">
        <f>17.4%*G23</f>
        <v>5.2199999999999996E-2</v>
      </c>
      <c r="E38" s="288">
        <f t="shared" si="2"/>
        <v>1.2340425531914894</v>
      </c>
      <c r="F38" s="707"/>
      <c r="G38" s="710"/>
      <c r="H38" s="281">
        <f t="shared" si="1"/>
        <v>1.0022000000000002</v>
      </c>
      <c r="I38" s="713"/>
    </row>
    <row r="39" spans="2:11" ht="96.6" customHeight="1" x14ac:dyDescent="0.2">
      <c r="B39" s="229" t="s">
        <v>277</v>
      </c>
      <c r="C39" s="696" t="s">
        <v>406</v>
      </c>
      <c r="D39" s="697"/>
      <c r="E39" s="697"/>
      <c r="F39" s="697"/>
      <c r="G39" s="697"/>
      <c r="H39" s="697"/>
      <c r="I39" s="698"/>
    </row>
    <row r="40" spans="2:11" ht="34.5" customHeight="1" x14ac:dyDescent="0.2">
      <c r="B40" s="535"/>
      <c r="C40" s="536"/>
      <c r="D40" s="536"/>
      <c r="E40" s="536"/>
      <c r="F40" s="536"/>
      <c r="G40" s="536"/>
      <c r="H40" s="536"/>
      <c r="I40" s="537"/>
      <c r="J40" s="238"/>
      <c r="K40" s="238"/>
    </row>
    <row r="41" spans="2:11" ht="34.5" customHeight="1" x14ac:dyDescent="0.2">
      <c r="B41" s="538"/>
      <c r="C41" s="539"/>
      <c r="D41" s="539"/>
      <c r="E41" s="539"/>
      <c r="F41" s="539"/>
      <c r="G41" s="539"/>
      <c r="H41" s="539"/>
      <c r="I41" s="540"/>
      <c r="J41" s="249"/>
      <c r="K41" s="249"/>
    </row>
    <row r="42" spans="2:11" ht="34.5" customHeight="1" x14ac:dyDescent="0.2">
      <c r="B42" s="538"/>
      <c r="C42" s="539"/>
      <c r="D42" s="539"/>
      <c r="E42" s="539"/>
      <c r="F42" s="539"/>
      <c r="G42" s="539"/>
      <c r="H42" s="539"/>
      <c r="I42" s="540"/>
      <c r="J42" s="249"/>
      <c r="K42" s="249"/>
    </row>
    <row r="43" spans="2:11" ht="34.5" customHeight="1" x14ac:dyDescent="0.2">
      <c r="B43" s="538"/>
      <c r="C43" s="539"/>
      <c r="D43" s="539"/>
      <c r="E43" s="539"/>
      <c r="F43" s="539"/>
      <c r="G43" s="539"/>
      <c r="H43" s="539"/>
      <c r="I43" s="540"/>
      <c r="J43" s="249"/>
      <c r="K43" s="249"/>
    </row>
    <row r="44" spans="2:11" ht="34.5" customHeight="1" x14ac:dyDescent="0.2">
      <c r="B44" s="541"/>
      <c r="C44" s="542"/>
      <c r="D44" s="542"/>
      <c r="E44" s="542"/>
      <c r="F44" s="542"/>
      <c r="G44" s="542"/>
      <c r="H44" s="542"/>
      <c r="I44" s="543"/>
      <c r="J44" s="237"/>
      <c r="K44" s="237"/>
    </row>
    <row r="45" spans="2:11" ht="47.25" customHeight="1" x14ac:dyDescent="0.2">
      <c r="B45" s="224" t="s">
        <v>278</v>
      </c>
      <c r="C45" s="682" t="s">
        <v>407</v>
      </c>
      <c r="D45" s="683"/>
      <c r="E45" s="683"/>
      <c r="F45" s="683"/>
      <c r="G45" s="683"/>
      <c r="H45" s="683"/>
      <c r="I45" s="684"/>
      <c r="J45" s="250"/>
      <c r="K45" s="250"/>
    </row>
    <row r="46" spans="2:11" ht="32.25" customHeight="1" x14ac:dyDescent="0.2">
      <c r="B46" s="224" t="s">
        <v>279</v>
      </c>
      <c r="C46" s="682" t="s">
        <v>392</v>
      </c>
      <c r="D46" s="683"/>
      <c r="E46" s="683"/>
      <c r="F46" s="683"/>
      <c r="G46" s="683"/>
      <c r="H46" s="683"/>
      <c r="I46" s="684"/>
      <c r="J46" s="250"/>
      <c r="K46" s="250"/>
    </row>
    <row r="47" spans="2:11" ht="143.25" customHeight="1" x14ac:dyDescent="0.2">
      <c r="B47" s="230" t="s">
        <v>280</v>
      </c>
      <c r="C47" s="685" t="s">
        <v>397</v>
      </c>
      <c r="D47" s="686"/>
      <c r="E47" s="686"/>
      <c r="F47" s="686"/>
      <c r="G47" s="686"/>
      <c r="H47" s="686"/>
      <c r="I47" s="687"/>
      <c r="J47" s="250"/>
      <c r="K47" s="250"/>
    </row>
    <row r="48" spans="2:11" ht="22.5" customHeight="1" x14ac:dyDescent="0.2">
      <c r="B48" s="662" t="s">
        <v>236</v>
      </c>
      <c r="C48" s="663"/>
      <c r="D48" s="663"/>
      <c r="E48" s="663"/>
      <c r="F48" s="663"/>
      <c r="G48" s="663"/>
      <c r="H48" s="663"/>
      <c r="I48" s="664"/>
      <c r="J48" s="250"/>
      <c r="K48" s="250"/>
    </row>
    <row r="49" spans="2:11" ht="22.5" customHeight="1" x14ac:dyDescent="0.2">
      <c r="B49" s="522" t="s">
        <v>281</v>
      </c>
      <c r="C49" s="218" t="s">
        <v>282</v>
      </c>
      <c r="D49" s="524" t="s">
        <v>283</v>
      </c>
      <c r="E49" s="524"/>
      <c r="F49" s="524"/>
      <c r="G49" s="524" t="s">
        <v>284</v>
      </c>
      <c r="H49" s="524"/>
      <c r="I49" s="525"/>
      <c r="J49" s="251"/>
      <c r="K49" s="251"/>
    </row>
    <row r="50" spans="2:11" ht="30.75" customHeight="1" x14ac:dyDescent="0.2">
      <c r="B50" s="523"/>
      <c r="C50" s="199"/>
      <c r="D50" s="607"/>
      <c r="E50" s="607"/>
      <c r="F50" s="607"/>
      <c r="G50" s="607"/>
      <c r="H50" s="607"/>
      <c r="I50" s="608"/>
      <c r="J50" s="251"/>
      <c r="K50" s="251"/>
    </row>
    <row r="51" spans="2:11" ht="32.25" customHeight="1" x14ac:dyDescent="0.2">
      <c r="B51" s="233" t="s">
        <v>285</v>
      </c>
      <c r="C51" s="694" t="s">
        <v>346</v>
      </c>
      <c r="D51" s="694"/>
      <c r="E51" s="694"/>
      <c r="F51" s="694"/>
      <c r="G51" s="694"/>
      <c r="H51" s="694"/>
      <c r="I51" s="695"/>
      <c r="J51" s="252"/>
      <c r="K51" s="252"/>
    </row>
    <row r="52" spans="2:11" ht="28.5" customHeight="1" x14ac:dyDescent="0.2">
      <c r="B52" s="234" t="s">
        <v>286</v>
      </c>
      <c r="C52" s="688" t="s">
        <v>353</v>
      </c>
      <c r="D52" s="689"/>
      <c r="E52" s="689"/>
      <c r="F52" s="689"/>
      <c r="G52" s="689"/>
      <c r="H52" s="689"/>
      <c r="I52" s="690"/>
      <c r="J52" s="252"/>
      <c r="K52" s="252"/>
    </row>
    <row r="53" spans="2:11" ht="30" customHeight="1" x14ac:dyDescent="0.2">
      <c r="B53" s="230" t="s">
        <v>287</v>
      </c>
      <c r="C53" s="691" t="s">
        <v>393</v>
      </c>
      <c r="D53" s="692"/>
      <c r="E53" s="692"/>
      <c r="F53" s="692"/>
      <c r="G53" s="692"/>
      <c r="H53" s="692"/>
      <c r="I53" s="693"/>
      <c r="J53" s="253"/>
      <c r="K53" s="253"/>
    </row>
    <row r="54" spans="2:11" ht="31.5" customHeight="1" thickBot="1" x14ac:dyDescent="0.25">
      <c r="B54" s="211" t="s">
        <v>288</v>
      </c>
      <c r="C54" s="691" t="s">
        <v>393</v>
      </c>
      <c r="D54" s="692"/>
      <c r="E54" s="692"/>
      <c r="F54" s="692"/>
      <c r="G54" s="692"/>
      <c r="H54" s="692"/>
      <c r="I54" s="693"/>
      <c r="J54" s="254"/>
      <c r="K54" s="254"/>
    </row>
    <row r="55" spans="2:11" ht="12.75" customHeight="1" x14ac:dyDescent="0.2">
      <c r="B55" s="255"/>
      <c r="C55" s="256"/>
      <c r="D55" s="256"/>
      <c r="E55" s="257"/>
      <c r="F55" s="257"/>
      <c r="G55" s="258"/>
      <c r="H55" s="259"/>
      <c r="I55" s="256"/>
      <c r="J55" s="254"/>
      <c r="K55" s="254"/>
    </row>
    <row r="56" spans="2:11" ht="13.15" customHeight="1" x14ac:dyDescent="0.2">
      <c r="B56" s="255"/>
      <c r="C56" s="256"/>
      <c r="D56" s="256"/>
      <c r="E56" s="257"/>
      <c r="F56" s="257"/>
      <c r="G56" s="258"/>
      <c r="H56" s="259"/>
      <c r="I56" s="256"/>
      <c r="J56" s="254"/>
      <c r="K56" s="254"/>
    </row>
    <row r="57" spans="2:11" ht="13.15" customHeight="1" x14ac:dyDescent="0.2">
      <c r="B57" s="255"/>
      <c r="C57" s="256"/>
      <c r="D57" s="256"/>
      <c r="E57" s="257"/>
      <c r="F57" s="257"/>
      <c r="G57" s="258"/>
      <c r="H57" s="259"/>
      <c r="I57" s="256"/>
      <c r="J57" s="254"/>
      <c r="K57" s="254"/>
    </row>
    <row r="58" spans="2:11" ht="13.15" customHeight="1" x14ac:dyDescent="0.2">
      <c r="B58" s="255"/>
      <c r="C58" s="256"/>
      <c r="D58" s="256"/>
      <c r="E58" s="257"/>
      <c r="F58" s="257"/>
      <c r="G58" s="258"/>
      <c r="H58" s="259"/>
      <c r="I58" s="256"/>
      <c r="J58" s="254"/>
      <c r="K58" s="254"/>
    </row>
    <row r="59" spans="2:11" ht="13.15" customHeight="1" x14ac:dyDescent="0.2">
      <c r="B59" s="255"/>
      <c r="C59" s="256"/>
      <c r="D59" s="256"/>
      <c r="E59" s="257"/>
      <c r="F59" s="257"/>
      <c r="G59" s="258"/>
      <c r="H59" s="259"/>
      <c r="I59" s="256"/>
      <c r="J59" s="254"/>
      <c r="K59" s="254"/>
    </row>
    <row r="60" spans="2:11" ht="25.5" customHeight="1" x14ac:dyDescent="0.2">
      <c r="B60" s="255"/>
      <c r="C60" s="256"/>
      <c r="D60" s="256"/>
      <c r="E60" s="257"/>
      <c r="F60" s="257"/>
      <c r="G60" s="258"/>
      <c r="H60" s="259"/>
      <c r="I60" s="256"/>
      <c r="J60" s="254"/>
      <c r="K60" s="254"/>
    </row>
    <row r="61" spans="2:11" ht="13.15" customHeight="1" x14ac:dyDescent="0.2"/>
    <row r="62" spans="2:11" ht="13.15" customHeight="1" x14ac:dyDescent="0.2"/>
    <row r="63" spans="2:11" ht="13.15" customHeight="1" x14ac:dyDescent="0.2"/>
    <row r="64" spans="2:11"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0:I44"/>
    <mergeCell ref="C39:I39"/>
    <mergeCell ref="C24:E24"/>
    <mergeCell ref="G24:I24"/>
    <mergeCell ref="B25:I25"/>
    <mergeCell ref="F27:F38"/>
    <mergeCell ref="G27:G38"/>
    <mergeCell ref="I27:I38"/>
    <mergeCell ref="C54:I54"/>
    <mergeCell ref="C51:I51"/>
    <mergeCell ref="B48:I48"/>
    <mergeCell ref="B49:B50"/>
    <mergeCell ref="D49:F49"/>
    <mergeCell ref="G49:I49"/>
    <mergeCell ref="D50:F50"/>
    <mergeCell ref="G50:I50"/>
    <mergeCell ref="C45:I45"/>
    <mergeCell ref="C46:I46"/>
    <mergeCell ref="C47:I47"/>
    <mergeCell ref="C52:I52"/>
    <mergeCell ref="C53:I53"/>
  </mergeCells>
  <dataValidations disablePrompts="1" count="7">
    <dataValidation type="list" allowBlank="1" showInputMessage="1" showErrorMessage="1" sqref="C7 I7" xr:uid="{0D43799A-6EBB-47E1-8203-F08E19AD0C47}">
      <formula1>$N$11:$N$12</formula1>
    </dataValidation>
    <dataValidation type="list" allowBlank="1" showInputMessage="1" showErrorMessage="1" sqref="H13:I13" xr:uid="{2AFEF7B8-C31A-439E-A7EC-38882C13E439}">
      <formula1>$N$5:$N$8</formula1>
    </dataValidation>
    <dataValidation type="list" allowBlank="1" showInputMessage="1" showErrorMessage="1" sqref="J10:K10" xr:uid="{D89B78B0-C82E-4837-930A-84AE2EA5722E}">
      <formula1>$M$21:$M$28</formula1>
    </dataValidation>
    <dataValidation type="list" allowBlank="1" showInputMessage="1" showErrorMessage="1" sqref="C9:F9" xr:uid="{112055D0-EA98-4200-AAD6-270390168D80}">
      <formula1>$M$6:$M$9</formula1>
    </dataValidation>
    <dataValidation type="list" allowBlank="1" showInputMessage="1" showErrorMessage="1" sqref="C24:E24" xr:uid="{D1AE4087-7A08-4345-AF8B-AC437AEF47F3}">
      <formula1>$M$12:$M$15</formula1>
    </dataValidation>
    <dataValidation type="list" allowBlank="1" showInputMessage="1" showErrorMessage="1" sqref="H12:I12" xr:uid="{92F03C75-4884-49F6-B561-110143ACE746}">
      <formula1>M17:M19</formula1>
    </dataValidation>
    <dataValidation type="list" showDropDown="1" showInputMessage="1" showErrorMessage="1" sqref="K12" xr:uid="{22D17BAE-234D-42D5-9EF6-204EE9178118}">
      <formula1>O17:O19</formula1>
    </dataValidation>
  </dataValidations>
  <pageMargins left="0.7" right="0.7" top="0.75" bottom="0.75" header="0.3" footer="0.3"/>
  <pageSetup scale="38"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2A61-4F36-4ADE-8FC7-C7CB2BF0651D}">
  <sheetPr>
    <tabColor rgb="FF92D050"/>
  </sheetPr>
  <dimension ref="B1:X60"/>
  <sheetViews>
    <sheetView view="pageBreakPreview" topLeftCell="B32" zoomScale="70" zoomScaleNormal="85" zoomScaleSheetLayoutView="70" zoomScalePageLayoutView="85" workbookViewId="0">
      <selection activeCell="C45" sqref="C45:I45"/>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9" width="43.28515625" style="173" customWidth="1"/>
    <col min="10" max="11" width="22.42578125" style="173" customWidth="1"/>
    <col min="12" max="24" width="10.85546875" style="171"/>
    <col min="25" max="16384" width="10.85546875" style="173"/>
  </cols>
  <sheetData>
    <row r="1" spans="2:14" ht="37.5" customHeight="1" x14ac:dyDescent="0.2">
      <c r="B1" s="593"/>
      <c r="C1" s="596" t="s">
        <v>25</v>
      </c>
      <c r="D1" s="596"/>
      <c r="E1" s="596"/>
      <c r="F1" s="596"/>
      <c r="G1" s="596"/>
      <c r="H1" s="596"/>
      <c r="I1" s="597"/>
      <c r="J1" s="170"/>
      <c r="K1" s="170"/>
      <c r="M1" s="172" t="s">
        <v>47</v>
      </c>
    </row>
    <row r="2" spans="2:14" ht="37.5" customHeight="1" x14ac:dyDescent="0.2">
      <c r="B2" s="594"/>
      <c r="C2" s="600" t="s">
        <v>239</v>
      </c>
      <c r="D2" s="600"/>
      <c r="E2" s="600"/>
      <c r="F2" s="600"/>
      <c r="G2" s="600"/>
      <c r="H2" s="600"/>
      <c r="I2" s="598"/>
      <c r="J2" s="170"/>
      <c r="K2" s="170"/>
      <c r="M2" s="172" t="s">
        <v>48</v>
      </c>
    </row>
    <row r="3" spans="2:14" ht="37.5" customHeight="1" thickBot="1" x14ac:dyDescent="0.25">
      <c r="B3" s="595"/>
      <c r="C3" s="601" t="s">
        <v>240</v>
      </c>
      <c r="D3" s="601"/>
      <c r="E3" s="601"/>
      <c r="F3" s="601" t="s">
        <v>241</v>
      </c>
      <c r="G3" s="601"/>
      <c r="H3" s="601"/>
      <c r="I3" s="599"/>
      <c r="J3" s="170"/>
      <c r="K3" s="170"/>
      <c r="M3" s="172" t="s">
        <v>50</v>
      </c>
    </row>
    <row r="4" spans="2:14" ht="23.25" customHeight="1" x14ac:dyDescent="0.2">
      <c r="B4" s="589" t="s">
        <v>355</v>
      </c>
      <c r="C4" s="590"/>
      <c r="D4" s="590"/>
      <c r="E4" s="590"/>
      <c r="F4" s="590"/>
      <c r="G4" s="590"/>
      <c r="H4" s="590"/>
      <c r="I4" s="591"/>
      <c r="J4" s="174"/>
      <c r="K4" s="174"/>
    </row>
    <row r="5" spans="2:14" ht="24" customHeight="1" x14ac:dyDescent="0.2">
      <c r="B5" s="509" t="s">
        <v>234</v>
      </c>
      <c r="C5" s="510"/>
      <c r="D5" s="510"/>
      <c r="E5" s="510"/>
      <c r="F5" s="510"/>
      <c r="G5" s="510"/>
      <c r="H5" s="510"/>
      <c r="I5" s="511"/>
      <c r="J5" s="175"/>
      <c r="K5" s="175"/>
      <c r="N5" s="176"/>
    </row>
    <row r="6" spans="2:14" ht="30.75" customHeight="1" x14ac:dyDescent="0.2">
      <c r="B6" s="224" t="s">
        <v>242</v>
      </c>
      <c r="C6" s="222">
        <v>5</v>
      </c>
      <c r="D6" s="592" t="s">
        <v>243</v>
      </c>
      <c r="E6" s="592"/>
      <c r="F6" s="564" t="s">
        <v>294</v>
      </c>
      <c r="G6" s="564"/>
      <c r="H6" s="564"/>
      <c r="I6" s="565"/>
      <c r="J6" s="177"/>
      <c r="K6" s="177"/>
      <c r="M6" s="172"/>
      <c r="N6" s="176"/>
    </row>
    <row r="7" spans="2:14" ht="30.75" customHeight="1" x14ac:dyDescent="0.2">
      <c r="B7" s="224" t="s">
        <v>244</v>
      </c>
      <c r="C7" s="222" t="s">
        <v>81</v>
      </c>
      <c r="D7" s="592" t="s">
        <v>245</v>
      </c>
      <c r="E7" s="592"/>
      <c r="F7" s="564" t="s">
        <v>376</v>
      </c>
      <c r="G7" s="564"/>
      <c r="H7" s="178" t="s">
        <v>246</v>
      </c>
      <c r="I7" s="223" t="s">
        <v>81</v>
      </c>
      <c r="J7" s="179"/>
      <c r="K7" s="179"/>
      <c r="M7" s="172"/>
      <c r="N7" s="176"/>
    </row>
    <row r="8" spans="2:14" ht="30.75" customHeight="1" x14ac:dyDescent="0.2">
      <c r="B8" s="224" t="s">
        <v>247</v>
      </c>
      <c r="C8" s="564" t="s">
        <v>289</v>
      </c>
      <c r="D8" s="564"/>
      <c r="E8" s="564"/>
      <c r="F8" s="564"/>
      <c r="G8" s="178" t="s">
        <v>248</v>
      </c>
      <c r="H8" s="579">
        <v>7550</v>
      </c>
      <c r="I8" s="580"/>
      <c r="J8" s="180"/>
      <c r="K8" s="180"/>
      <c r="M8" s="172"/>
      <c r="N8" s="176"/>
    </row>
    <row r="9" spans="2:14" ht="30.75" customHeight="1" x14ac:dyDescent="0.2">
      <c r="B9" s="224" t="s">
        <v>48</v>
      </c>
      <c r="C9" s="581" t="s">
        <v>60</v>
      </c>
      <c r="D9" s="581"/>
      <c r="E9" s="581"/>
      <c r="F9" s="581"/>
      <c r="G9" s="178" t="s">
        <v>249</v>
      </c>
      <c r="H9" s="582" t="s">
        <v>311</v>
      </c>
      <c r="I9" s="583"/>
      <c r="J9" s="181"/>
      <c r="K9" s="181"/>
      <c r="M9" s="182"/>
    </row>
    <row r="10" spans="2:14" ht="39" customHeight="1" x14ac:dyDescent="0.2">
      <c r="B10" s="224" t="s">
        <v>250</v>
      </c>
      <c r="C10" s="564" t="s">
        <v>350</v>
      </c>
      <c r="D10" s="564"/>
      <c r="E10" s="564"/>
      <c r="F10" s="564"/>
      <c r="G10" s="564"/>
      <c r="H10" s="564"/>
      <c r="I10" s="565"/>
      <c r="J10" s="183"/>
      <c r="K10" s="183"/>
      <c r="M10" s="182"/>
    </row>
    <row r="11" spans="2:14" ht="30.75" customHeight="1" x14ac:dyDescent="0.2">
      <c r="B11" s="224" t="s">
        <v>251</v>
      </c>
      <c r="C11" s="557" t="s">
        <v>361</v>
      </c>
      <c r="D11" s="557"/>
      <c r="E11" s="557"/>
      <c r="F11" s="557"/>
      <c r="G11" s="557"/>
      <c r="H11" s="557"/>
      <c r="I11" s="757"/>
      <c r="J11" s="179"/>
      <c r="K11" s="179"/>
      <c r="M11" s="182"/>
      <c r="N11" s="176"/>
    </row>
    <row r="12" spans="2:14" ht="30.75" customHeight="1" x14ac:dyDescent="0.2">
      <c r="B12" s="224" t="s">
        <v>254</v>
      </c>
      <c r="C12" s="555" t="s">
        <v>305</v>
      </c>
      <c r="D12" s="555"/>
      <c r="E12" s="555"/>
      <c r="F12" s="555"/>
      <c r="G12" s="178" t="s">
        <v>252</v>
      </c>
      <c r="H12" s="569" t="s">
        <v>91</v>
      </c>
      <c r="I12" s="570"/>
      <c r="J12" s="179"/>
      <c r="K12" s="179"/>
      <c r="M12" s="182"/>
      <c r="N12" s="176"/>
    </row>
    <row r="13" spans="2:14" ht="30.75" customHeight="1" x14ac:dyDescent="0.2">
      <c r="B13" s="224" t="s">
        <v>255</v>
      </c>
      <c r="C13" s="588" t="s">
        <v>329</v>
      </c>
      <c r="D13" s="588"/>
      <c r="E13" s="588"/>
      <c r="F13" s="588"/>
      <c r="G13" s="178" t="s">
        <v>253</v>
      </c>
      <c r="H13" s="557" t="s">
        <v>57</v>
      </c>
      <c r="I13" s="757"/>
      <c r="J13" s="179"/>
      <c r="K13" s="179"/>
      <c r="M13" s="182"/>
    </row>
    <row r="14" spans="2:14" ht="30" customHeight="1" x14ac:dyDescent="0.2">
      <c r="B14" s="224" t="s">
        <v>256</v>
      </c>
      <c r="C14" s="758" t="s">
        <v>377</v>
      </c>
      <c r="D14" s="759"/>
      <c r="E14" s="759"/>
      <c r="F14" s="759"/>
      <c r="G14" s="759"/>
      <c r="H14" s="759"/>
      <c r="I14" s="760"/>
      <c r="J14" s="183"/>
      <c r="K14" s="183"/>
      <c r="M14" s="182"/>
      <c r="N14" s="176"/>
    </row>
    <row r="15" spans="2:14" ht="30.75" customHeight="1" x14ac:dyDescent="0.2">
      <c r="B15" s="224" t="s">
        <v>257</v>
      </c>
      <c r="C15" s="555" t="s">
        <v>293</v>
      </c>
      <c r="D15" s="555"/>
      <c r="E15" s="555"/>
      <c r="F15" s="555"/>
      <c r="G15" s="555"/>
      <c r="H15" s="555"/>
      <c r="I15" s="556"/>
      <c r="J15" s="184"/>
      <c r="K15" s="184"/>
      <c r="M15" s="182" t="s">
        <v>88</v>
      </c>
      <c r="N15" s="176"/>
    </row>
    <row r="16" spans="2:14" ht="20.25" customHeight="1" x14ac:dyDescent="0.2">
      <c r="B16" s="224" t="s">
        <v>258</v>
      </c>
      <c r="C16" s="564" t="s">
        <v>322</v>
      </c>
      <c r="D16" s="564"/>
      <c r="E16" s="564"/>
      <c r="F16" s="564"/>
      <c r="G16" s="564"/>
      <c r="H16" s="564"/>
      <c r="I16" s="565"/>
      <c r="J16" s="185"/>
      <c r="K16" s="185"/>
      <c r="M16" s="182"/>
      <c r="N16" s="176"/>
    </row>
    <row r="17" spans="2:14" ht="30.75" customHeight="1" x14ac:dyDescent="0.2">
      <c r="B17" s="224" t="s">
        <v>259</v>
      </c>
      <c r="C17" s="557" t="s">
        <v>152</v>
      </c>
      <c r="D17" s="558"/>
      <c r="E17" s="558"/>
      <c r="F17" s="558"/>
      <c r="G17" s="558"/>
      <c r="H17" s="558"/>
      <c r="I17" s="559"/>
      <c r="J17" s="186"/>
      <c r="K17" s="186"/>
      <c r="M17" s="182" t="s">
        <v>91</v>
      </c>
      <c r="N17" s="176"/>
    </row>
    <row r="18" spans="2:14" ht="18" customHeight="1" x14ac:dyDescent="0.2">
      <c r="B18" s="560" t="s">
        <v>265</v>
      </c>
      <c r="C18" s="561" t="s">
        <v>237</v>
      </c>
      <c r="D18" s="561"/>
      <c r="E18" s="561"/>
      <c r="F18" s="562" t="s">
        <v>238</v>
      </c>
      <c r="G18" s="562"/>
      <c r="H18" s="562"/>
      <c r="I18" s="563"/>
      <c r="J18" s="187"/>
      <c r="K18" s="187"/>
      <c r="M18" s="182" t="s">
        <v>79</v>
      </c>
      <c r="N18" s="176"/>
    </row>
    <row r="19" spans="2:14" ht="39.75" customHeight="1" x14ac:dyDescent="0.2">
      <c r="B19" s="560"/>
      <c r="C19" s="564" t="s">
        <v>307</v>
      </c>
      <c r="D19" s="564"/>
      <c r="E19" s="564"/>
      <c r="F19" s="564" t="s">
        <v>308</v>
      </c>
      <c r="G19" s="564"/>
      <c r="H19" s="564"/>
      <c r="I19" s="565"/>
      <c r="J19" s="185"/>
      <c r="K19" s="185"/>
      <c r="M19" s="182" t="s">
        <v>95</v>
      </c>
      <c r="N19" s="176"/>
    </row>
    <row r="20" spans="2:14" ht="39.75" customHeight="1" x14ac:dyDescent="0.2">
      <c r="B20" s="224" t="s">
        <v>266</v>
      </c>
      <c r="C20" s="566" t="s">
        <v>309</v>
      </c>
      <c r="D20" s="567"/>
      <c r="E20" s="568"/>
      <c r="F20" s="569" t="s">
        <v>309</v>
      </c>
      <c r="G20" s="569"/>
      <c r="H20" s="569"/>
      <c r="I20" s="570"/>
      <c r="J20" s="179"/>
      <c r="K20" s="179"/>
      <c r="M20" s="182"/>
      <c r="N20" s="176"/>
    </row>
    <row r="21" spans="2:14" ht="361.15" customHeight="1" x14ac:dyDescent="0.2">
      <c r="B21" s="224" t="s">
        <v>267</v>
      </c>
      <c r="C21" s="571" t="s">
        <v>378</v>
      </c>
      <c r="D21" s="572"/>
      <c r="E21" s="573"/>
      <c r="F21" s="754" t="s">
        <v>379</v>
      </c>
      <c r="G21" s="755"/>
      <c r="H21" s="755"/>
      <c r="I21" s="756"/>
      <c r="J21" s="184"/>
      <c r="K21" s="184"/>
      <c r="M21" s="188"/>
      <c r="N21" s="176"/>
    </row>
    <row r="22" spans="2:14" ht="23.25" customHeight="1" x14ac:dyDescent="0.2">
      <c r="B22" s="224" t="s">
        <v>268</v>
      </c>
      <c r="C22" s="550">
        <v>44197</v>
      </c>
      <c r="D22" s="577"/>
      <c r="E22" s="578"/>
      <c r="F22" s="178" t="s">
        <v>271</v>
      </c>
      <c r="G22" s="225">
        <v>0.1</v>
      </c>
      <c r="H22" s="178" t="s">
        <v>275</v>
      </c>
      <c r="I22" s="226">
        <v>0.1</v>
      </c>
      <c r="J22" s="189"/>
      <c r="K22" s="189"/>
      <c r="M22" s="188"/>
    </row>
    <row r="23" spans="2:14" ht="27" customHeight="1" x14ac:dyDescent="0.2">
      <c r="B23" s="224" t="s">
        <v>269</v>
      </c>
      <c r="C23" s="550">
        <v>44561</v>
      </c>
      <c r="D23" s="530"/>
      <c r="E23" s="551"/>
      <c r="F23" s="178" t="s">
        <v>272</v>
      </c>
      <c r="G23" s="751">
        <v>0.3</v>
      </c>
      <c r="H23" s="752"/>
      <c r="I23" s="753"/>
      <c r="J23" s="190"/>
      <c r="K23" s="190"/>
      <c r="M23" s="188"/>
    </row>
    <row r="24" spans="2:14" ht="30.75" customHeight="1" x14ac:dyDescent="0.2">
      <c r="B24" s="231" t="s">
        <v>270</v>
      </c>
      <c r="C24" s="526" t="s">
        <v>321</v>
      </c>
      <c r="D24" s="527"/>
      <c r="E24" s="528"/>
      <c r="F24" s="227" t="s">
        <v>274</v>
      </c>
      <c r="G24" s="529" t="s">
        <v>223</v>
      </c>
      <c r="H24" s="530"/>
      <c r="I24" s="531"/>
      <c r="J24" s="187"/>
      <c r="K24" s="187"/>
      <c r="M24" s="188"/>
    </row>
    <row r="25" spans="2:14" ht="22.5" customHeight="1" x14ac:dyDescent="0.2">
      <c r="B25" s="509" t="s">
        <v>235</v>
      </c>
      <c r="C25" s="510"/>
      <c r="D25" s="510"/>
      <c r="E25" s="510"/>
      <c r="F25" s="510"/>
      <c r="G25" s="510"/>
      <c r="H25" s="510"/>
      <c r="I25" s="511"/>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28">
        <f>0.0833*$G$23</f>
        <v>2.4989999999999998E-2</v>
      </c>
      <c r="D27" s="228">
        <v>2.4900000000000002E-2</v>
      </c>
      <c r="E27" s="263">
        <f>IF(OR(C27=0,C27=""),0,D27/C27)</f>
        <v>0.99639855942376965</v>
      </c>
      <c r="F27" s="612">
        <f>SUM(C27:C38)</f>
        <v>0.29999999999999993</v>
      </c>
      <c r="G27" s="612">
        <f>SUM(D27:D38)</f>
        <v>0.29979</v>
      </c>
      <c r="H27" s="264">
        <f>+(D27*100%)/$G$23</f>
        <v>8.3000000000000004E-2</v>
      </c>
      <c r="I27" s="615">
        <f>G27+I22</f>
        <v>0.39978999999999998</v>
      </c>
      <c r="J27" s="185"/>
      <c r="K27" s="185"/>
      <c r="M27" s="188"/>
    </row>
    <row r="28" spans="2:14" ht="15.6" customHeight="1" x14ac:dyDescent="0.2">
      <c r="B28" s="191" t="s">
        <v>114</v>
      </c>
      <c r="C28" s="228">
        <f t="shared" ref="C28:D34" si="0">0.0833*$G$23</f>
        <v>2.4989999999999998E-2</v>
      </c>
      <c r="D28" s="228">
        <v>2.4900000000000002E-2</v>
      </c>
      <c r="E28" s="263">
        <f t="shared" ref="E28:E38" si="1">IF(OR(C28=0,C28=""),0,D28/C28)</f>
        <v>0.99639855942376965</v>
      </c>
      <c r="F28" s="613"/>
      <c r="G28" s="613"/>
      <c r="H28" s="264">
        <f>+IF(D28="","",((D28*100%)/$G$23)+H27)</f>
        <v>0.16600000000000001</v>
      </c>
      <c r="I28" s="616"/>
      <c r="J28" s="185"/>
      <c r="K28" s="185"/>
      <c r="M28" s="188"/>
    </row>
    <row r="29" spans="2:14" ht="15.6" customHeight="1" x14ac:dyDescent="0.2">
      <c r="B29" s="191" t="s">
        <v>115</v>
      </c>
      <c r="C29" s="228">
        <f t="shared" si="0"/>
        <v>2.4989999999999998E-2</v>
      </c>
      <c r="D29" s="228">
        <f t="shared" si="0"/>
        <v>2.4989999999999998E-2</v>
      </c>
      <c r="E29" s="263">
        <f t="shared" si="1"/>
        <v>1</v>
      </c>
      <c r="F29" s="613"/>
      <c r="G29" s="613"/>
      <c r="H29" s="264">
        <f t="shared" ref="H29:H38" si="2">+IF(D29="","",((D29*100%)/$G$23)+H28)</f>
        <v>0.24930000000000002</v>
      </c>
      <c r="I29" s="616"/>
      <c r="J29" s="185"/>
      <c r="K29" s="185"/>
      <c r="M29" s="188"/>
    </row>
    <row r="30" spans="2:14" ht="15.6" customHeight="1" x14ac:dyDescent="0.2">
      <c r="B30" s="191" t="s">
        <v>116</v>
      </c>
      <c r="C30" s="228">
        <f t="shared" si="0"/>
        <v>2.4989999999999998E-2</v>
      </c>
      <c r="D30" s="228">
        <f t="shared" si="0"/>
        <v>2.4989999999999998E-2</v>
      </c>
      <c r="E30" s="263">
        <f t="shared" si="1"/>
        <v>1</v>
      </c>
      <c r="F30" s="613"/>
      <c r="G30" s="613"/>
      <c r="H30" s="264">
        <f t="shared" si="2"/>
        <v>0.33260000000000001</v>
      </c>
      <c r="I30" s="616"/>
      <c r="J30" s="185"/>
      <c r="K30" s="185"/>
      <c r="M30" s="188"/>
    </row>
    <row r="31" spans="2:14" ht="15.6" customHeight="1" x14ac:dyDescent="0.2">
      <c r="B31" s="191" t="s">
        <v>117</v>
      </c>
      <c r="C31" s="228">
        <f t="shared" si="0"/>
        <v>2.4989999999999998E-2</v>
      </c>
      <c r="D31" s="228">
        <f t="shared" si="0"/>
        <v>2.4989999999999998E-2</v>
      </c>
      <c r="E31" s="263">
        <f t="shared" si="1"/>
        <v>1</v>
      </c>
      <c r="F31" s="613"/>
      <c r="G31" s="613"/>
      <c r="H31" s="264">
        <f t="shared" si="2"/>
        <v>0.41589999999999999</v>
      </c>
      <c r="I31" s="616"/>
      <c r="J31" s="185"/>
      <c r="K31" s="185"/>
      <c r="M31" s="188"/>
    </row>
    <row r="32" spans="2:14" ht="15.6" customHeight="1" x14ac:dyDescent="0.2">
      <c r="B32" s="191" t="s">
        <v>118</v>
      </c>
      <c r="C32" s="228">
        <f t="shared" si="0"/>
        <v>2.4989999999999998E-2</v>
      </c>
      <c r="D32" s="228">
        <f t="shared" si="0"/>
        <v>2.4989999999999998E-2</v>
      </c>
      <c r="E32" s="263">
        <f t="shared" si="1"/>
        <v>1</v>
      </c>
      <c r="F32" s="613"/>
      <c r="G32" s="613"/>
      <c r="H32" s="264">
        <f t="shared" si="2"/>
        <v>0.49919999999999998</v>
      </c>
      <c r="I32" s="616"/>
      <c r="J32" s="185"/>
      <c r="K32" s="185"/>
      <c r="M32" s="188"/>
    </row>
    <row r="33" spans="2:11" ht="19.5" customHeight="1" x14ac:dyDescent="0.2">
      <c r="B33" s="191" t="s">
        <v>119</v>
      </c>
      <c r="C33" s="228">
        <f t="shared" si="0"/>
        <v>2.4989999999999998E-2</v>
      </c>
      <c r="D33" s="228">
        <f t="shared" si="0"/>
        <v>2.4989999999999998E-2</v>
      </c>
      <c r="E33" s="263">
        <f t="shared" si="1"/>
        <v>1</v>
      </c>
      <c r="F33" s="613"/>
      <c r="G33" s="613"/>
      <c r="H33" s="264">
        <f t="shared" si="2"/>
        <v>0.58250000000000002</v>
      </c>
      <c r="I33" s="616"/>
      <c r="J33" s="195"/>
      <c r="K33" s="195"/>
    </row>
    <row r="34" spans="2:11" ht="19.5" customHeight="1" x14ac:dyDescent="0.2">
      <c r="B34" s="191" t="s">
        <v>120</v>
      </c>
      <c r="C34" s="228">
        <f t="shared" si="0"/>
        <v>2.4989999999999998E-2</v>
      </c>
      <c r="D34" s="228">
        <f t="shared" si="0"/>
        <v>2.4989999999999998E-2</v>
      </c>
      <c r="E34" s="263">
        <f t="shared" si="1"/>
        <v>1</v>
      </c>
      <c r="F34" s="613"/>
      <c r="G34" s="613"/>
      <c r="H34" s="264">
        <f t="shared" si="2"/>
        <v>0.66580000000000006</v>
      </c>
      <c r="I34" s="616"/>
      <c r="J34" s="195"/>
      <c r="K34" s="195"/>
    </row>
    <row r="35" spans="2:11" ht="19.5" customHeight="1" x14ac:dyDescent="0.2">
      <c r="B35" s="191" t="s">
        <v>121</v>
      </c>
      <c r="C35" s="228">
        <f t="shared" ref="C35:D37" si="3">0.0834*$G$23</f>
        <v>2.5020000000000001E-2</v>
      </c>
      <c r="D35" s="228">
        <f t="shared" si="3"/>
        <v>2.5020000000000001E-2</v>
      </c>
      <c r="E35" s="263">
        <f t="shared" si="1"/>
        <v>1</v>
      </c>
      <c r="F35" s="613"/>
      <c r="G35" s="613"/>
      <c r="H35" s="264">
        <f t="shared" si="2"/>
        <v>0.74920000000000009</v>
      </c>
      <c r="I35" s="616"/>
      <c r="J35" s="195"/>
      <c r="K35" s="195"/>
    </row>
    <row r="36" spans="2:11" ht="19.5" customHeight="1" x14ac:dyDescent="0.2">
      <c r="B36" s="191" t="s">
        <v>122</v>
      </c>
      <c r="C36" s="228">
        <f t="shared" si="3"/>
        <v>2.5020000000000001E-2</v>
      </c>
      <c r="D36" s="228">
        <f t="shared" si="3"/>
        <v>2.5020000000000001E-2</v>
      </c>
      <c r="E36" s="263">
        <f t="shared" si="1"/>
        <v>1</v>
      </c>
      <c r="F36" s="613"/>
      <c r="G36" s="613"/>
      <c r="H36" s="264">
        <f t="shared" si="2"/>
        <v>0.83260000000000012</v>
      </c>
      <c r="I36" s="616"/>
      <c r="J36" s="195"/>
      <c r="K36" s="195"/>
    </row>
    <row r="37" spans="2:11" ht="19.5" customHeight="1" x14ac:dyDescent="0.2">
      <c r="B37" s="191" t="s">
        <v>123</v>
      </c>
      <c r="C37" s="228">
        <f t="shared" si="3"/>
        <v>2.5020000000000001E-2</v>
      </c>
      <c r="D37" s="228">
        <f t="shared" si="3"/>
        <v>2.5020000000000001E-2</v>
      </c>
      <c r="E37" s="263">
        <f t="shared" si="1"/>
        <v>1</v>
      </c>
      <c r="F37" s="613"/>
      <c r="G37" s="613"/>
      <c r="H37" s="264">
        <f t="shared" si="2"/>
        <v>0.91600000000000015</v>
      </c>
      <c r="I37" s="616"/>
      <c r="J37" s="195"/>
      <c r="K37" s="195"/>
    </row>
    <row r="38" spans="2:11" ht="19.5" customHeight="1" x14ac:dyDescent="0.2">
      <c r="B38" s="191" t="s">
        <v>124</v>
      </c>
      <c r="C38" s="228">
        <f>0.0834*$G$23</f>
        <v>2.5020000000000001E-2</v>
      </c>
      <c r="D38" s="301">
        <f>8.33%*G23</f>
        <v>2.4989999999999998E-2</v>
      </c>
      <c r="E38" s="263">
        <f t="shared" si="1"/>
        <v>0.99880095923261381</v>
      </c>
      <c r="F38" s="614"/>
      <c r="G38" s="614"/>
      <c r="H38" s="264">
        <f t="shared" si="2"/>
        <v>0.99930000000000019</v>
      </c>
      <c r="I38" s="617"/>
      <c r="J38" s="195"/>
      <c r="K38" s="195"/>
    </row>
    <row r="39" spans="2:11" ht="52.5" customHeight="1" x14ac:dyDescent="0.2">
      <c r="B39" s="229" t="s">
        <v>277</v>
      </c>
      <c r="C39" s="748" t="s">
        <v>390</v>
      </c>
      <c r="D39" s="749"/>
      <c r="E39" s="749"/>
      <c r="F39" s="749"/>
      <c r="G39" s="749"/>
      <c r="H39" s="749"/>
      <c r="I39" s="750"/>
      <c r="J39" s="196"/>
      <c r="K39" s="196"/>
    </row>
    <row r="40" spans="2:11" ht="47.45" customHeight="1" x14ac:dyDescent="0.2">
      <c r="B40" s="535"/>
      <c r="C40" s="536"/>
      <c r="D40" s="536"/>
      <c r="E40" s="536"/>
      <c r="F40" s="536"/>
      <c r="G40" s="536"/>
      <c r="H40" s="536"/>
      <c r="I40" s="537"/>
      <c r="J40" s="175"/>
      <c r="K40" s="175"/>
    </row>
    <row r="41" spans="2:11" ht="47.45" customHeight="1" x14ac:dyDescent="0.2">
      <c r="B41" s="538"/>
      <c r="C41" s="539"/>
      <c r="D41" s="539"/>
      <c r="E41" s="539"/>
      <c r="F41" s="539"/>
      <c r="G41" s="539"/>
      <c r="H41" s="539"/>
      <c r="I41" s="540"/>
      <c r="J41" s="196"/>
      <c r="K41" s="196"/>
    </row>
    <row r="42" spans="2:11" ht="47.45" customHeight="1" x14ac:dyDescent="0.2">
      <c r="B42" s="538"/>
      <c r="C42" s="539"/>
      <c r="D42" s="539"/>
      <c r="E42" s="539"/>
      <c r="F42" s="539"/>
      <c r="G42" s="539"/>
      <c r="H42" s="539"/>
      <c r="I42" s="540"/>
      <c r="J42" s="196"/>
      <c r="K42" s="196"/>
    </row>
    <row r="43" spans="2:11" ht="47.45" customHeight="1" x14ac:dyDescent="0.2">
      <c r="B43" s="538"/>
      <c r="C43" s="539"/>
      <c r="D43" s="539"/>
      <c r="E43" s="539"/>
      <c r="F43" s="539"/>
      <c r="G43" s="539"/>
      <c r="H43" s="539"/>
      <c r="I43" s="540"/>
      <c r="J43" s="196"/>
      <c r="K43" s="196"/>
    </row>
    <row r="44" spans="2:11" ht="47.45" customHeight="1" x14ac:dyDescent="0.2">
      <c r="B44" s="541"/>
      <c r="C44" s="542"/>
      <c r="D44" s="542"/>
      <c r="E44" s="542"/>
      <c r="F44" s="542"/>
      <c r="G44" s="542"/>
      <c r="H44" s="542"/>
      <c r="I44" s="543"/>
      <c r="J44" s="174"/>
      <c r="K44" s="174"/>
    </row>
    <row r="45" spans="2:11" ht="408.75" customHeight="1" x14ac:dyDescent="0.2">
      <c r="B45" s="224" t="s">
        <v>278</v>
      </c>
      <c r="C45" s="748" t="s">
        <v>424</v>
      </c>
      <c r="D45" s="749"/>
      <c r="E45" s="749"/>
      <c r="F45" s="749"/>
      <c r="G45" s="749"/>
      <c r="H45" s="749"/>
      <c r="I45" s="750"/>
      <c r="J45" s="197"/>
      <c r="K45" s="197"/>
    </row>
    <row r="46" spans="2:11" ht="64.900000000000006" customHeight="1" x14ac:dyDescent="0.2">
      <c r="B46" s="224" t="s">
        <v>279</v>
      </c>
      <c r="C46" s="512" t="s">
        <v>395</v>
      </c>
      <c r="D46" s="513"/>
      <c r="E46" s="513"/>
      <c r="F46" s="513"/>
      <c r="G46" s="513"/>
      <c r="H46" s="513"/>
      <c r="I46" s="514"/>
      <c r="J46" s="197"/>
      <c r="K46" s="197"/>
    </row>
    <row r="47" spans="2:11" ht="66" customHeight="1" x14ac:dyDescent="0.2">
      <c r="B47" s="230" t="s">
        <v>280</v>
      </c>
      <c r="C47" s="515" t="s">
        <v>396</v>
      </c>
      <c r="D47" s="516"/>
      <c r="E47" s="516"/>
      <c r="F47" s="516"/>
      <c r="G47" s="516"/>
      <c r="H47" s="516"/>
      <c r="I47" s="517"/>
      <c r="J47" s="197"/>
      <c r="K47" s="197"/>
    </row>
    <row r="48" spans="2:11" ht="22.5" customHeight="1" x14ac:dyDescent="0.2">
      <c r="B48" s="509" t="s">
        <v>236</v>
      </c>
      <c r="C48" s="510"/>
      <c r="D48" s="510"/>
      <c r="E48" s="510"/>
      <c r="F48" s="510"/>
      <c r="G48" s="510"/>
      <c r="H48" s="510"/>
      <c r="I48" s="511"/>
      <c r="J48" s="197"/>
      <c r="K48" s="197"/>
    </row>
    <row r="49" spans="2:11" ht="22.5" customHeight="1" x14ac:dyDescent="0.2">
      <c r="B49" s="522" t="s">
        <v>281</v>
      </c>
      <c r="C49" s="218" t="s">
        <v>282</v>
      </c>
      <c r="D49" s="524" t="s">
        <v>283</v>
      </c>
      <c r="E49" s="524"/>
      <c r="F49" s="524"/>
      <c r="G49" s="524" t="s">
        <v>284</v>
      </c>
      <c r="H49" s="524"/>
      <c r="I49" s="525"/>
      <c r="J49" s="198"/>
      <c r="K49" s="198"/>
    </row>
    <row r="50" spans="2:11" ht="30.75" customHeight="1" x14ac:dyDescent="0.2">
      <c r="B50" s="523"/>
      <c r="C50" s="232"/>
      <c r="D50" s="607"/>
      <c r="E50" s="607"/>
      <c r="F50" s="607"/>
      <c r="G50" s="607"/>
      <c r="H50" s="607"/>
      <c r="I50" s="608"/>
      <c r="J50" s="198"/>
      <c r="K50" s="198"/>
    </row>
    <row r="51" spans="2:11" ht="32.25" customHeight="1" x14ac:dyDescent="0.2">
      <c r="B51" s="233" t="s">
        <v>285</v>
      </c>
      <c r="C51" s="746" t="s">
        <v>380</v>
      </c>
      <c r="D51" s="746"/>
      <c r="E51" s="746"/>
      <c r="F51" s="746"/>
      <c r="G51" s="746"/>
      <c r="H51" s="746"/>
      <c r="I51" s="747"/>
      <c r="J51" s="200"/>
      <c r="K51" s="200"/>
    </row>
    <row r="52" spans="2:11" ht="28.5" customHeight="1" x14ac:dyDescent="0.2">
      <c r="B52" s="234" t="s">
        <v>286</v>
      </c>
      <c r="C52" s="746" t="s">
        <v>380</v>
      </c>
      <c r="D52" s="746"/>
      <c r="E52" s="746"/>
      <c r="F52" s="746"/>
      <c r="G52" s="746"/>
      <c r="H52" s="746"/>
      <c r="I52" s="747"/>
      <c r="J52" s="200"/>
      <c r="K52" s="200"/>
    </row>
    <row r="53" spans="2:11" ht="30" customHeight="1" x14ac:dyDescent="0.2">
      <c r="B53" s="230" t="s">
        <v>287</v>
      </c>
      <c r="C53" s="746" t="s">
        <v>357</v>
      </c>
      <c r="D53" s="746"/>
      <c r="E53" s="746"/>
      <c r="F53" s="746"/>
      <c r="G53" s="746"/>
      <c r="H53" s="746"/>
      <c r="I53" s="747"/>
      <c r="J53" s="201"/>
      <c r="K53" s="201"/>
    </row>
    <row r="54" spans="2:11" ht="31.5" customHeight="1" thickBot="1" x14ac:dyDescent="0.25">
      <c r="B54" s="211" t="s">
        <v>288</v>
      </c>
      <c r="C54" s="746" t="s">
        <v>357</v>
      </c>
      <c r="D54" s="746"/>
      <c r="E54" s="746"/>
      <c r="F54" s="746"/>
      <c r="G54" s="746"/>
      <c r="H54" s="746"/>
      <c r="I54" s="747"/>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5B76627-C89E-41E3-AB1B-261202073575}">
      <formula1>$N$11:$N$12</formula1>
    </dataValidation>
    <dataValidation type="list" allowBlank="1" showInputMessage="1" showErrorMessage="1" sqref="H13:I13" xr:uid="{564A4AFF-6A59-4F6C-AAF3-AEDDDF8D12BE}">
      <formula1>$N$5:$N$8</formula1>
    </dataValidation>
    <dataValidation type="list" allowBlank="1" showInputMessage="1" showErrorMessage="1" sqref="C9:F9" xr:uid="{2AA69A7B-E486-40B6-ACFF-D0DE5FD7574C}">
      <formula1>$M$6:$M$9</formula1>
    </dataValidation>
    <dataValidation type="list" allowBlank="1" showInputMessage="1" showErrorMessage="1" sqref="C24:E24" xr:uid="{E27D2EFE-1DA6-498B-8EF7-CA2C44421BDF}">
      <formula1>$M$12:$M$15</formula1>
    </dataValidation>
    <dataValidation type="list" allowBlank="1" showInputMessage="1" showErrorMessage="1" sqref="H12:I12" xr:uid="{00B38709-EA3E-4931-AC2F-582646218D8D}">
      <formula1>M17:M19</formula1>
    </dataValidation>
    <dataValidation type="list" showDropDown="1" showInputMessage="1" showErrorMessage="1" sqref="K12" xr:uid="{B131A374-4676-4EE4-906E-44CAFAAC5B7A}">
      <formula1>O17:O19</formula1>
    </dataValidation>
    <dataValidation type="list" allowBlank="1" showInputMessage="1" showErrorMessage="1" sqref="J10:K10" xr:uid="{25D86E89-C300-4909-B5DB-E6DEE92EEFCD}">
      <formula1>$M$21:$M$26</formula1>
    </dataValidation>
  </dataValidations>
  <pageMargins left="0.7" right="0.7" top="0.75" bottom="0.75" header="0.3" footer="0.3"/>
  <pageSetup scale="27"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2A86-2E4A-416D-A697-A605E5896D75}">
  <sheetPr>
    <tabColor rgb="FF92D050"/>
  </sheetPr>
  <dimension ref="B1:X98"/>
  <sheetViews>
    <sheetView view="pageBreakPreview" topLeftCell="D48" zoomScale="85" zoomScaleNormal="85" zoomScaleSheetLayoutView="85" zoomScalePageLayoutView="85" workbookViewId="0">
      <selection activeCell="C36" sqref="C36"/>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593"/>
      <c r="C1" s="596" t="s">
        <v>25</v>
      </c>
      <c r="D1" s="596"/>
      <c r="E1" s="596"/>
      <c r="F1" s="596"/>
      <c r="G1" s="596"/>
      <c r="H1" s="596"/>
      <c r="I1" s="597"/>
      <c r="J1" s="170"/>
      <c r="K1" s="170"/>
      <c r="M1" s="172"/>
    </row>
    <row r="2" spans="2:14" ht="37.5" customHeight="1" x14ac:dyDescent="0.2">
      <c r="B2" s="594"/>
      <c r="C2" s="600" t="s">
        <v>239</v>
      </c>
      <c r="D2" s="600"/>
      <c r="E2" s="600"/>
      <c r="F2" s="600"/>
      <c r="G2" s="600"/>
      <c r="H2" s="600"/>
      <c r="I2" s="598"/>
      <c r="J2" s="170"/>
      <c r="K2" s="170"/>
      <c r="M2" s="172"/>
    </row>
    <row r="3" spans="2:14" ht="37.5" customHeight="1" thickBot="1" x14ac:dyDescent="0.25">
      <c r="B3" s="595"/>
      <c r="C3" s="601" t="s">
        <v>240</v>
      </c>
      <c r="D3" s="601"/>
      <c r="E3" s="601"/>
      <c r="F3" s="601" t="s">
        <v>241</v>
      </c>
      <c r="G3" s="601"/>
      <c r="H3" s="601"/>
      <c r="I3" s="599"/>
      <c r="J3" s="170"/>
      <c r="K3" s="170"/>
      <c r="M3" s="172"/>
    </row>
    <row r="4" spans="2:14" ht="23.25" customHeight="1" x14ac:dyDescent="0.2">
      <c r="B4" s="589" t="s">
        <v>355</v>
      </c>
      <c r="C4" s="590"/>
      <c r="D4" s="590"/>
      <c r="E4" s="590"/>
      <c r="F4" s="590"/>
      <c r="G4" s="590"/>
      <c r="H4" s="590"/>
      <c r="I4" s="591"/>
      <c r="J4" s="174"/>
      <c r="K4" s="174"/>
    </row>
    <row r="5" spans="2:14" ht="24" customHeight="1" x14ac:dyDescent="0.2">
      <c r="B5" s="509" t="s">
        <v>234</v>
      </c>
      <c r="C5" s="510"/>
      <c r="D5" s="510"/>
      <c r="E5" s="510"/>
      <c r="F5" s="510"/>
      <c r="G5" s="510"/>
      <c r="H5" s="510"/>
      <c r="I5" s="511"/>
      <c r="J5" s="175"/>
      <c r="K5" s="175"/>
      <c r="N5" s="176"/>
    </row>
    <row r="6" spans="2:14" ht="30.75" customHeight="1" x14ac:dyDescent="0.2">
      <c r="B6" s="224" t="s">
        <v>242</v>
      </c>
      <c r="C6" s="222">
        <v>6</v>
      </c>
      <c r="D6" s="592" t="s">
        <v>243</v>
      </c>
      <c r="E6" s="592"/>
      <c r="F6" s="564" t="s">
        <v>362</v>
      </c>
      <c r="G6" s="564"/>
      <c r="H6" s="564"/>
      <c r="I6" s="565"/>
      <c r="J6" s="177"/>
      <c r="K6" s="177"/>
      <c r="M6" s="172"/>
      <c r="N6" s="176"/>
    </row>
    <row r="7" spans="2:14" ht="30.75" customHeight="1" x14ac:dyDescent="0.2">
      <c r="B7" s="224" t="s">
        <v>244</v>
      </c>
      <c r="C7" s="222" t="s">
        <v>81</v>
      </c>
      <c r="D7" s="592" t="s">
        <v>245</v>
      </c>
      <c r="E7" s="592"/>
      <c r="F7" s="564" t="s">
        <v>325</v>
      </c>
      <c r="G7" s="564"/>
      <c r="H7" s="178" t="s">
        <v>246</v>
      </c>
      <c r="I7" s="223" t="s">
        <v>81</v>
      </c>
      <c r="J7" s="179"/>
      <c r="K7" s="179"/>
      <c r="M7" s="172"/>
      <c r="N7" s="176"/>
    </row>
    <row r="8" spans="2:14" ht="30.75" customHeight="1" x14ac:dyDescent="0.2">
      <c r="B8" s="224" t="s">
        <v>247</v>
      </c>
      <c r="C8" s="564" t="s">
        <v>289</v>
      </c>
      <c r="D8" s="564"/>
      <c r="E8" s="564"/>
      <c r="F8" s="564"/>
      <c r="G8" s="178" t="s">
        <v>248</v>
      </c>
      <c r="H8" s="579">
        <v>7550</v>
      </c>
      <c r="I8" s="580"/>
      <c r="J8" s="180"/>
      <c r="K8" s="180"/>
      <c r="M8" s="172"/>
      <c r="N8" s="176"/>
    </row>
    <row r="9" spans="2:14" ht="30.75" customHeight="1" x14ac:dyDescent="0.2">
      <c r="B9" s="224" t="s">
        <v>48</v>
      </c>
      <c r="C9" s="581" t="s">
        <v>60</v>
      </c>
      <c r="D9" s="581"/>
      <c r="E9" s="581"/>
      <c r="F9" s="581"/>
      <c r="G9" s="178" t="s">
        <v>249</v>
      </c>
      <c r="H9" s="582" t="s">
        <v>295</v>
      </c>
      <c r="I9" s="583"/>
      <c r="J9" s="181"/>
      <c r="K9" s="181"/>
      <c r="M9" s="182"/>
    </row>
    <row r="10" spans="2:14" ht="75.75" customHeight="1" x14ac:dyDescent="0.2">
      <c r="B10" s="224" t="s">
        <v>250</v>
      </c>
      <c r="C10" s="564" t="s">
        <v>348</v>
      </c>
      <c r="D10" s="564"/>
      <c r="E10" s="564"/>
      <c r="F10" s="564"/>
      <c r="G10" s="564"/>
      <c r="H10" s="564"/>
      <c r="I10" s="565"/>
      <c r="J10" s="183"/>
      <c r="K10" s="183"/>
      <c r="M10" s="182"/>
    </row>
    <row r="11" spans="2:14" ht="30.75" customHeight="1" x14ac:dyDescent="0.2">
      <c r="B11" s="224" t="s">
        <v>251</v>
      </c>
      <c r="C11" s="557" t="s">
        <v>361</v>
      </c>
      <c r="D11" s="557"/>
      <c r="E11" s="557"/>
      <c r="F11" s="557"/>
      <c r="G11" s="557"/>
      <c r="H11" s="557"/>
      <c r="I11" s="757"/>
      <c r="J11" s="179"/>
      <c r="K11" s="179"/>
      <c r="M11" s="182"/>
      <c r="N11" s="176"/>
    </row>
    <row r="12" spans="2:14" ht="30.75" customHeight="1" x14ac:dyDescent="0.2">
      <c r="B12" s="224" t="s">
        <v>254</v>
      </c>
      <c r="C12" s="584" t="s">
        <v>326</v>
      </c>
      <c r="D12" s="584"/>
      <c r="E12" s="584"/>
      <c r="F12" s="584"/>
      <c r="G12" s="178" t="s">
        <v>252</v>
      </c>
      <c r="H12" s="569" t="s">
        <v>91</v>
      </c>
      <c r="I12" s="570"/>
      <c r="J12" s="179"/>
      <c r="K12" s="179"/>
      <c r="M12" s="182"/>
      <c r="N12" s="176"/>
    </row>
    <row r="13" spans="2:14" ht="30.75" customHeight="1" x14ac:dyDescent="0.2">
      <c r="B13" s="224" t="s">
        <v>255</v>
      </c>
      <c r="C13" s="588" t="s">
        <v>329</v>
      </c>
      <c r="D13" s="588"/>
      <c r="E13" s="588"/>
      <c r="F13" s="588"/>
      <c r="G13" s="178" t="s">
        <v>253</v>
      </c>
      <c r="H13" s="557" t="s">
        <v>57</v>
      </c>
      <c r="I13" s="757"/>
      <c r="J13" s="179"/>
      <c r="K13" s="179"/>
      <c r="M13" s="182"/>
    </row>
    <row r="14" spans="2:14" ht="30" customHeight="1" x14ac:dyDescent="0.2">
      <c r="B14" s="224" t="s">
        <v>256</v>
      </c>
      <c r="C14" s="679" t="s">
        <v>373</v>
      </c>
      <c r="D14" s="679"/>
      <c r="E14" s="679"/>
      <c r="F14" s="679"/>
      <c r="G14" s="679"/>
      <c r="H14" s="679"/>
      <c r="I14" s="680"/>
      <c r="J14" s="183"/>
      <c r="K14" s="183"/>
      <c r="M14" s="182"/>
      <c r="N14" s="176"/>
    </row>
    <row r="15" spans="2:14" ht="30.75" customHeight="1" x14ac:dyDescent="0.2">
      <c r="B15" s="224" t="s">
        <v>257</v>
      </c>
      <c r="C15" s="555" t="s">
        <v>374</v>
      </c>
      <c r="D15" s="555"/>
      <c r="E15" s="555"/>
      <c r="F15" s="555"/>
      <c r="G15" s="555"/>
      <c r="H15" s="555"/>
      <c r="I15" s="556"/>
      <c r="J15" s="184"/>
      <c r="K15" s="184"/>
      <c r="M15" s="182"/>
      <c r="N15" s="176"/>
    </row>
    <row r="16" spans="2:14" ht="20.25" customHeight="1" x14ac:dyDescent="0.2">
      <c r="B16" s="224" t="s">
        <v>258</v>
      </c>
      <c r="C16" s="564" t="s">
        <v>306</v>
      </c>
      <c r="D16" s="564"/>
      <c r="E16" s="564"/>
      <c r="F16" s="564"/>
      <c r="G16" s="564"/>
      <c r="H16" s="564"/>
      <c r="I16" s="565"/>
      <c r="J16" s="185"/>
      <c r="K16" s="185"/>
      <c r="M16" s="182"/>
      <c r="N16" s="176"/>
    </row>
    <row r="17" spans="2:14" ht="30.75" customHeight="1" x14ac:dyDescent="0.2">
      <c r="B17" s="224" t="s">
        <v>259</v>
      </c>
      <c r="C17" s="557" t="s">
        <v>151</v>
      </c>
      <c r="D17" s="558"/>
      <c r="E17" s="558"/>
      <c r="F17" s="558"/>
      <c r="G17" s="558"/>
      <c r="H17" s="558"/>
      <c r="I17" s="559"/>
      <c r="J17" s="186"/>
      <c r="K17" s="186"/>
      <c r="M17" s="182"/>
      <c r="N17" s="176"/>
    </row>
    <row r="18" spans="2:14" ht="18" customHeight="1" x14ac:dyDescent="0.2">
      <c r="B18" s="560" t="s">
        <v>265</v>
      </c>
      <c r="C18" s="561" t="s">
        <v>237</v>
      </c>
      <c r="D18" s="561"/>
      <c r="E18" s="561"/>
      <c r="F18" s="562" t="s">
        <v>238</v>
      </c>
      <c r="G18" s="562"/>
      <c r="H18" s="562"/>
      <c r="I18" s="563"/>
      <c r="J18" s="187"/>
      <c r="K18" s="187"/>
      <c r="M18" s="182"/>
      <c r="N18" s="176"/>
    </row>
    <row r="19" spans="2:14" ht="39.75" customHeight="1" x14ac:dyDescent="0.2">
      <c r="B19" s="560"/>
      <c r="C19" s="574" t="s">
        <v>375</v>
      </c>
      <c r="D19" s="575"/>
      <c r="E19" s="669"/>
      <c r="F19" s="564" t="str">
        <f>C19</f>
        <v>Actividades que se ejecutaron para la implementación de los procesos transversales</v>
      </c>
      <c r="G19" s="564"/>
      <c r="H19" s="564"/>
      <c r="I19" s="565"/>
      <c r="J19" s="185"/>
      <c r="K19" s="185"/>
      <c r="M19" s="182"/>
      <c r="N19" s="176"/>
    </row>
    <row r="20" spans="2:14" ht="39.75" customHeight="1" x14ac:dyDescent="0.2">
      <c r="B20" s="224" t="s">
        <v>266</v>
      </c>
      <c r="C20" s="574" t="s">
        <v>297</v>
      </c>
      <c r="D20" s="575"/>
      <c r="E20" s="669"/>
      <c r="F20" s="564" t="str">
        <f>C20</f>
        <v>Cantidad de actividades que se ejecutaron para la implementacion de los procesos transversales</v>
      </c>
      <c r="G20" s="564"/>
      <c r="H20" s="564"/>
      <c r="I20" s="565"/>
      <c r="J20" s="179"/>
      <c r="K20" s="179"/>
      <c r="M20" s="182"/>
      <c r="N20" s="176"/>
    </row>
    <row r="21" spans="2:14" ht="30" customHeight="1" x14ac:dyDescent="0.2">
      <c r="B21" s="224" t="s">
        <v>267</v>
      </c>
      <c r="C21" s="781"/>
      <c r="D21" s="782"/>
      <c r="E21" s="783"/>
      <c r="F21" s="529"/>
      <c r="G21" s="530"/>
      <c r="H21" s="530"/>
      <c r="I21" s="531"/>
      <c r="J21" s="184"/>
      <c r="K21" s="184"/>
      <c r="M21" s="188"/>
      <c r="N21" s="176"/>
    </row>
    <row r="22" spans="2:14" ht="23.25" customHeight="1" x14ac:dyDescent="0.2">
      <c r="B22" s="224" t="s">
        <v>268</v>
      </c>
      <c r="C22" s="550">
        <v>44197</v>
      </c>
      <c r="D22" s="577"/>
      <c r="E22" s="578"/>
      <c r="F22" s="178" t="s">
        <v>271</v>
      </c>
      <c r="G22" s="265">
        <v>8.7999999999999995E-2</v>
      </c>
      <c r="H22" s="178" t="s">
        <v>275</v>
      </c>
      <c r="I22" s="266">
        <v>8.7999999999999995E-2</v>
      </c>
      <c r="J22" s="189"/>
      <c r="K22" s="189"/>
      <c r="M22" s="188"/>
    </row>
    <row r="23" spans="2:14" ht="27" customHeight="1" x14ac:dyDescent="0.2">
      <c r="B23" s="224" t="s">
        <v>269</v>
      </c>
      <c r="C23" s="550">
        <v>44561</v>
      </c>
      <c r="D23" s="530"/>
      <c r="E23" s="551"/>
      <c r="F23" s="178" t="s">
        <v>272</v>
      </c>
      <c r="G23" s="778">
        <v>0.32</v>
      </c>
      <c r="H23" s="779"/>
      <c r="I23" s="780"/>
      <c r="J23" s="190"/>
      <c r="K23" s="190"/>
      <c r="M23" s="188"/>
    </row>
    <row r="24" spans="2:14" ht="30.75" customHeight="1" x14ac:dyDescent="0.2">
      <c r="B24" s="231" t="s">
        <v>270</v>
      </c>
      <c r="C24" s="526" t="s">
        <v>321</v>
      </c>
      <c r="D24" s="527"/>
      <c r="E24" s="528"/>
      <c r="F24" s="227" t="s">
        <v>274</v>
      </c>
      <c r="G24" s="529" t="s">
        <v>223</v>
      </c>
      <c r="H24" s="530"/>
      <c r="I24" s="531"/>
      <c r="J24" s="187"/>
      <c r="K24" s="187"/>
      <c r="M24" s="188"/>
    </row>
    <row r="25" spans="2:14" ht="22.5" customHeight="1" x14ac:dyDescent="0.2">
      <c r="B25" s="509" t="s">
        <v>235</v>
      </c>
      <c r="C25" s="510"/>
      <c r="D25" s="510"/>
      <c r="E25" s="510"/>
      <c r="F25" s="510"/>
      <c r="G25" s="510"/>
      <c r="H25" s="510"/>
      <c r="I25" s="511"/>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245"/>
      <c r="K26" s="245"/>
      <c r="L26" s="12"/>
      <c r="M26" s="188"/>
    </row>
    <row r="27" spans="2:14" ht="15.6" customHeight="1" x14ac:dyDescent="0.2">
      <c r="B27" s="191" t="s">
        <v>323</v>
      </c>
      <c r="C27" s="285">
        <f>8.228%*G23</f>
        <v>2.6329599999999998E-2</v>
      </c>
      <c r="D27" s="286">
        <f>8.23%*G23</f>
        <v>2.6335999999999998E-2</v>
      </c>
      <c r="E27" s="287">
        <f>IF(OR(C27=0,C27=""),0,D27/C27)</f>
        <v>1.0002430724355857</v>
      </c>
      <c r="F27" s="761">
        <f>SUM(C27:C38)</f>
        <v>0.32004159999999998</v>
      </c>
      <c r="G27" s="761">
        <f>SUM(D27:D38)</f>
        <v>0.3185984</v>
      </c>
      <c r="H27" s="284">
        <f>+(D27*100%)/$G$23</f>
        <v>8.2299999999999998E-2</v>
      </c>
      <c r="I27" s="764">
        <f>G27+I22</f>
        <v>0.40659840000000003</v>
      </c>
      <c r="J27" s="283"/>
      <c r="K27" s="283"/>
      <c r="L27" s="12"/>
      <c r="M27" s="188"/>
    </row>
    <row r="28" spans="2:14" ht="15.6" customHeight="1" x14ac:dyDescent="0.2">
      <c r="B28" s="191" t="s">
        <v>114</v>
      </c>
      <c r="C28" s="285">
        <f>6.06%*G23</f>
        <v>1.9392E-2</v>
      </c>
      <c r="D28" s="286">
        <f>5.77%*G23</f>
        <v>1.8463999999999998E-2</v>
      </c>
      <c r="E28" s="287">
        <f t="shared" ref="E28:E38" si="0">IF(OR(C28=0,C28=""),0,D28/C28)</f>
        <v>0.95214521452145207</v>
      </c>
      <c r="F28" s="762"/>
      <c r="G28" s="762"/>
      <c r="H28" s="284">
        <f>+IF(D28="","",((D28*100%)/$G$23)+H27)</f>
        <v>0.13999999999999999</v>
      </c>
      <c r="I28" s="765"/>
      <c r="J28" s="248"/>
      <c r="K28" s="283"/>
      <c r="L28" s="12"/>
      <c r="M28" s="188"/>
    </row>
    <row r="29" spans="2:14" ht="15.6" customHeight="1" x14ac:dyDescent="0.2">
      <c r="B29" s="191" t="s">
        <v>115</v>
      </c>
      <c r="C29" s="285">
        <f>6.06%*G23</f>
        <v>1.9392E-2</v>
      </c>
      <c r="D29" s="286">
        <f>5.11%*G23</f>
        <v>1.6352000000000002E-2</v>
      </c>
      <c r="E29" s="287">
        <f t="shared" si="0"/>
        <v>0.84323432343234339</v>
      </c>
      <c r="F29" s="762"/>
      <c r="G29" s="762"/>
      <c r="H29" s="284">
        <f t="shared" ref="H29:H38" si="1">+IF(D29="","",((D29*100%)/$G$23)+H28)</f>
        <v>0.19109999999999999</v>
      </c>
      <c r="I29" s="765"/>
      <c r="J29" s="248"/>
      <c r="K29" s="283"/>
      <c r="L29" s="12"/>
      <c r="M29" s="188"/>
    </row>
    <row r="30" spans="2:14" ht="15.6" customHeight="1" x14ac:dyDescent="0.2">
      <c r="B30" s="191" t="s">
        <v>116</v>
      </c>
      <c r="C30" s="285">
        <f>8.56%*G23</f>
        <v>2.7392000000000003E-2</v>
      </c>
      <c r="D30" s="286">
        <f>7.3%*G23</f>
        <v>2.3359999999999999E-2</v>
      </c>
      <c r="E30" s="287">
        <f t="shared" si="0"/>
        <v>0.85280373831775691</v>
      </c>
      <c r="F30" s="762"/>
      <c r="G30" s="762"/>
      <c r="H30" s="284">
        <f t="shared" si="1"/>
        <v>0.2641</v>
      </c>
      <c r="I30" s="765"/>
      <c r="J30" s="248"/>
      <c r="K30" s="283"/>
      <c r="L30" s="12"/>
      <c r="M30" s="188"/>
    </row>
    <row r="31" spans="2:14" ht="15.6" customHeight="1" x14ac:dyDescent="0.2">
      <c r="B31" s="191" t="s">
        <v>117</v>
      </c>
      <c r="C31" s="285">
        <f>8.76%*G23</f>
        <v>2.8032000000000001E-2</v>
      </c>
      <c r="D31" s="286">
        <f>9.16%*G23</f>
        <v>2.9312000000000001E-2</v>
      </c>
      <c r="E31" s="287">
        <f>IF(OR(C30=0,C30=""),0,D31/C30)</f>
        <v>1.0700934579439252</v>
      </c>
      <c r="F31" s="762"/>
      <c r="G31" s="762"/>
      <c r="H31" s="284">
        <f t="shared" si="1"/>
        <v>0.35570000000000002</v>
      </c>
      <c r="I31" s="765"/>
      <c r="J31" s="248"/>
      <c r="K31" s="283"/>
      <c r="L31" s="12"/>
      <c r="M31" s="188"/>
    </row>
    <row r="32" spans="2:14" ht="15.6" customHeight="1" x14ac:dyDescent="0.2">
      <c r="B32" s="191" t="s">
        <v>118</v>
      </c>
      <c r="C32" s="285">
        <f>9.28%*G23</f>
        <v>2.9696E-2</v>
      </c>
      <c r="D32" s="286">
        <f>3.28%*G23</f>
        <v>1.0495999999999998E-2</v>
      </c>
      <c r="E32" s="287">
        <f t="shared" si="0"/>
        <v>0.35344827586206889</v>
      </c>
      <c r="F32" s="762"/>
      <c r="G32" s="762"/>
      <c r="H32" s="284">
        <f t="shared" si="1"/>
        <v>0.38850000000000001</v>
      </c>
      <c r="I32" s="765"/>
      <c r="J32" s="248"/>
      <c r="K32" s="283"/>
      <c r="L32" s="12"/>
      <c r="M32" s="188"/>
    </row>
    <row r="33" spans="2:12" ht="19.5" customHeight="1" x14ac:dyDescent="0.2">
      <c r="B33" s="191" t="s">
        <v>119</v>
      </c>
      <c r="C33" s="285">
        <f>9.47%*G23</f>
        <v>3.0304000000000001E-2</v>
      </c>
      <c r="D33" s="286">
        <f>16.91%*G23</f>
        <v>5.4112E-2</v>
      </c>
      <c r="E33" s="287">
        <f t="shared" si="0"/>
        <v>1.785638859556494</v>
      </c>
      <c r="F33" s="762"/>
      <c r="G33" s="762"/>
      <c r="H33" s="284">
        <f t="shared" si="1"/>
        <v>0.55759999999999998</v>
      </c>
      <c r="I33" s="765"/>
      <c r="J33" s="295"/>
      <c r="K33" s="283"/>
      <c r="L33" s="12"/>
    </row>
    <row r="34" spans="2:12" ht="19.5" customHeight="1" x14ac:dyDescent="0.2">
      <c r="B34" s="191" t="s">
        <v>120</v>
      </c>
      <c r="C34" s="285">
        <f>6.55%*G23</f>
        <v>2.0960000000000003E-2</v>
      </c>
      <c r="D34" s="286">
        <f>9.17%*G23</f>
        <v>2.9344000000000002E-2</v>
      </c>
      <c r="E34" s="287">
        <f t="shared" si="0"/>
        <v>1.4</v>
      </c>
      <c r="F34" s="762"/>
      <c r="G34" s="762"/>
      <c r="H34" s="284">
        <f t="shared" si="1"/>
        <v>0.64929999999999999</v>
      </c>
      <c r="I34" s="765"/>
      <c r="J34" s="248"/>
      <c r="K34" s="283"/>
      <c r="L34" s="12"/>
    </row>
    <row r="35" spans="2:12" ht="19.5" customHeight="1" x14ac:dyDescent="0.2">
      <c r="B35" s="191" t="s">
        <v>121</v>
      </c>
      <c r="C35" s="285">
        <f>8.025%*G23</f>
        <v>2.5680000000000001E-2</v>
      </c>
      <c r="D35" s="286">
        <f>8.042%*G23</f>
        <v>2.5734399999999998E-2</v>
      </c>
      <c r="E35" s="287">
        <f>(D35/C35)</f>
        <v>1.0021183800623052</v>
      </c>
      <c r="F35" s="762"/>
      <c r="G35" s="762"/>
      <c r="H35" s="284">
        <f t="shared" si="1"/>
        <v>0.72971999999999992</v>
      </c>
      <c r="I35" s="765"/>
      <c r="J35" s="248"/>
      <c r="K35" s="283"/>
      <c r="L35" s="12"/>
    </row>
    <row r="36" spans="2:12" ht="19.5" customHeight="1" x14ac:dyDescent="0.2">
      <c r="B36" s="191" t="s">
        <v>122</v>
      </c>
      <c r="C36" s="285">
        <f>5.59%*G23</f>
        <v>1.7888000000000001E-2</v>
      </c>
      <c r="D36" s="286">
        <f>5.59%*G23</f>
        <v>1.7888000000000001E-2</v>
      </c>
      <c r="E36" s="287">
        <f t="shared" si="0"/>
        <v>1</v>
      </c>
      <c r="F36" s="762"/>
      <c r="G36" s="762"/>
      <c r="H36" s="284">
        <f t="shared" si="1"/>
        <v>0.78561999999999999</v>
      </c>
      <c r="I36" s="765"/>
      <c r="J36" s="248"/>
      <c r="K36" s="283"/>
      <c r="L36" s="12"/>
    </row>
    <row r="37" spans="2:12" ht="19.5" customHeight="1" x14ac:dyDescent="0.2">
      <c r="B37" s="191" t="s">
        <v>123</v>
      </c>
      <c r="C37" s="285">
        <f>7.8%*G23</f>
        <v>2.496E-2</v>
      </c>
      <c r="D37" s="286">
        <f>5.3%*G23</f>
        <v>1.6959999999999999E-2</v>
      </c>
      <c r="E37" s="287">
        <f t="shared" si="0"/>
        <v>0.67948717948717952</v>
      </c>
      <c r="F37" s="762"/>
      <c r="G37" s="762"/>
      <c r="H37" s="284">
        <f t="shared" si="1"/>
        <v>0.83862000000000003</v>
      </c>
      <c r="I37" s="765"/>
      <c r="J37" s="248"/>
      <c r="K37" s="283"/>
      <c r="L37" s="12"/>
    </row>
    <row r="38" spans="2:12" ht="19.5" customHeight="1" x14ac:dyDescent="0.2">
      <c r="B38" s="191" t="s">
        <v>124</v>
      </c>
      <c r="C38" s="285">
        <f>15.63%*G23</f>
        <v>5.0015999999999998E-2</v>
      </c>
      <c r="D38" s="286">
        <f>15.7%*G23</f>
        <v>5.024E-2</v>
      </c>
      <c r="E38" s="287">
        <f t="shared" si="0"/>
        <v>1.0044785668586054</v>
      </c>
      <c r="F38" s="763"/>
      <c r="G38" s="763"/>
      <c r="H38" s="284">
        <f t="shared" si="1"/>
        <v>0.99562000000000006</v>
      </c>
      <c r="I38" s="766"/>
      <c r="J38" s="248"/>
      <c r="K38" s="38"/>
      <c r="L38" s="12"/>
    </row>
    <row r="39" spans="2:12" ht="24" x14ac:dyDescent="0.2">
      <c r="B39" s="282" t="s">
        <v>277</v>
      </c>
      <c r="C39" s="767"/>
      <c r="D39" s="767"/>
      <c r="E39" s="767"/>
      <c r="F39" s="767"/>
      <c r="G39" s="767"/>
      <c r="H39" s="767"/>
      <c r="I39" s="767"/>
      <c r="J39" s="249"/>
      <c r="K39" s="249"/>
      <c r="L39" s="12"/>
    </row>
    <row r="40" spans="2:12" ht="34.5" customHeight="1" x14ac:dyDescent="0.2">
      <c r="B40" s="535"/>
      <c r="C40" s="536"/>
      <c r="D40" s="536"/>
      <c r="E40" s="536"/>
      <c r="F40" s="536"/>
      <c r="G40" s="536"/>
      <c r="H40" s="536"/>
      <c r="I40" s="537"/>
      <c r="J40" s="175"/>
      <c r="K40" s="175"/>
    </row>
    <row r="41" spans="2:12" ht="34.5" customHeight="1" x14ac:dyDescent="0.2">
      <c r="B41" s="538"/>
      <c r="C41" s="539"/>
      <c r="D41" s="539"/>
      <c r="E41" s="539"/>
      <c r="F41" s="539"/>
      <c r="G41" s="539"/>
      <c r="H41" s="539"/>
      <c r="I41" s="540"/>
      <c r="J41" s="196"/>
      <c r="K41" s="196"/>
    </row>
    <row r="42" spans="2:12" ht="34.5" customHeight="1" x14ac:dyDescent="0.2">
      <c r="B42" s="538"/>
      <c r="C42" s="539"/>
      <c r="D42" s="539"/>
      <c r="E42" s="539"/>
      <c r="F42" s="539"/>
      <c r="G42" s="539"/>
      <c r="H42" s="539"/>
      <c r="I42" s="540"/>
      <c r="J42" s="196"/>
      <c r="K42" s="196"/>
    </row>
    <row r="43" spans="2:12" ht="34.5" customHeight="1" x14ac:dyDescent="0.2">
      <c r="B43" s="538"/>
      <c r="C43" s="539"/>
      <c r="D43" s="539"/>
      <c r="E43" s="539"/>
      <c r="F43" s="539"/>
      <c r="G43" s="539"/>
      <c r="H43" s="539"/>
      <c r="I43" s="540"/>
      <c r="J43" s="196"/>
      <c r="K43" s="196"/>
    </row>
    <row r="44" spans="2:12" ht="34.5" customHeight="1" x14ac:dyDescent="0.2">
      <c r="B44" s="541"/>
      <c r="C44" s="542"/>
      <c r="D44" s="542"/>
      <c r="E44" s="542"/>
      <c r="F44" s="542"/>
      <c r="G44" s="542"/>
      <c r="H44" s="542"/>
      <c r="I44" s="543"/>
      <c r="J44" s="174"/>
      <c r="K44" s="174"/>
    </row>
    <row r="45" spans="2:12" ht="105.75" customHeight="1" x14ac:dyDescent="0.2">
      <c r="B45" s="771" t="s">
        <v>278</v>
      </c>
      <c r="C45" s="774" t="s">
        <v>416</v>
      </c>
      <c r="D45" s="769"/>
      <c r="E45" s="769"/>
      <c r="F45" s="769"/>
      <c r="G45" s="769"/>
      <c r="H45" s="769"/>
      <c r="I45" s="770"/>
      <c r="J45" s="197"/>
      <c r="K45" s="197"/>
    </row>
    <row r="46" spans="2:12" ht="105.75" customHeight="1" x14ac:dyDescent="0.2">
      <c r="B46" s="772"/>
      <c r="C46" s="774" t="s">
        <v>417</v>
      </c>
      <c r="D46" s="769"/>
      <c r="E46" s="769"/>
      <c r="F46" s="769"/>
      <c r="G46" s="769"/>
      <c r="H46" s="769"/>
      <c r="I46" s="770"/>
      <c r="J46" s="197"/>
      <c r="K46" s="197"/>
    </row>
    <row r="47" spans="2:12" ht="105.75" customHeight="1" x14ac:dyDescent="0.2">
      <c r="B47" s="772"/>
      <c r="C47" s="774" t="s">
        <v>411</v>
      </c>
      <c r="D47" s="769"/>
      <c r="E47" s="769"/>
      <c r="F47" s="769"/>
      <c r="G47" s="769"/>
      <c r="H47" s="769"/>
      <c r="I47" s="770"/>
      <c r="J47" s="197"/>
      <c r="K47" s="197"/>
    </row>
    <row r="48" spans="2:12" ht="61.5" customHeight="1" x14ac:dyDescent="0.2">
      <c r="B48" s="772"/>
      <c r="C48" s="768" t="s">
        <v>412</v>
      </c>
      <c r="D48" s="769"/>
      <c r="E48" s="769"/>
      <c r="F48" s="769"/>
      <c r="G48" s="769"/>
      <c r="H48" s="769"/>
      <c r="I48" s="770"/>
      <c r="J48" s="197"/>
      <c r="K48" s="197"/>
    </row>
    <row r="49" spans="2:11" ht="70.5" customHeight="1" x14ac:dyDescent="0.2">
      <c r="B49" s="772"/>
      <c r="C49" s="768" t="s">
        <v>404</v>
      </c>
      <c r="D49" s="769"/>
      <c r="E49" s="769"/>
      <c r="F49" s="769"/>
      <c r="G49" s="769"/>
      <c r="H49" s="769"/>
      <c r="I49" s="770"/>
      <c r="J49" s="197"/>
      <c r="K49" s="197"/>
    </row>
    <row r="50" spans="2:11" ht="161.25" customHeight="1" x14ac:dyDescent="0.2">
      <c r="B50" s="773"/>
      <c r="C50" s="768" t="s">
        <v>413</v>
      </c>
      <c r="D50" s="769"/>
      <c r="E50" s="769"/>
      <c r="F50" s="769"/>
      <c r="G50" s="769"/>
      <c r="H50" s="769"/>
      <c r="I50" s="770"/>
      <c r="J50" s="197"/>
      <c r="K50" s="197"/>
    </row>
    <row r="51" spans="2:11" ht="49.15" customHeight="1" x14ac:dyDescent="0.2">
      <c r="B51" s="296" t="s">
        <v>279</v>
      </c>
      <c r="C51" s="775" t="s">
        <v>418</v>
      </c>
      <c r="D51" s="776"/>
      <c r="E51" s="776"/>
      <c r="F51" s="776"/>
      <c r="G51" s="776"/>
      <c r="H51" s="776"/>
      <c r="I51" s="777"/>
      <c r="J51" s="197"/>
      <c r="K51" s="197"/>
    </row>
    <row r="52" spans="2:11" ht="163.5" customHeight="1" x14ac:dyDescent="0.2">
      <c r="B52" s="230" t="s">
        <v>280</v>
      </c>
      <c r="C52" s="768" t="s">
        <v>423</v>
      </c>
      <c r="D52" s="769"/>
      <c r="E52" s="769"/>
      <c r="F52" s="769"/>
      <c r="G52" s="769"/>
      <c r="H52" s="769"/>
      <c r="I52" s="770"/>
      <c r="J52" s="197"/>
      <c r="K52" s="197"/>
    </row>
    <row r="53" spans="2:11" ht="22.5" customHeight="1" x14ac:dyDescent="0.2">
      <c r="B53" s="509" t="s">
        <v>236</v>
      </c>
      <c r="C53" s="510"/>
      <c r="D53" s="510"/>
      <c r="E53" s="510"/>
      <c r="F53" s="510"/>
      <c r="G53" s="510"/>
      <c r="H53" s="510"/>
      <c r="I53" s="511"/>
      <c r="J53" s="197"/>
      <c r="K53" s="197"/>
    </row>
    <row r="54" spans="2:11" ht="22.5" customHeight="1" x14ac:dyDescent="0.2">
      <c r="B54" s="522" t="s">
        <v>281</v>
      </c>
      <c r="C54" s="218" t="s">
        <v>282</v>
      </c>
      <c r="D54" s="524" t="s">
        <v>283</v>
      </c>
      <c r="E54" s="524"/>
      <c r="F54" s="524"/>
      <c r="G54" s="524" t="s">
        <v>284</v>
      </c>
      <c r="H54" s="524"/>
      <c r="I54" s="525"/>
      <c r="J54" s="198"/>
      <c r="K54" s="198"/>
    </row>
    <row r="55" spans="2:11" ht="30.75" customHeight="1" x14ac:dyDescent="0.2">
      <c r="B55" s="523"/>
      <c r="C55" s="232"/>
      <c r="D55" s="607"/>
      <c r="E55" s="607"/>
      <c r="F55" s="607"/>
      <c r="G55" s="607"/>
      <c r="H55" s="607"/>
      <c r="I55" s="608"/>
      <c r="J55" s="198"/>
      <c r="K55" s="198"/>
    </row>
    <row r="56" spans="2:11" ht="32.25" customHeight="1" x14ac:dyDescent="0.2">
      <c r="B56" s="233" t="s">
        <v>285</v>
      </c>
      <c r="C56" s="794" t="s">
        <v>403</v>
      </c>
      <c r="D56" s="794"/>
      <c r="E56" s="794"/>
      <c r="F56" s="794"/>
      <c r="G56" s="794"/>
      <c r="H56" s="794"/>
      <c r="I56" s="795"/>
      <c r="J56" s="200"/>
      <c r="K56" s="200"/>
    </row>
    <row r="57" spans="2:11" ht="28.5" customHeight="1" x14ac:dyDescent="0.2">
      <c r="B57" s="234" t="s">
        <v>286</v>
      </c>
      <c r="C57" s="794" t="s">
        <v>403</v>
      </c>
      <c r="D57" s="794"/>
      <c r="E57" s="794"/>
      <c r="F57" s="794"/>
      <c r="G57" s="794"/>
      <c r="H57" s="794"/>
      <c r="I57" s="795"/>
      <c r="J57" s="200"/>
      <c r="K57" s="200"/>
    </row>
    <row r="58" spans="2:11" ht="30" customHeight="1" x14ac:dyDescent="0.2">
      <c r="B58" s="230" t="s">
        <v>287</v>
      </c>
      <c r="C58" s="607" t="s">
        <v>354</v>
      </c>
      <c r="D58" s="607"/>
      <c r="E58" s="607"/>
      <c r="F58" s="607"/>
      <c r="G58" s="607"/>
      <c r="H58" s="607"/>
      <c r="I58" s="608"/>
      <c r="J58" s="201"/>
      <c r="K58" s="201"/>
    </row>
    <row r="59" spans="2:11" ht="31.5" customHeight="1" thickBot="1" x14ac:dyDescent="0.25">
      <c r="B59" s="211" t="s">
        <v>288</v>
      </c>
      <c r="C59" s="791" t="s">
        <v>372</v>
      </c>
      <c r="D59" s="792"/>
      <c r="E59" s="792"/>
      <c r="F59" s="792"/>
      <c r="G59" s="792"/>
      <c r="H59" s="792"/>
      <c r="I59" s="793"/>
      <c r="J59" s="202"/>
      <c r="K59" s="202"/>
    </row>
    <row r="60" spans="2:11" ht="13.15" customHeight="1" x14ac:dyDescent="0.2">
      <c r="B60" s="203"/>
      <c r="C60" s="204"/>
      <c r="D60" s="204"/>
      <c r="E60" s="205"/>
      <c r="F60" s="205"/>
      <c r="G60" s="212"/>
      <c r="H60" s="207"/>
      <c r="I60" s="204"/>
      <c r="J60" s="202"/>
      <c r="K60" s="202"/>
    </row>
    <row r="61" spans="2:11" ht="13.15" customHeight="1" x14ac:dyDescent="0.2">
      <c r="B61" s="788"/>
      <c r="C61" s="788"/>
      <c r="D61" s="788"/>
      <c r="E61" s="788"/>
      <c r="F61" s="788"/>
      <c r="G61" s="788"/>
      <c r="H61" s="788"/>
      <c r="I61" s="788"/>
      <c r="J61" s="202"/>
      <c r="K61" s="202"/>
    </row>
    <row r="62" spans="2:11" ht="13.15" customHeight="1" x14ac:dyDescent="0.2">
      <c r="B62" s="788"/>
      <c r="C62" s="788"/>
      <c r="D62" s="788"/>
      <c r="E62" s="788"/>
      <c r="F62" s="788"/>
      <c r="G62" s="788"/>
      <c r="H62" s="788"/>
      <c r="I62" s="788"/>
      <c r="J62" s="202"/>
      <c r="K62" s="202"/>
    </row>
    <row r="63" spans="2:11" ht="13.15" customHeight="1" x14ac:dyDescent="0.2">
      <c r="B63" s="788"/>
      <c r="C63" s="788"/>
      <c r="D63" s="788"/>
      <c r="E63" s="788"/>
      <c r="F63" s="788"/>
      <c r="G63" s="788"/>
      <c r="H63" s="788"/>
      <c r="I63" s="788"/>
      <c r="J63" s="202"/>
      <c r="K63" s="202"/>
    </row>
    <row r="64" spans="2:11" ht="13.15" customHeight="1" x14ac:dyDescent="0.2">
      <c r="B64" s="203"/>
      <c r="C64" s="204"/>
      <c r="D64" s="204"/>
      <c r="E64" s="205"/>
      <c r="F64" s="205"/>
      <c r="G64" s="212"/>
      <c r="H64" s="207"/>
      <c r="I64" s="204"/>
      <c r="J64" s="202"/>
      <c r="K64" s="202"/>
    </row>
    <row r="65" spans="2:11" ht="25.5" customHeight="1" x14ac:dyDescent="0.2">
      <c r="B65" s="203"/>
      <c r="C65" s="204"/>
      <c r="D65" s="204"/>
      <c r="E65" s="205"/>
      <c r="F65" s="205"/>
      <c r="G65" s="212"/>
      <c r="H65" s="207"/>
      <c r="I65" s="204"/>
      <c r="J65" s="202"/>
      <c r="K65" s="202"/>
    </row>
    <row r="66" spans="2:11" ht="13.15" customHeight="1" x14ac:dyDescent="0.2"/>
    <row r="67" spans="2:11" ht="13.15" customHeight="1" x14ac:dyDescent="0.2"/>
    <row r="68" spans="2:11" ht="13.15" customHeight="1" x14ac:dyDescent="0.2"/>
    <row r="69" spans="2:11" ht="13.15" customHeight="1" x14ac:dyDescent="0.2"/>
    <row r="70" spans="2:11" ht="13.15" customHeight="1" x14ac:dyDescent="0.2"/>
    <row r="71" spans="2:11" ht="13.15" customHeight="1" x14ac:dyDescent="0.2"/>
    <row r="72" spans="2:11" ht="13.15" customHeight="1" x14ac:dyDescent="0.2"/>
    <row r="73" spans="2:11" ht="13.15" customHeight="1" x14ac:dyDescent="0.2"/>
    <row r="74" spans="2:11" ht="13.15" customHeight="1" x14ac:dyDescent="0.2"/>
    <row r="75" spans="2:11" ht="13.15" customHeight="1" x14ac:dyDescent="0.2"/>
    <row r="76" spans="2:11" ht="13.15" customHeight="1" x14ac:dyDescent="0.2"/>
    <row r="94" spans="6:12" ht="12.75" customHeight="1" x14ac:dyDescent="0.2">
      <c r="F94" s="789"/>
      <c r="G94" s="790"/>
      <c r="H94" s="790"/>
      <c r="I94" s="790"/>
      <c r="J94" s="790"/>
      <c r="K94" s="790"/>
      <c r="L94" s="790"/>
    </row>
    <row r="95" spans="6:12" ht="12.75" customHeight="1" x14ac:dyDescent="0.2">
      <c r="F95" s="784"/>
      <c r="G95" s="785"/>
      <c r="H95" s="785"/>
      <c r="I95" s="785"/>
      <c r="J95" s="785"/>
      <c r="K95" s="785"/>
      <c r="L95" s="785"/>
    </row>
    <row r="96" spans="6:12" ht="12.75" customHeight="1" x14ac:dyDescent="0.2">
      <c r="F96" s="784"/>
      <c r="G96" s="785"/>
      <c r="H96" s="785"/>
      <c r="I96" s="785"/>
      <c r="J96" s="785"/>
      <c r="K96" s="785"/>
      <c r="L96" s="785"/>
    </row>
    <row r="97" spans="6:12" ht="12.75" customHeight="1" x14ac:dyDescent="0.2">
      <c r="F97" s="784"/>
      <c r="G97" s="785"/>
      <c r="H97" s="785"/>
      <c r="I97" s="785"/>
      <c r="J97" s="785"/>
      <c r="K97" s="785"/>
      <c r="L97" s="785"/>
    </row>
    <row r="98" spans="6:12" ht="12.75" customHeight="1" x14ac:dyDescent="0.2">
      <c r="F98" s="786"/>
      <c r="G98" s="787"/>
      <c r="H98" s="787"/>
      <c r="I98" s="787"/>
      <c r="J98" s="787"/>
      <c r="K98" s="787"/>
      <c r="L98" s="787"/>
    </row>
  </sheetData>
  <mergeCells count="71">
    <mergeCell ref="B53:I53"/>
    <mergeCell ref="C58:I58"/>
    <mergeCell ref="C59:I59"/>
    <mergeCell ref="B54:B55"/>
    <mergeCell ref="D54:F54"/>
    <mergeCell ref="G54:I54"/>
    <mergeCell ref="D55:F55"/>
    <mergeCell ref="G55:I55"/>
    <mergeCell ref="C56:I56"/>
    <mergeCell ref="C57:I57"/>
    <mergeCell ref="F95:L95"/>
    <mergeCell ref="F96:L96"/>
    <mergeCell ref="F97:L97"/>
    <mergeCell ref="F98:L98"/>
    <mergeCell ref="B61:I63"/>
    <mergeCell ref="F94:L94"/>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C39:I39"/>
    <mergeCell ref="B40:I44"/>
    <mergeCell ref="C52:I52"/>
    <mergeCell ref="B45:B50"/>
    <mergeCell ref="C45:I45"/>
    <mergeCell ref="C46:I46"/>
    <mergeCell ref="C50:I50"/>
    <mergeCell ref="C49:I49"/>
    <mergeCell ref="C48:I48"/>
    <mergeCell ref="C47:I47"/>
    <mergeCell ref="C51:I51"/>
    <mergeCell ref="C24:E24"/>
    <mergeCell ref="G24:I24"/>
    <mergeCell ref="B25:I25"/>
    <mergeCell ref="F27:F38"/>
    <mergeCell ref="G27:G38"/>
    <mergeCell ref="I27:I38"/>
  </mergeCells>
  <dataValidations disablePrompts="1" count="7">
    <dataValidation type="list" allowBlank="1" showInputMessage="1" showErrorMessage="1" sqref="J10:K10" xr:uid="{F887D107-B9C3-4A23-AE0C-1DEA8772F285}">
      <formula1>$M$21:$M$26</formula1>
    </dataValidation>
    <dataValidation type="list" showDropDown="1" showInputMessage="1" showErrorMessage="1" sqref="K12" xr:uid="{5E39D148-C732-4DA9-B76D-DC19B6AFAFE1}">
      <formula1>O17:O19</formula1>
    </dataValidation>
    <dataValidation type="list" allowBlank="1" showInputMessage="1" showErrorMessage="1" sqref="H12:I12" xr:uid="{8D193C82-F006-4CC4-8B72-BCC1C0CE602D}">
      <formula1>M17:M19</formula1>
    </dataValidation>
    <dataValidation type="list" allowBlank="1" showInputMessage="1" showErrorMessage="1" sqref="C24:E24" xr:uid="{26A62406-2974-4E6B-B155-AFC13B024F6A}">
      <formula1>$M$12:$M$15</formula1>
    </dataValidation>
    <dataValidation type="list" allowBlank="1" showInputMessage="1" showErrorMessage="1" sqref="C9:F9" xr:uid="{F271BB9F-2B6A-47B2-A4D7-98734BAF5042}">
      <formula1>$M$6:$M$9</formula1>
    </dataValidation>
    <dataValidation type="list" allowBlank="1" showInputMessage="1" showErrorMessage="1" sqref="H13:I13" xr:uid="{F8CAF5B7-E34D-40CF-84D7-CF1E82B3BFFC}">
      <formula1>$N$5:$N$8</formula1>
    </dataValidation>
    <dataValidation type="list" allowBlank="1" showInputMessage="1" showErrorMessage="1" sqref="C7 I7" xr:uid="{25D72A7A-50E4-44CB-98D6-54F8EB29DCAE}">
      <formula1>$N$11:$N$12</formula1>
    </dataValidation>
  </dataValidations>
  <pageMargins left="0.7" right="0.7" top="0.75" bottom="0.75" header="0.3" footer="0.3"/>
  <pageSetup scale="27"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8D67-DFC3-4D93-95A3-BA2B31D20AFB}">
  <sheetPr>
    <tabColor rgb="FF92D050"/>
  </sheetPr>
  <dimension ref="B1:X61"/>
  <sheetViews>
    <sheetView tabSelected="1" topLeftCell="C37" zoomScale="80" zoomScaleNormal="80" zoomScaleSheetLayoutView="50" zoomScalePageLayoutView="85" workbookViewId="0">
      <selection activeCell="D36" sqref="D36"/>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14.710937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593"/>
      <c r="C1" s="596" t="s">
        <v>25</v>
      </c>
      <c r="D1" s="596"/>
      <c r="E1" s="596"/>
      <c r="F1" s="596"/>
      <c r="G1" s="596"/>
      <c r="H1" s="596"/>
      <c r="I1" s="597"/>
      <c r="J1" s="170"/>
      <c r="K1" s="170"/>
      <c r="M1" s="172" t="s">
        <v>47</v>
      </c>
    </row>
    <row r="2" spans="2:14" ht="37.5" customHeight="1" x14ac:dyDescent="0.2">
      <c r="B2" s="594"/>
      <c r="C2" s="600" t="s">
        <v>239</v>
      </c>
      <c r="D2" s="600"/>
      <c r="E2" s="600"/>
      <c r="F2" s="600"/>
      <c r="G2" s="600"/>
      <c r="H2" s="600"/>
      <c r="I2" s="598"/>
      <c r="J2" s="170"/>
      <c r="K2" s="170"/>
      <c r="M2" s="172" t="s">
        <v>48</v>
      </c>
    </row>
    <row r="3" spans="2:14" ht="37.5" customHeight="1" thickBot="1" x14ac:dyDescent="0.25">
      <c r="B3" s="595"/>
      <c r="C3" s="601" t="s">
        <v>240</v>
      </c>
      <c r="D3" s="601"/>
      <c r="E3" s="601"/>
      <c r="F3" s="601" t="s">
        <v>241</v>
      </c>
      <c r="G3" s="601"/>
      <c r="H3" s="601"/>
      <c r="I3" s="599"/>
      <c r="J3" s="170"/>
      <c r="K3" s="170"/>
      <c r="M3" s="172" t="s">
        <v>50</v>
      </c>
    </row>
    <row r="4" spans="2:14" ht="23.25" customHeight="1" x14ac:dyDescent="0.2">
      <c r="B4" s="589" t="s">
        <v>355</v>
      </c>
      <c r="C4" s="590"/>
      <c r="D4" s="590"/>
      <c r="E4" s="590"/>
      <c r="F4" s="590"/>
      <c r="G4" s="590"/>
      <c r="H4" s="590"/>
      <c r="I4" s="591"/>
      <c r="J4" s="174"/>
      <c r="K4" s="174"/>
    </row>
    <row r="5" spans="2:14" ht="24" customHeight="1" x14ac:dyDescent="0.2">
      <c r="B5" s="509" t="s">
        <v>234</v>
      </c>
      <c r="C5" s="510"/>
      <c r="D5" s="510"/>
      <c r="E5" s="510"/>
      <c r="F5" s="510"/>
      <c r="G5" s="510"/>
      <c r="H5" s="510"/>
      <c r="I5" s="511"/>
      <c r="J5" s="175"/>
      <c r="K5" s="175"/>
      <c r="N5" s="176" t="s">
        <v>57</v>
      </c>
    </row>
    <row r="6" spans="2:14" ht="46.15" customHeight="1" x14ac:dyDescent="0.2">
      <c r="B6" s="224" t="s">
        <v>242</v>
      </c>
      <c r="C6" s="222">
        <v>7</v>
      </c>
      <c r="D6" s="592" t="s">
        <v>243</v>
      </c>
      <c r="E6" s="592"/>
      <c r="F6" s="564" t="s">
        <v>300</v>
      </c>
      <c r="G6" s="564"/>
      <c r="H6" s="564"/>
      <c r="I6" s="565"/>
      <c r="J6" s="177"/>
      <c r="K6" s="177"/>
      <c r="M6" s="172" t="s">
        <v>60</v>
      </c>
      <c r="N6" s="176" t="s">
        <v>61</v>
      </c>
    </row>
    <row r="7" spans="2:14" ht="30.75" customHeight="1" x14ac:dyDescent="0.2">
      <c r="B7" s="224" t="s">
        <v>244</v>
      </c>
      <c r="C7" s="222" t="s">
        <v>81</v>
      </c>
      <c r="D7" s="592" t="s">
        <v>245</v>
      </c>
      <c r="E7" s="592"/>
      <c r="F7" s="564" t="s">
        <v>301</v>
      </c>
      <c r="G7" s="564"/>
      <c r="H7" s="178" t="s">
        <v>246</v>
      </c>
      <c r="I7" s="223" t="s">
        <v>81</v>
      </c>
      <c r="J7" s="179"/>
      <c r="K7" s="179"/>
      <c r="M7" s="172" t="s">
        <v>65</v>
      </c>
      <c r="N7" s="176" t="s">
        <v>66</v>
      </c>
    </row>
    <row r="8" spans="2:14" ht="30.75" customHeight="1" x14ac:dyDescent="0.2">
      <c r="B8" s="224" t="s">
        <v>247</v>
      </c>
      <c r="C8" s="564" t="s">
        <v>289</v>
      </c>
      <c r="D8" s="564"/>
      <c r="E8" s="564"/>
      <c r="F8" s="564"/>
      <c r="G8" s="178" t="s">
        <v>248</v>
      </c>
      <c r="H8" s="579">
        <v>7550</v>
      </c>
      <c r="I8" s="580"/>
      <c r="J8" s="180"/>
      <c r="K8" s="180"/>
      <c r="M8" s="172" t="s">
        <v>69</v>
      </c>
      <c r="N8" s="176" t="s">
        <v>70</v>
      </c>
    </row>
    <row r="9" spans="2:14" ht="30.75" customHeight="1" x14ac:dyDescent="0.2">
      <c r="B9" s="224" t="s">
        <v>48</v>
      </c>
      <c r="C9" s="581" t="s">
        <v>60</v>
      </c>
      <c r="D9" s="581"/>
      <c r="E9" s="581"/>
      <c r="F9" s="581"/>
      <c r="G9" s="178" t="s">
        <v>249</v>
      </c>
      <c r="H9" s="582" t="s">
        <v>298</v>
      </c>
      <c r="I9" s="583"/>
      <c r="J9" s="181"/>
      <c r="K9" s="181"/>
      <c r="M9" s="182" t="s">
        <v>73</v>
      </c>
    </row>
    <row r="10" spans="2:14" ht="58.9" customHeight="1" x14ac:dyDescent="0.2">
      <c r="B10" s="224" t="s">
        <v>250</v>
      </c>
      <c r="C10" s="564" t="s">
        <v>349</v>
      </c>
      <c r="D10" s="564"/>
      <c r="E10" s="564"/>
      <c r="F10" s="564"/>
      <c r="G10" s="564"/>
      <c r="H10" s="564"/>
      <c r="I10" s="565"/>
      <c r="J10" s="183"/>
      <c r="K10" s="183"/>
      <c r="M10" s="182"/>
    </row>
    <row r="11" spans="2:14" ht="30.75" customHeight="1" x14ac:dyDescent="0.2">
      <c r="B11" s="224" t="s">
        <v>251</v>
      </c>
      <c r="C11" s="557" t="s">
        <v>361</v>
      </c>
      <c r="D11" s="557"/>
      <c r="E11" s="557"/>
      <c r="F11" s="557"/>
      <c r="G11" s="557"/>
      <c r="H11" s="557"/>
      <c r="I11" s="757"/>
      <c r="J11" s="179"/>
      <c r="K11" s="179"/>
      <c r="M11" s="182"/>
      <c r="N11" s="176" t="s">
        <v>76</v>
      </c>
    </row>
    <row r="12" spans="2:14" ht="30.75" customHeight="1" x14ac:dyDescent="0.2">
      <c r="B12" s="224" t="s">
        <v>254</v>
      </c>
      <c r="C12" s="555" t="s">
        <v>299</v>
      </c>
      <c r="D12" s="555"/>
      <c r="E12" s="555"/>
      <c r="F12" s="555"/>
      <c r="G12" s="178" t="s">
        <v>252</v>
      </c>
      <c r="H12" s="569" t="s">
        <v>91</v>
      </c>
      <c r="I12" s="570"/>
      <c r="J12" s="179"/>
      <c r="K12" s="179"/>
      <c r="M12" s="182" t="s">
        <v>80</v>
      </c>
      <c r="N12" s="176" t="s">
        <v>81</v>
      </c>
    </row>
    <row r="13" spans="2:14" ht="30.75" customHeight="1" x14ac:dyDescent="0.2">
      <c r="B13" s="224" t="s">
        <v>255</v>
      </c>
      <c r="C13" s="588" t="s">
        <v>329</v>
      </c>
      <c r="D13" s="588"/>
      <c r="E13" s="588"/>
      <c r="F13" s="588"/>
      <c r="G13" s="178" t="s">
        <v>253</v>
      </c>
      <c r="H13" s="557" t="s">
        <v>57</v>
      </c>
      <c r="I13" s="757"/>
      <c r="J13" s="179"/>
      <c r="K13" s="179"/>
      <c r="M13" s="182" t="s">
        <v>84</v>
      </c>
    </row>
    <row r="14" spans="2:14" ht="30" customHeight="1" x14ac:dyDescent="0.2">
      <c r="B14" s="224" t="s">
        <v>256</v>
      </c>
      <c r="C14" s="555" t="s">
        <v>312</v>
      </c>
      <c r="D14" s="555"/>
      <c r="E14" s="555"/>
      <c r="F14" s="555"/>
      <c r="G14" s="555"/>
      <c r="H14" s="555"/>
      <c r="I14" s="556"/>
      <c r="J14" s="183"/>
      <c r="K14" s="183"/>
      <c r="M14" s="182" t="s">
        <v>86</v>
      </c>
      <c r="N14" s="176"/>
    </row>
    <row r="15" spans="2:14" ht="30.75" customHeight="1" x14ac:dyDescent="0.2">
      <c r="B15" s="224" t="s">
        <v>257</v>
      </c>
      <c r="C15" s="555" t="s">
        <v>310</v>
      </c>
      <c r="D15" s="555"/>
      <c r="E15" s="555"/>
      <c r="F15" s="555"/>
      <c r="G15" s="555"/>
      <c r="H15" s="555"/>
      <c r="I15" s="556"/>
      <c r="J15" s="184"/>
      <c r="K15" s="184"/>
      <c r="M15" s="182" t="s">
        <v>88</v>
      </c>
      <c r="N15" s="176"/>
    </row>
    <row r="16" spans="2:14" ht="42.6" customHeight="1" x14ac:dyDescent="0.2">
      <c r="B16" s="224" t="s">
        <v>258</v>
      </c>
      <c r="C16" s="564" t="s">
        <v>313</v>
      </c>
      <c r="D16" s="564"/>
      <c r="E16" s="564"/>
      <c r="F16" s="564"/>
      <c r="G16" s="564"/>
      <c r="H16" s="564"/>
      <c r="I16" s="565"/>
      <c r="J16" s="185"/>
      <c r="K16" s="185"/>
      <c r="M16" s="182"/>
      <c r="N16" s="176"/>
    </row>
    <row r="17" spans="2:14" ht="30.75" customHeight="1" x14ac:dyDescent="0.2">
      <c r="B17" s="224" t="s">
        <v>259</v>
      </c>
      <c r="C17" s="557" t="s">
        <v>152</v>
      </c>
      <c r="D17" s="558"/>
      <c r="E17" s="558"/>
      <c r="F17" s="558"/>
      <c r="G17" s="558"/>
      <c r="H17" s="558"/>
      <c r="I17" s="559"/>
      <c r="J17" s="186"/>
      <c r="K17" s="186"/>
      <c r="M17" s="182" t="s">
        <v>91</v>
      </c>
      <c r="N17" s="176"/>
    </row>
    <row r="18" spans="2:14" ht="18" customHeight="1" x14ac:dyDescent="0.2">
      <c r="B18" s="560" t="s">
        <v>265</v>
      </c>
      <c r="C18" s="561" t="s">
        <v>237</v>
      </c>
      <c r="D18" s="561"/>
      <c r="E18" s="561"/>
      <c r="F18" s="562" t="s">
        <v>238</v>
      </c>
      <c r="G18" s="562"/>
      <c r="H18" s="562"/>
      <c r="I18" s="563"/>
      <c r="J18" s="187"/>
      <c r="K18" s="187"/>
      <c r="M18" s="182" t="s">
        <v>79</v>
      </c>
      <c r="N18" s="176"/>
    </row>
    <row r="19" spans="2:14" ht="39.75" customHeight="1" x14ac:dyDescent="0.2">
      <c r="B19" s="560"/>
      <c r="C19" s="574" t="s">
        <v>296</v>
      </c>
      <c r="D19" s="575"/>
      <c r="E19" s="669"/>
      <c r="F19" s="564" t="str">
        <f>C19</f>
        <v>Actividades que se ejecutaron para la implementacion de los procesos transversales</v>
      </c>
      <c r="G19" s="564"/>
      <c r="H19" s="564"/>
      <c r="I19" s="565"/>
      <c r="J19" s="185"/>
      <c r="K19" s="185"/>
      <c r="M19" s="182" t="s">
        <v>95</v>
      </c>
      <c r="N19" s="176"/>
    </row>
    <row r="20" spans="2:14" ht="39.75" customHeight="1" x14ac:dyDescent="0.2">
      <c r="B20" s="224" t="s">
        <v>266</v>
      </c>
      <c r="C20" s="574" t="s">
        <v>297</v>
      </c>
      <c r="D20" s="575"/>
      <c r="E20" s="669"/>
      <c r="F20" s="564" t="str">
        <f>C20</f>
        <v>Cantidad de actividades que se ejecutaron para la implementacion de los procesos transversales</v>
      </c>
      <c r="G20" s="564"/>
      <c r="H20" s="564"/>
      <c r="I20" s="565"/>
      <c r="J20" s="179"/>
      <c r="K20" s="179"/>
      <c r="M20" s="182"/>
      <c r="N20" s="176"/>
    </row>
    <row r="21" spans="2:14" ht="27" customHeight="1" x14ac:dyDescent="0.2">
      <c r="B21" s="224" t="s">
        <v>267</v>
      </c>
      <c r="C21" s="574" t="s">
        <v>152</v>
      </c>
      <c r="D21" s="575"/>
      <c r="E21" s="669"/>
      <c r="F21" s="574" t="s">
        <v>152</v>
      </c>
      <c r="G21" s="575"/>
      <c r="H21" s="575"/>
      <c r="I21" s="576"/>
      <c r="J21" s="184"/>
      <c r="K21" s="184"/>
      <c r="M21" s="188"/>
      <c r="N21" s="176"/>
    </row>
    <row r="22" spans="2:14" ht="23.25" customHeight="1" x14ac:dyDescent="0.2">
      <c r="B22" s="224" t="s">
        <v>268</v>
      </c>
      <c r="C22" s="624">
        <v>44197</v>
      </c>
      <c r="D22" s="635"/>
      <c r="E22" s="636"/>
      <c r="F22" s="178" t="s">
        <v>271</v>
      </c>
      <c r="G22" s="225">
        <v>0.1</v>
      </c>
      <c r="H22" s="178" t="s">
        <v>275</v>
      </c>
      <c r="I22" s="260">
        <v>0.1</v>
      </c>
      <c r="J22" s="173">
        <v>3.377402597402597E-2</v>
      </c>
      <c r="K22" s="189"/>
      <c r="M22" s="188"/>
    </row>
    <row r="23" spans="2:14" ht="27" customHeight="1" x14ac:dyDescent="0.2">
      <c r="B23" s="224" t="s">
        <v>269</v>
      </c>
      <c r="C23" s="624">
        <v>44561</v>
      </c>
      <c r="D23" s="625"/>
      <c r="E23" s="626"/>
      <c r="F23" s="178" t="s">
        <v>272</v>
      </c>
      <c r="G23" s="751">
        <v>0.4</v>
      </c>
      <c r="H23" s="752"/>
      <c r="I23" s="753"/>
      <c r="J23" s="190"/>
      <c r="K23" s="190"/>
      <c r="M23" s="188"/>
    </row>
    <row r="24" spans="2:14" ht="30.75" customHeight="1" x14ac:dyDescent="0.2">
      <c r="B24" s="231" t="s">
        <v>270</v>
      </c>
      <c r="C24" s="609" t="s">
        <v>321</v>
      </c>
      <c r="D24" s="610"/>
      <c r="E24" s="611"/>
      <c r="F24" s="227" t="s">
        <v>274</v>
      </c>
      <c r="G24" s="529" t="s">
        <v>223</v>
      </c>
      <c r="H24" s="530"/>
      <c r="I24" s="531"/>
      <c r="J24" s="187"/>
      <c r="K24" s="187"/>
      <c r="M24" s="188"/>
    </row>
    <row r="25" spans="2:14" ht="22.5" customHeight="1" x14ac:dyDescent="0.2">
      <c r="B25" s="509" t="s">
        <v>235</v>
      </c>
      <c r="C25" s="510"/>
      <c r="D25" s="510"/>
      <c r="E25" s="510"/>
      <c r="F25" s="510"/>
      <c r="G25" s="510"/>
      <c r="H25" s="510"/>
      <c r="I25" s="511"/>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10">
        <f>1.48%*G23</f>
        <v>5.9200000000000008E-3</v>
      </c>
      <c r="D27" s="262">
        <f>1.48%*G23</f>
        <v>5.9200000000000008E-3</v>
      </c>
      <c r="E27" s="263">
        <f>IF(OR(C27=0,C27=""),0,D27/C27)</f>
        <v>1</v>
      </c>
      <c r="F27" s="612">
        <f>SUM(C27:C38)</f>
        <v>0.39999999999999997</v>
      </c>
      <c r="G27" s="612">
        <f>SUM(D27:D38)</f>
        <v>0.38707999999999998</v>
      </c>
      <c r="H27" s="264">
        <f>+(D27*100%)/$G$23</f>
        <v>1.4800000000000001E-2</v>
      </c>
      <c r="I27" s="802">
        <f>G27+I22</f>
        <v>0.48707999999999996</v>
      </c>
      <c r="J27" s="185"/>
      <c r="K27" s="185"/>
      <c r="M27" s="188"/>
    </row>
    <row r="28" spans="2:14" ht="15.6" customHeight="1" x14ac:dyDescent="0.2">
      <c r="B28" s="191" t="s">
        <v>114</v>
      </c>
      <c r="C28" s="210">
        <f>7.72%*G23</f>
        <v>3.0879999999999998E-2</v>
      </c>
      <c r="D28" s="262">
        <f>7.72%*G23</f>
        <v>3.0879999999999998E-2</v>
      </c>
      <c r="E28" s="263">
        <f t="shared" ref="E28:E38" si="0">IF(OR(C28=0,C28=""),0,D28/C28)</f>
        <v>1</v>
      </c>
      <c r="F28" s="613"/>
      <c r="G28" s="613"/>
      <c r="H28" s="264">
        <f>+IF(D28="","",((D28*100%)/$G$23)+H27)</f>
        <v>9.1999999999999998E-2</v>
      </c>
      <c r="I28" s="803"/>
      <c r="J28" s="185"/>
      <c r="K28" s="185"/>
      <c r="M28" s="188"/>
    </row>
    <row r="29" spans="2:14" ht="15.6" customHeight="1" x14ac:dyDescent="0.2">
      <c r="B29" s="191" t="s">
        <v>115</v>
      </c>
      <c r="C29" s="210">
        <f>10.68%*G23</f>
        <v>4.2720000000000001E-2</v>
      </c>
      <c r="D29" s="262">
        <f>10.68%*G23</f>
        <v>4.2720000000000001E-2</v>
      </c>
      <c r="E29" s="263">
        <f t="shared" si="0"/>
        <v>1</v>
      </c>
      <c r="F29" s="613"/>
      <c r="G29" s="613"/>
      <c r="H29" s="264">
        <f t="shared" ref="H29:H38" si="1">+IF(D29="","",((D29*100%)/$G$23)+H28)</f>
        <v>0.19879999999999998</v>
      </c>
      <c r="I29" s="803"/>
      <c r="J29" s="185"/>
      <c r="K29" s="185"/>
      <c r="M29" s="188"/>
    </row>
    <row r="30" spans="2:14" ht="15.6" customHeight="1" x14ac:dyDescent="0.2">
      <c r="B30" s="191" t="s">
        <v>116</v>
      </c>
      <c r="C30" s="210">
        <f>17.32%*G23</f>
        <v>6.9279999999999994E-2</v>
      </c>
      <c r="D30" s="262">
        <f>17.32%*G23</f>
        <v>6.9279999999999994E-2</v>
      </c>
      <c r="E30" s="263">
        <f t="shared" si="0"/>
        <v>1</v>
      </c>
      <c r="F30" s="613"/>
      <c r="G30" s="613"/>
      <c r="H30" s="264">
        <f t="shared" si="1"/>
        <v>0.37199999999999994</v>
      </c>
      <c r="I30" s="803"/>
      <c r="J30" s="185"/>
      <c r="K30" s="185"/>
      <c r="M30" s="188"/>
    </row>
    <row r="31" spans="2:14" ht="15.6" customHeight="1" x14ac:dyDescent="0.2">
      <c r="B31" s="191" t="s">
        <v>117</v>
      </c>
      <c r="C31" s="210">
        <f>13.09%*G23</f>
        <v>5.2359999999999997E-2</v>
      </c>
      <c r="D31" s="262">
        <f>13.09%*G23</f>
        <v>5.2359999999999997E-2</v>
      </c>
      <c r="E31" s="263">
        <f t="shared" si="0"/>
        <v>1</v>
      </c>
      <c r="F31" s="613"/>
      <c r="G31" s="613"/>
      <c r="H31" s="264">
        <f t="shared" si="1"/>
        <v>0.5028999999999999</v>
      </c>
      <c r="I31" s="803"/>
      <c r="J31" s="185"/>
      <c r="K31" s="185"/>
      <c r="M31" s="188"/>
    </row>
    <row r="32" spans="2:14" ht="15.6" customHeight="1" x14ac:dyDescent="0.2">
      <c r="B32" s="191" t="s">
        <v>118</v>
      </c>
      <c r="C32" s="210">
        <f>9.99%*G23</f>
        <v>3.9960000000000002E-2</v>
      </c>
      <c r="D32" s="262">
        <f>8.34%*G23</f>
        <v>3.3360000000000001E-2</v>
      </c>
      <c r="E32" s="263">
        <f t="shared" si="0"/>
        <v>0.83483483483483478</v>
      </c>
      <c r="F32" s="613"/>
      <c r="G32" s="613"/>
      <c r="H32" s="264">
        <f t="shared" si="1"/>
        <v>0.58629999999999993</v>
      </c>
      <c r="I32" s="803"/>
      <c r="J32" s="185"/>
      <c r="K32" s="185"/>
      <c r="M32" s="188"/>
    </row>
    <row r="33" spans="2:11" ht="19.5" customHeight="1" x14ac:dyDescent="0.2">
      <c r="B33" s="191" t="s">
        <v>119</v>
      </c>
      <c r="C33" s="210">
        <f>9.17%*G23</f>
        <v>3.6680000000000004E-2</v>
      </c>
      <c r="D33" s="262">
        <f>9.17%*G23</f>
        <v>3.6680000000000004E-2</v>
      </c>
      <c r="E33" s="263">
        <f t="shared" si="0"/>
        <v>1</v>
      </c>
      <c r="F33" s="613"/>
      <c r="G33" s="613"/>
      <c r="H33" s="264">
        <f t="shared" si="1"/>
        <v>0.67799999999999994</v>
      </c>
      <c r="I33" s="803"/>
      <c r="J33" s="195"/>
      <c r="K33" s="195"/>
    </row>
    <row r="34" spans="2:11" ht="19.5" customHeight="1" x14ac:dyDescent="0.2">
      <c r="B34" s="191" t="s">
        <v>120</v>
      </c>
      <c r="C34" s="210">
        <f>8.37%*G23</f>
        <v>3.3480000000000003E-2</v>
      </c>
      <c r="D34" s="262">
        <f>6.79%*G23</f>
        <v>2.7160000000000004E-2</v>
      </c>
      <c r="E34" s="263">
        <f t="shared" si="0"/>
        <v>0.81123058542413384</v>
      </c>
      <c r="F34" s="613"/>
      <c r="G34" s="613"/>
      <c r="H34" s="264">
        <f t="shared" si="1"/>
        <v>0.7458999999999999</v>
      </c>
      <c r="I34" s="803"/>
      <c r="J34" s="195"/>
      <c r="K34" s="195"/>
    </row>
    <row r="35" spans="2:11" ht="19.5" customHeight="1" x14ac:dyDescent="0.2">
      <c r="B35" s="191" t="s">
        <v>121</v>
      </c>
      <c r="C35" s="210">
        <f>8.82%*G23</f>
        <v>3.5279999999999999E-2</v>
      </c>
      <c r="D35" s="262">
        <f>8.82%*G23</f>
        <v>3.5279999999999999E-2</v>
      </c>
      <c r="E35" s="263">
        <f t="shared" si="0"/>
        <v>1</v>
      </c>
      <c r="F35" s="613"/>
      <c r="G35" s="613"/>
      <c r="H35" s="264">
        <f t="shared" si="1"/>
        <v>0.83409999999999984</v>
      </c>
      <c r="I35" s="803"/>
      <c r="J35" s="195"/>
      <c r="K35" s="195"/>
    </row>
    <row r="36" spans="2:11" ht="19.5" customHeight="1" x14ac:dyDescent="0.2">
      <c r="B36" s="191" t="s">
        <v>122</v>
      </c>
      <c r="C36" s="210">
        <f>6.63%*G23</f>
        <v>2.6520000000000002E-2</v>
      </c>
      <c r="D36" s="262">
        <f>6.63%*G23</f>
        <v>2.6520000000000002E-2</v>
      </c>
      <c r="E36" s="263">
        <f t="shared" si="0"/>
        <v>1</v>
      </c>
      <c r="F36" s="613"/>
      <c r="G36" s="613"/>
      <c r="H36" s="264">
        <f t="shared" si="1"/>
        <v>0.90039999999999987</v>
      </c>
      <c r="I36" s="803"/>
      <c r="J36" s="195"/>
      <c r="K36" s="195"/>
    </row>
    <row r="37" spans="2:11" ht="19.5" customHeight="1" x14ac:dyDescent="0.2">
      <c r="B37" s="191" t="s">
        <v>123</v>
      </c>
      <c r="C37" s="210">
        <f>3.38%*G23</f>
        <v>1.3519999999999999E-2</v>
      </c>
      <c r="D37" s="262">
        <f>3.38%*G23</f>
        <v>1.3519999999999999E-2</v>
      </c>
      <c r="E37" s="263">
        <f t="shared" si="0"/>
        <v>1</v>
      </c>
      <c r="F37" s="613"/>
      <c r="G37" s="613"/>
      <c r="H37" s="264">
        <f t="shared" si="1"/>
        <v>0.93419999999999992</v>
      </c>
      <c r="I37" s="803"/>
      <c r="J37" s="195"/>
      <c r="K37" s="195"/>
    </row>
    <row r="38" spans="2:11" ht="19.5" customHeight="1" x14ac:dyDescent="0.2">
      <c r="B38" s="191" t="s">
        <v>124</v>
      </c>
      <c r="C38" s="210">
        <f>3.35%*G23</f>
        <v>1.3400000000000002E-2</v>
      </c>
      <c r="D38" s="262">
        <f>3.35%*G23</f>
        <v>1.3400000000000002E-2</v>
      </c>
      <c r="E38" s="263">
        <f t="shared" si="0"/>
        <v>1</v>
      </c>
      <c r="F38" s="614"/>
      <c r="G38" s="614"/>
      <c r="H38" s="264">
        <f t="shared" si="1"/>
        <v>0.96769999999999989</v>
      </c>
      <c r="I38" s="804"/>
      <c r="J38" s="195"/>
      <c r="K38" s="195"/>
    </row>
    <row r="39" spans="2:11" ht="52.5" customHeight="1" x14ac:dyDescent="0.2">
      <c r="B39" s="229" t="s">
        <v>277</v>
      </c>
      <c r="C39" s="805"/>
      <c r="D39" s="806"/>
      <c r="E39" s="806"/>
      <c r="F39" s="806"/>
      <c r="G39" s="806"/>
      <c r="H39" s="806"/>
      <c r="I39" s="807"/>
      <c r="J39" s="196"/>
      <c r="K39" s="196"/>
    </row>
    <row r="40" spans="2:11" ht="34.5" customHeight="1" x14ac:dyDescent="0.2">
      <c r="B40" s="535"/>
      <c r="C40" s="536"/>
      <c r="D40" s="536"/>
      <c r="E40" s="536"/>
      <c r="F40" s="536"/>
      <c r="G40" s="536"/>
      <c r="H40" s="536"/>
      <c r="I40" s="537"/>
      <c r="J40" s="175"/>
      <c r="K40" s="175"/>
    </row>
    <row r="41" spans="2:11" ht="34.5" customHeight="1" x14ac:dyDescent="0.2">
      <c r="B41" s="538"/>
      <c r="C41" s="539"/>
      <c r="D41" s="539"/>
      <c r="E41" s="539"/>
      <c r="F41" s="539"/>
      <c r="G41" s="539"/>
      <c r="H41" s="539"/>
      <c r="I41" s="540"/>
      <c r="J41" s="196"/>
      <c r="K41" s="196"/>
    </row>
    <row r="42" spans="2:11" ht="34.5" customHeight="1" x14ac:dyDescent="0.2">
      <c r="B42" s="538"/>
      <c r="C42" s="539"/>
      <c r="D42" s="539"/>
      <c r="E42" s="539"/>
      <c r="F42" s="539"/>
      <c r="G42" s="539"/>
      <c r="H42" s="539"/>
      <c r="I42" s="540"/>
      <c r="J42" s="196"/>
      <c r="K42" s="196"/>
    </row>
    <row r="43" spans="2:11" ht="34.5" customHeight="1" x14ac:dyDescent="0.2">
      <c r="B43" s="538"/>
      <c r="C43" s="539"/>
      <c r="D43" s="539"/>
      <c r="E43" s="539"/>
      <c r="F43" s="539"/>
      <c r="G43" s="539"/>
      <c r="H43" s="539"/>
      <c r="I43" s="540"/>
      <c r="J43" s="196"/>
      <c r="K43" s="196"/>
    </row>
    <row r="44" spans="2:11" ht="34.5" customHeight="1" x14ac:dyDescent="0.2">
      <c r="B44" s="541"/>
      <c r="C44" s="542"/>
      <c r="D44" s="542"/>
      <c r="E44" s="542"/>
      <c r="F44" s="542"/>
      <c r="G44" s="542"/>
      <c r="H44" s="542"/>
      <c r="I44" s="543"/>
      <c r="J44" s="174"/>
      <c r="K44" s="174"/>
    </row>
    <row r="45" spans="2:11" ht="156" customHeight="1" x14ac:dyDescent="0.2">
      <c r="B45" s="224" t="s">
        <v>278</v>
      </c>
      <c r="C45" s="811" t="s">
        <v>408</v>
      </c>
      <c r="D45" s="812"/>
      <c r="E45" s="812"/>
      <c r="F45" s="812"/>
      <c r="G45" s="812"/>
      <c r="H45" s="812"/>
      <c r="I45" s="813"/>
      <c r="J45" s="197"/>
      <c r="K45" s="197"/>
    </row>
    <row r="46" spans="2:11" ht="93.75" customHeight="1" x14ac:dyDescent="0.2">
      <c r="B46" s="224" t="s">
        <v>279</v>
      </c>
      <c r="C46" s="811" t="s">
        <v>409</v>
      </c>
      <c r="D46" s="812"/>
      <c r="E46" s="812"/>
      <c r="F46" s="812"/>
      <c r="G46" s="812"/>
      <c r="H46" s="812"/>
      <c r="I46" s="813"/>
      <c r="J46" s="197"/>
      <c r="K46" s="197"/>
    </row>
    <row r="47" spans="2:11" ht="66" customHeight="1" x14ac:dyDescent="0.2">
      <c r="B47" s="230" t="s">
        <v>280</v>
      </c>
      <c r="C47" s="808" t="s">
        <v>410</v>
      </c>
      <c r="D47" s="809"/>
      <c r="E47" s="809"/>
      <c r="F47" s="809"/>
      <c r="G47" s="809"/>
      <c r="H47" s="809"/>
      <c r="I47" s="810"/>
      <c r="J47" s="197"/>
      <c r="K47" s="197"/>
    </row>
    <row r="48" spans="2:11" ht="22.5" customHeight="1" x14ac:dyDescent="0.2">
      <c r="B48" s="509" t="s">
        <v>236</v>
      </c>
      <c r="C48" s="510"/>
      <c r="D48" s="510"/>
      <c r="E48" s="510"/>
      <c r="F48" s="510"/>
      <c r="G48" s="510"/>
      <c r="H48" s="510"/>
      <c r="I48" s="511"/>
      <c r="J48" s="197"/>
      <c r="K48" s="197"/>
    </row>
    <row r="49" spans="2:11" ht="22.5" customHeight="1" x14ac:dyDescent="0.2">
      <c r="B49" s="522" t="s">
        <v>281</v>
      </c>
      <c r="C49" s="218" t="s">
        <v>282</v>
      </c>
      <c r="D49" s="524" t="s">
        <v>283</v>
      </c>
      <c r="E49" s="524"/>
      <c r="F49" s="524"/>
      <c r="G49" s="524" t="s">
        <v>284</v>
      </c>
      <c r="H49" s="524"/>
      <c r="I49" s="525"/>
      <c r="J49" s="198"/>
      <c r="K49" s="198"/>
    </row>
    <row r="50" spans="2:11" ht="30.75" customHeight="1" x14ac:dyDescent="0.2">
      <c r="B50" s="523"/>
      <c r="C50" s="261"/>
      <c r="D50" s="746"/>
      <c r="E50" s="746"/>
      <c r="F50" s="746"/>
      <c r="G50" s="746"/>
      <c r="H50" s="746"/>
      <c r="I50" s="747"/>
      <c r="J50" s="198"/>
      <c r="K50" s="198"/>
    </row>
    <row r="51" spans="2:11" ht="32.25" customHeight="1" x14ac:dyDescent="0.2">
      <c r="B51" s="233" t="s">
        <v>285</v>
      </c>
      <c r="C51" s="746" t="s">
        <v>356</v>
      </c>
      <c r="D51" s="746"/>
      <c r="E51" s="746"/>
      <c r="F51" s="746"/>
      <c r="G51" s="746"/>
      <c r="H51" s="746"/>
      <c r="I51" s="747"/>
      <c r="J51" s="200"/>
      <c r="K51" s="200"/>
    </row>
    <row r="52" spans="2:11" ht="28.5" customHeight="1" x14ac:dyDescent="0.2">
      <c r="B52" s="234" t="s">
        <v>286</v>
      </c>
      <c r="C52" s="746" t="s">
        <v>356</v>
      </c>
      <c r="D52" s="746"/>
      <c r="E52" s="746"/>
      <c r="F52" s="746"/>
      <c r="G52" s="746"/>
      <c r="H52" s="746"/>
      <c r="I52" s="747"/>
      <c r="J52" s="200"/>
      <c r="K52" s="200"/>
    </row>
    <row r="53" spans="2:11" ht="30" customHeight="1" x14ac:dyDescent="0.2">
      <c r="B53" s="230" t="s">
        <v>287</v>
      </c>
      <c r="C53" s="796" t="s">
        <v>354</v>
      </c>
      <c r="D53" s="797"/>
      <c r="E53" s="797"/>
      <c r="F53" s="797"/>
      <c r="G53" s="797"/>
      <c r="H53" s="797"/>
      <c r="I53" s="798"/>
      <c r="J53" s="201"/>
      <c r="K53" s="201"/>
    </row>
    <row r="54" spans="2:11" ht="31.5" customHeight="1" thickBot="1" x14ac:dyDescent="0.25">
      <c r="B54" s="211" t="s">
        <v>288</v>
      </c>
      <c r="C54" s="799" t="s">
        <v>324</v>
      </c>
      <c r="D54" s="800"/>
      <c r="E54" s="800"/>
      <c r="F54" s="800"/>
      <c r="G54" s="800"/>
      <c r="H54" s="800"/>
      <c r="I54" s="801"/>
      <c r="J54" s="202"/>
      <c r="K54" s="202"/>
    </row>
    <row r="55" spans="2:11" ht="13.15" customHeight="1" x14ac:dyDescent="0.2">
      <c r="B55" s="203"/>
      <c r="C55" s="204"/>
      <c r="D55" s="204"/>
      <c r="E55" s="205"/>
      <c r="F55" s="205"/>
      <c r="G55" s="212"/>
      <c r="H55" s="207"/>
      <c r="I55" s="204"/>
      <c r="J55" s="202"/>
      <c r="K55" s="202"/>
    </row>
    <row r="56" spans="2:11" ht="13.15" customHeight="1" x14ac:dyDescent="0.2">
      <c r="B56" s="203"/>
      <c r="C56" s="204"/>
      <c r="D56" s="204"/>
      <c r="E56" s="205"/>
      <c r="F56" s="205"/>
      <c r="G56" s="212"/>
      <c r="H56" s="207"/>
      <c r="I56" s="204"/>
      <c r="J56" s="202"/>
      <c r="K56" s="202"/>
    </row>
    <row r="57" spans="2:11" ht="13.15" customHeight="1" x14ac:dyDescent="0.2">
      <c r="B57" s="203"/>
      <c r="C57" s="204"/>
      <c r="D57" s="204"/>
      <c r="E57" s="205"/>
      <c r="F57" s="205"/>
      <c r="G57" s="212"/>
      <c r="H57" s="207"/>
      <c r="I57" s="204"/>
      <c r="J57" s="202"/>
      <c r="K57" s="202"/>
    </row>
    <row r="58" spans="2:11" ht="13.15" customHeight="1" x14ac:dyDescent="0.2">
      <c r="B58" s="203"/>
      <c r="C58" s="204"/>
      <c r="D58" s="204"/>
      <c r="E58" s="205"/>
      <c r="F58" s="205"/>
      <c r="G58" s="212"/>
      <c r="H58" s="207"/>
      <c r="I58" s="204"/>
      <c r="J58" s="202"/>
      <c r="K58" s="202"/>
    </row>
    <row r="59" spans="2:11" ht="13.15" customHeight="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row r="61" spans="2:11" ht="13.9" customHeight="1" x14ac:dyDescent="0.2"/>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7:I47"/>
    <mergeCell ref="C45:I45"/>
    <mergeCell ref="C46:I46"/>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968016B7-3826-49D0-B5BF-1DB95A3FCB20}">
      <formula1>$N$11:$N$12</formula1>
    </dataValidation>
    <dataValidation type="list" allowBlank="1" showInputMessage="1" showErrorMessage="1" sqref="H13:I13" xr:uid="{87C34EF0-948E-478D-A485-53E7C339C546}">
      <formula1>$N$5:$N$8</formula1>
    </dataValidation>
    <dataValidation type="list" allowBlank="1" showInputMessage="1" showErrorMessage="1" sqref="C9:F9" xr:uid="{3DB9E810-D11E-4D79-8825-512BBF4191C1}">
      <formula1>$M$6:$M$9</formula1>
    </dataValidation>
    <dataValidation type="list" allowBlank="1" showInputMessage="1" showErrorMessage="1" sqref="C24:E24" xr:uid="{12C7ED17-E012-4ABD-8B76-480AAB16263F}">
      <formula1>$M$12:$M$15</formula1>
    </dataValidation>
    <dataValidation type="list" allowBlank="1" showInputMessage="1" showErrorMessage="1" sqref="H12:I12" xr:uid="{2E3795A6-3702-427E-860B-9EDD61862EF3}">
      <formula1>M17:M19</formula1>
    </dataValidation>
    <dataValidation type="list" showDropDown="1" showInputMessage="1" showErrorMessage="1" sqref="K12" xr:uid="{93264538-D010-4943-815A-73AD5B4732D4}">
      <formula1>O17:O19</formula1>
    </dataValidation>
    <dataValidation type="list" allowBlank="1" showInputMessage="1" showErrorMessage="1" sqref="J10:K10" xr:uid="{E92A5872-B4FE-4D92-A067-2B3A2A61D592}">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68"/>
      <c r="C2" s="466" t="s">
        <v>24</v>
      </c>
      <c r="D2" s="466"/>
      <c r="E2" s="466"/>
      <c r="F2" s="466"/>
      <c r="G2" s="466"/>
      <c r="H2" s="466"/>
      <c r="I2" s="470"/>
      <c r="J2" s="13"/>
      <c r="K2" s="13"/>
      <c r="M2" s="14" t="s">
        <v>47</v>
      </c>
    </row>
    <row r="3" spans="2:14" ht="25.5" customHeight="1" x14ac:dyDescent="0.2">
      <c r="B3" s="469"/>
      <c r="C3" s="467" t="s">
        <v>25</v>
      </c>
      <c r="D3" s="467"/>
      <c r="E3" s="467"/>
      <c r="F3" s="467"/>
      <c r="G3" s="467"/>
      <c r="H3" s="467"/>
      <c r="I3" s="471"/>
      <c r="J3" s="13"/>
      <c r="K3" s="13"/>
      <c r="M3" s="14" t="s">
        <v>48</v>
      </c>
    </row>
    <row r="4" spans="2:14" ht="25.5" customHeight="1" x14ac:dyDescent="0.2">
      <c r="B4" s="469"/>
      <c r="C4" s="467" t="s">
        <v>49</v>
      </c>
      <c r="D4" s="467"/>
      <c r="E4" s="467"/>
      <c r="F4" s="467"/>
      <c r="G4" s="467"/>
      <c r="H4" s="467"/>
      <c r="I4" s="471"/>
      <c r="J4" s="13"/>
      <c r="K4" s="13"/>
      <c r="M4" s="14" t="s">
        <v>50</v>
      </c>
    </row>
    <row r="5" spans="2:14" ht="25.5" customHeight="1" x14ac:dyDescent="0.2">
      <c r="B5" s="469"/>
      <c r="C5" s="467" t="s">
        <v>51</v>
      </c>
      <c r="D5" s="467"/>
      <c r="E5" s="467"/>
      <c r="F5" s="467"/>
      <c r="G5" s="472" t="s">
        <v>52</v>
      </c>
      <c r="H5" s="472"/>
      <c r="I5" s="471"/>
      <c r="J5" s="13"/>
      <c r="K5" s="13"/>
      <c r="M5" s="14" t="s">
        <v>53</v>
      </c>
    </row>
    <row r="6" spans="2:14" ht="23.25" customHeight="1" x14ac:dyDescent="0.2">
      <c r="B6" s="451" t="s">
        <v>54</v>
      </c>
      <c r="C6" s="452"/>
      <c r="D6" s="452"/>
      <c r="E6" s="452"/>
      <c r="F6" s="452"/>
      <c r="G6" s="452"/>
      <c r="H6" s="452"/>
      <c r="I6" s="453"/>
      <c r="J6" s="15"/>
      <c r="K6" s="15"/>
    </row>
    <row r="7" spans="2:14" ht="24" customHeight="1" x14ac:dyDescent="0.2">
      <c r="B7" s="454" t="s">
        <v>55</v>
      </c>
      <c r="C7" s="455"/>
      <c r="D7" s="455"/>
      <c r="E7" s="455"/>
      <c r="F7" s="455"/>
      <c r="G7" s="455"/>
      <c r="H7" s="455"/>
      <c r="I7" s="456"/>
      <c r="J7" s="16"/>
      <c r="K7" s="16"/>
    </row>
    <row r="8" spans="2:14" ht="24" customHeight="1" x14ac:dyDescent="0.2">
      <c r="B8" s="457" t="s">
        <v>56</v>
      </c>
      <c r="C8" s="458"/>
      <c r="D8" s="458"/>
      <c r="E8" s="458"/>
      <c r="F8" s="458"/>
      <c r="G8" s="458"/>
      <c r="H8" s="458"/>
      <c r="I8" s="459"/>
      <c r="J8" s="58"/>
      <c r="K8" s="58"/>
      <c r="N8" s="6" t="s">
        <v>57</v>
      </c>
    </row>
    <row r="9" spans="2:14" ht="30.75" customHeight="1" x14ac:dyDescent="0.2">
      <c r="B9" s="98" t="s">
        <v>58</v>
      </c>
      <c r="C9" s="59">
        <v>14</v>
      </c>
      <c r="D9" s="463" t="s">
        <v>59</v>
      </c>
      <c r="E9" s="463"/>
      <c r="F9" s="414" t="s">
        <v>207</v>
      </c>
      <c r="G9" s="415"/>
      <c r="H9" s="415"/>
      <c r="I9" s="416"/>
      <c r="J9" s="17"/>
      <c r="K9" s="17"/>
      <c r="M9" s="14" t="s">
        <v>60</v>
      </c>
      <c r="N9" s="6" t="s">
        <v>61</v>
      </c>
    </row>
    <row r="10" spans="2:14" ht="30.75" customHeight="1" x14ac:dyDescent="0.2">
      <c r="B10" s="20" t="s">
        <v>62</v>
      </c>
      <c r="C10" s="60" t="s">
        <v>81</v>
      </c>
      <c r="D10" s="464" t="s">
        <v>63</v>
      </c>
      <c r="E10" s="465"/>
      <c r="F10" s="448" t="s">
        <v>155</v>
      </c>
      <c r="G10" s="449"/>
      <c r="H10" s="18" t="s">
        <v>64</v>
      </c>
      <c r="I10" s="76" t="s">
        <v>81</v>
      </c>
      <c r="J10" s="19"/>
      <c r="K10" s="19"/>
      <c r="M10" s="14" t="s">
        <v>65</v>
      </c>
      <c r="N10" s="6" t="s">
        <v>66</v>
      </c>
    </row>
    <row r="11" spans="2:14" ht="30.75" customHeight="1" x14ac:dyDescent="0.2">
      <c r="B11" s="20" t="s">
        <v>67</v>
      </c>
      <c r="C11" s="460" t="s">
        <v>156</v>
      </c>
      <c r="D11" s="460"/>
      <c r="E11" s="460"/>
      <c r="F11" s="460"/>
      <c r="G11" s="18" t="s">
        <v>68</v>
      </c>
      <c r="H11" s="461">
        <v>1032</v>
      </c>
      <c r="I11" s="462"/>
      <c r="J11" s="21"/>
      <c r="K11" s="21"/>
      <c r="M11" s="14" t="s">
        <v>69</v>
      </c>
      <c r="N11" s="6" t="s">
        <v>70</v>
      </c>
    </row>
    <row r="12" spans="2:14" ht="30.75" customHeight="1" x14ac:dyDescent="0.2">
      <c r="B12" s="20" t="s">
        <v>71</v>
      </c>
      <c r="C12" s="445" t="s">
        <v>65</v>
      </c>
      <c r="D12" s="445"/>
      <c r="E12" s="445"/>
      <c r="F12" s="445"/>
      <c r="G12" s="18" t="s">
        <v>72</v>
      </c>
      <c r="H12" s="814" t="s">
        <v>165</v>
      </c>
      <c r="I12" s="815"/>
      <c r="J12" s="22"/>
      <c r="K12" s="22"/>
      <c r="M12" s="23" t="s">
        <v>73</v>
      </c>
    </row>
    <row r="13" spans="2:14" ht="30.75" customHeight="1" x14ac:dyDescent="0.2">
      <c r="B13" s="20" t="s">
        <v>74</v>
      </c>
      <c r="C13" s="441" t="s">
        <v>45</v>
      </c>
      <c r="D13" s="441"/>
      <c r="E13" s="441"/>
      <c r="F13" s="441"/>
      <c r="G13" s="441"/>
      <c r="H13" s="441"/>
      <c r="I13" s="442"/>
      <c r="J13" s="24"/>
      <c r="K13" s="24"/>
      <c r="M13" s="23"/>
    </row>
    <row r="14" spans="2:14" ht="30.75" customHeight="1" x14ac:dyDescent="0.2">
      <c r="B14" s="20" t="s">
        <v>75</v>
      </c>
      <c r="C14" s="448" t="s">
        <v>153</v>
      </c>
      <c r="D14" s="449"/>
      <c r="E14" s="449"/>
      <c r="F14" s="449"/>
      <c r="G14" s="449"/>
      <c r="H14" s="449"/>
      <c r="I14" s="450"/>
      <c r="J14" s="19"/>
      <c r="K14" s="19"/>
      <c r="M14" s="23"/>
      <c r="N14" s="6" t="s">
        <v>76</v>
      </c>
    </row>
    <row r="15" spans="2:14" ht="30.75" customHeight="1" x14ac:dyDescent="0.2">
      <c r="B15" s="20" t="s">
        <v>77</v>
      </c>
      <c r="C15" s="414" t="s">
        <v>166</v>
      </c>
      <c r="D15" s="415"/>
      <c r="E15" s="415"/>
      <c r="F15" s="816"/>
      <c r="G15" s="18" t="s">
        <v>78</v>
      </c>
      <c r="H15" s="437" t="s">
        <v>91</v>
      </c>
      <c r="I15" s="438"/>
      <c r="J15" s="19"/>
      <c r="K15" s="19"/>
      <c r="M15" s="23" t="s">
        <v>80</v>
      </c>
      <c r="N15" s="6" t="s">
        <v>81</v>
      </c>
    </row>
    <row r="16" spans="2:14" ht="30.75" customHeight="1" x14ac:dyDescent="0.2">
      <c r="B16" s="20" t="s">
        <v>82</v>
      </c>
      <c r="C16" s="439" t="s">
        <v>215</v>
      </c>
      <c r="D16" s="440"/>
      <c r="E16" s="440"/>
      <c r="F16" s="440"/>
      <c r="G16" s="18" t="s">
        <v>83</v>
      </c>
      <c r="H16" s="437" t="s">
        <v>70</v>
      </c>
      <c r="I16" s="438"/>
      <c r="J16" s="19"/>
      <c r="K16" s="19"/>
      <c r="M16" s="23" t="s">
        <v>84</v>
      </c>
    </row>
    <row r="17" spans="2:14" ht="36" customHeight="1" x14ac:dyDescent="0.2">
      <c r="B17" s="20" t="s">
        <v>85</v>
      </c>
      <c r="C17" s="817" t="s">
        <v>167</v>
      </c>
      <c r="D17" s="818"/>
      <c r="E17" s="818"/>
      <c r="F17" s="818"/>
      <c r="G17" s="818"/>
      <c r="H17" s="818"/>
      <c r="I17" s="819"/>
      <c r="J17" s="24"/>
      <c r="K17" s="24"/>
      <c r="M17" s="23" t="s">
        <v>86</v>
      </c>
      <c r="N17" s="6" t="s">
        <v>39</v>
      </c>
    </row>
    <row r="18" spans="2:14" ht="30.75" customHeight="1" x14ac:dyDescent="0.2">
      <c r="B18" s="20" t="s">
        <v>87</v>
      </c>
      <c r="C18" s="414" t="s">
        <v>168</v>
      </c>
      <c r="D18" s="415"/>
      <c r="E18" s="415"/>
      <c r="F18" s="415"/>
      <c r="G18" s="415"/>
      <c r="H18" s="415"/>
      <c r="I18" s="416"/>
      <c r="J18" s="25"/>
      <c r="K18" s="25"/>
      <c r="M18" s="23" t="s">
        <v>88</v>
      </c>
      <c r="N18" s="6" t="s">
        <v>40</v>
      </c>
    </row>
    <row r="19" spans="2:14" ht="30.75" customHeight="1" x14ac:dyDescent="0.2">
      <c r="B19" s="20" t="s">
        <v>89</v>
      </c>
      <c r="C19" s="820" t="s">
        <v>200</v>
      </c>
      <c r="D19" s="821"/>
      <c r="E19" s="821"/>
      <c r="F19" s="821"/>
      <c r="G19" s="821"/>
      <c r="H19" s="821"/>
      <c r="I19" s="822"/>
      <c r="J19" s="26"/>
      <c r="K19" s="26"/>
      <c r="M19" s="23"/>
      <c r="N19" s="6" t="s">
        <v>41</v>
      </c>
    </row>
    <row r="20" spans="2:14" ht="30.75" customHeight="1" x14ac:dyDescent="0.2">
      <c r="B20" s="20" t="s">
        <v>90</v>
      </c>
      <c r="C20" s="823" t="s">
        <v>152</v>
      </c>
      <c r="D20" s="824"/>
      <c r="E20" s="824"/>
      <c r="F20" s="824"/>
      <c r="G20" s="824"/>
      <c r="H20" s="824"/>
      <c r="I20" s="825"/>
      <c r="J20" s="27"/>
      <c r="K20" s="27"/>
      <c r="M20" s="23" t="s">
        <v>91</v>
      </c>
      <c r="N20" s="6" t="s">
        <v>42</v>
      </c>
    </row>
    <row r="21" spans="2:14" ht="27.75" customHeight="1" x14ac:dyDescent="0.2">
      <c r="B21" s="430" t="s">
        <v>92</v>
      </c>
      <c r="C21" s="432" t="s">
        <v>93</v>
      </c>
      <c r="D21" s="432"/>
      <c r="E21" s="432"/>
      <c r="F21" s="433" t="s">
        <v>94</v>
      </c>
      <c r="G21" s="433"/>
      <c r="H21" s="433"/>
      <c r="I21" s="434"/>
      <c r="J21" s="28"/>
      <c r="K21" s="28"/>
      <c r="M21" s="23" t="s">
        <v>79</v>
      </c>
      <c r="N21" s="6" t="s">
        <v>43</v>
      </c>
    </row>
    <row r="22" spans="2:14" ht="27" customHeight="1" x14ac:dyDescent="0.2">
      <c r="B22" s="431"/>
      <c r="C22" s="820" t="s">
        <v>169</v>
      </c>
      <c r="D22" s="821"/>
      <c r="E22" s="826"/>
      <c r="F22" s="820" t="s">
        <v>171</v>
      </c>
      <c r="G22" s="821"/>
      <c r="H22" s="821"/>
      <c r="I22" s="822"/>
      <c r="J22" s="26"/>
      <c r="K22" s="26"/>
      <c r="M22" s="23" t="s">
        <v>95</v>
      </c>
      <c r="N22" s="6" t="s">
        <v>44</v>
      </c>
    </row>
    <row r="23" spans="2:14" ht="39.75" customHeight="1" x14ac:dyDescent="0.2">
      <c r="B23" s="20" t="s">
        <v>96</v>
      </c>
      <c r="C23" s="448" t="s">
        <v>152</v>
      </c>
      <c r="D23" s="449"/>
      <c r="E23" s="827"/>
      <c r="F23" s="448" t="s">
        <v>152</v>
      </c>
      <c r="G23" s="449"/>
      <c r="H23" s="449"/>
      <c r="I23" s="450"/>
      <c r="J23" s="19"/>
      <c r="K23" s="19"/>
      <c r="M23" s="23"/>
      <c r="N23" s="6" t="s">
        <v>45</v>
      </c>
    </row>
    <row r="24" spans="2:14" ht="44.25" customHeight="1" x14ac:dyDescent="0.2">
      <c r="B24" s="20" t="s">
        <v>97</v>
      </c>
      <c r="C24" s="828" t="s">
        <v>170</v>
      </c>
      <c r="D24" s="829"/>
      <c r="E24" s="830"/>
      <c r="F24" s="820" t="s">
        <v>172</v>
      </c>
      <c r="G24" s="821"/>
      <c r="H24" s="821"/>
      <c r="I24" s="822"/>
      <c r="J24" s="25"/>
      <c r="K24" s="25"/>
      <c r="M24" s="29"/>
      <c r="N24" s="6" t="s">
        <v>46</v>
      </c>
    </row>
    <row r="25" spans="2:14" ht="29.25" customHeight="1" x14ac:dyDescent="0.2">
      <c r="B25" s="20" t="s">
        <v>98</v>
      </c>
      <c r="C25" s="417" t="s">
        <v>215</v>
      </c>
      <c r="D25" s="418"/>
      <c r="E25" s="419"/>
      <c r="F25" s="18" t="s">
        <v>99</v>
      </c>
      <c r="G25" s="831">
        <v>74</v>
      </c>
      <c r="H25" s="832"/>
      <c r="I25" s="833"/>
      <c r="J25" s="30"/>
      <c r="K25" s="30"/>
      <c r="M25" s="29"/>
    </row>
    <row r="26" spans="2:14" ht="27" customHeight="1" x14ac:dyDescent="0.2">
      <c r="B26" s="20" t="s">
        <v>100</v>
      </c>
      <c r="C26" s="414" t="s">
        <v>216</v>
      </c>
      <c r="D26" s="415"/>
      <c r="E26" s="816"/>
      <c r="F26" s="18" t="s">
        <v>101</v>
      </c>
      <c r="G26" s="831">
        <v>0</v>
      </c>
      <c r="H26" s="832"/>
      <c r="I26" s="833"/>
      <c r="J26" s="31"/>
      <c r="K26" s="31"/>
      <c r="M26" s="29"/>
    </row>
    <row r="27" spans="2:14" ht="47.25" customHeight="1" x14ac:dyDescent="0.2">
      <c r="B27" s="97" t="s">
        <v>102</v>
      </c>
      <c r="C27" s="448" t="s">
        <v>86</v>
      </c>
      <c r="D27" s="449"/>
      <c r="E27" s="827"/>
      <c r="F27" s="32" t="s">
        <v>103</v>
      </c>
      <c r="G27" s="424" t="s">
        <v>182</v>
      </c>
      <c r="H27" s="425"/>
      <c r="I27" s="426"/>
      <c r="J27" s="28"/>
      <c r="K27" s="28"/>
      <c r="M27" s="29"/>
    </row>
    <row r="28" spans="2:14" ht="30" customHeight="1" x14ac:dyDescent="0.2">
      <c r="B28" s="394" t="s">
        <v>104</v>
      </c>
      <c r="C28" s="395"/>
      <c r="D28" s="395"/>
      <c r="E28" s="395"/>
      <c r="F28" s="395"/>
      <c r="G28" s="395"/>
      <c r="H28" s="395"/>
      <c r="I28" s="396"/>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72"/>
      <c r="D42" s="372"/>
      <c r="E42" s="372"/>
      <c r="F42" s="372"/>
      <c r="G42" s="372"/>
      <c r="H42" s="372"/>
      <c r="I42" s="390"/>
      <c r="J42" s="39"/>
      <c r="K42" s="39"/>
    </row>
    <row r="43" spans="2:11" ht="29.25" customHeight="1" x14ac:dyDescent="0.2">
      <c r="B43" s="394" t="s">
        <v>126</v>
      </c>
      <c r="C43" s="395"/>
      <c r="D43" s="395"/>
      <c r="E43" s="395"/>
      <c r="F43" s="395"/>
      <c r="G43" s="395"/>
      <c r="H43" s="395"/>
      <c r="I43" s="396"/>
      <c r="J43" s="58"/>
      <c r="K43" s="58"/>
    </row>
    <row r="44" spans="2:11" ht="32.25" customHeight="1" x14ac:dyDescent="0.2">
      <c r="B44" s="402"/>
      <c r="C44" s="403"/>
      <c r="D44" s="403"/>
      <c r="E44" s="403"/>
      <c r="F44" s="403"/>
      <c r="G44" s="403"/>
      <c r="H44" s="403"/>
      <c r="I44" s="404"/>
      <c r="J44" s="58"/>
      <c r="K44" s="58"/>
    </row>
    <row r="45" spans="2:11" ht="32.25" customHeight="1" x14ac:dyDescent="0.2">
      <c r="B45" s="405"/>
      <c r="C45" s="406"/>
      <c r="D45" s="406"/>
      <c r="E45" s="406"/>
      <c r="F45" s="406"/>
      <c r="G45" s="406"/>
      <c r="H45" s="406"/>
      <c r="I45" s="407"/>
      <c r="J45" s="39"/>
      <c r="K45" s="39"/>
    </row>
    <row r="46" spans="2:11" ht="32.25" customHeight="1" x14ac:dyDescent="0.2">
      <c r="B46" s="405"/>
      <c r="C46" s="406"/>
      <c r="D46" s="406"/>
      <c r="E46" s="406"/>
      <c r="F46" s="406"/>
      <c r="G46" s="406"/>
      <c r="H46" s="406"/>
      <c r="I46" s="407"/>
      <c r="J46" s="39"/>
      <c r="K46" s="39"/>
    </row>
    <row r="47" spans="2:11" ht="32.25" customHeight="1" x14ac:dyDescent="0.2">
      <c r="B47" s="405"/>
      <c r="C47" s="406"/>
      <c r="D47" s="406"/>
      <c r="E47" s="406"/>
      <c r="F47" s="406"/>
      <c r="G47" s="406"/>
      <c r="H47" s="406"/>
      <c r="I47" s="407"/>
      <c r="J47" s="39"/>
      <c r="K47" s="39"/>
    </row>
    <row r="48" spans="2:11" ht="32.25" customHeight="1" x14ac:dyDescent="0.2">
      <c r="B48" s="408"/>
      <c r="C48" s="409"/>
      <c r="D48" s="409"/>
      <c r="E48" s="409"/>
      <c r="F48" s="409"/>
      <c r="G48" s="409"/>
      <c r="H48" s="409"/>
      <c r="I48" s="410"/>
      <c r="J48" s="40"/>
      <c r="K48" s="40"/>
    </row>
    <row r="49" spans="2:11" ht="79.5" customHeight="1" x14ac:dyDescent="0.2">
      <c r="B49" s="20" t="s">
        <v>127</v>
      </c>
      <c r="C49" s="834"/>
      <c r="D49" s="835"/>
      <c r="E49" s="835"/>
      <c r="F49" s="835"/>
      <c r="G49" s="835"/>
      <c r="H49" s="835"/>
      <c r="I49" s="836"/>
      <c r="J49" s="41"/>
      <c r="K49" s="41"/>
    </row>
    <row r="50" spans="2:11" ht="26.25" customHeight="1" x14ac:dyDescent="0.2">
      <c r="B50" s="20" t="s">
        <v>128</v>
      </c>
      <c r="C50" s="837"/>
      <c r="D50" s="838"/>
      <c r="E50" s="838"/>
      <c r="F50" s="838"/>
      <c r="G50" s="838"/>
      <c r="H50" s="838"/>
      <c r="I50" s="839"/>
      <c r="J50" s="41"/>
      <c r="K50" s="41"/>
    </row>
    <row r="51" spans="2:11" ht="64.5" customHeight="1" x14ac:dyDescent="0.2">
      <c r="B51" s="127" t="s">
        <v>129</v>
      </c>
      <c r="C51" s="834"/>
      <c r="D51" s="835"/>
      <c r="E51" s="835"/>
      <c r="F51" s="835"/>
      <c r="G51" s="835"/>
      <c r="H51" s="835"/>
      <c r="I51" s="836"/>
      <c r="J51" s="41"/>
      <c r="K51" s="41"/>
    </row>
    <row r="52" spans="2:11" ht="29.25" customHeight="1" x14ac:dyDescent="0.2">
      <c r="B52" s="394" t="s">
        <v>130</v>
      </c>
      <c r="C52" s="395"/>
      <c r="D52" s="395"/>
      <c r="E52" s="395"/>
      <c r="F52" s="395"/>
      <c r="G52" s="395"/>
      <c r="H52" s="395"/>
      <c r="I52" s="396"/>
      <c r="J52" s="41"/>
      <c r="K52" s="41"/>
    </row>
    <row r="53" spans="2:11" ht="33" customHeight="1" x14ac:dyDescent="0.2">
      <c r="B53" s="397" t="s">
        <v>131</v>
      </c>
      <c r="C53" s="128" t="s">
        <v>132</v>
      </c>
      <c r="D53" s="398" t="s">
        <v>133</v>
      </c>
      <c r="E53" s="398"/>
      <c r="F53" s="398"/>
      <c r="G53" s="398" t="s">
        <v>134</v>
      </c>
      <c r="H53" s="398"/>
      <c r="I53" s="399"/>
      <c r="J53" s="42"/>
      <c r="K53" s="42"/>
    </row>
    <row r="54" spans="2:11" ht="31.5" customHeight="1" x14ac:dyDescent="0.2">
      <c r="B54" s="397"/>
      <c r="C54" s="107"/>
      <c r="D54" s="372"/>
      <c r="E54" s="372"/>
      <c r="F54" s="372"/>
      <c r="G54" s="400"/>
      <c r="H54" s="400"/>
      <c r="I54" s="401"/>
      <c r="J54" s="42"/>
      <c r="K54" s="42"/>
    </row>
    <row r="55" spans="2:11" ht="31.5" customHeight="1" x14ac:dyDescent="0.2">
      <c r="B55" s="127" t="s">
        <v>135</v>
      </c>
      <c r="C55" s="840" t="s">
        <v>173</v>
      </c>
      <c r="D55" s="841"/>
      <c r="E55" s="385" t="s">
        <v>136</v>
      </c>
      <c r="F55" s="385"/>
      <c r="G55" s="384" t="s">
        <v>158</v>
      </c>
      <c r="H55" s="384"/>
      <c r="I55" s="386"/>
      <c r="J55" s="44"/>
      <c r="K55" s="44"/>
    </row>
    <row r="56" spans="2:11" ht="31.5" customHeight="1" x14ac:dyDescent="0.2">
      <c r="B56" s="127" t="s">
        <v>137</v>
      </c>
      <c r="C56" s="372" t="s">
        <v>370</v>
      </c>
      <c r="D56" s="372"/>
      <c r="E56" s="387" t="s">
        <v>138</v>
      </c>
      <c r="F56" s="387"/>
      <c r="G56" s="384" t="s">
        <v>184</v>
      </c>
      <c r="H56" s="384"/>
      <c r="I56" s="386"/>
      <c r="J56" s="44"/>
      <c r="K56" s="44"/>
    </row>
    <row r="57" spans="2:11" ht="31.5" customHeight="1" x14ac:dyDescent="0.2">
      <c r="B57" s="127" t="s">
        <v>139</v>
      </c>
      <c r="C57" s="372"/>
      <c r="D57" s="372"/>
      <c r="E57" s="373" t="s">
        <v>140</v>
      </c>
      <c r="F57" s="374"/>
      <c r="G57" s="377"/>
      <c r="H57" s="378"/>
      <c r="I57" s="379"/>
      <c r="J57" s="45"/>
      <c r="K57" s="45"/>
    </row>
    <row r="58" spans="2:11" ht="31.5" customHeight="1" thickBot="1" x14ac:dyDescent="0.25">
      <c r="B58" s="78" t="s">
        <v>141</v>
      </c>
      <c r="C58" s="383"/>
      <c r="D58" s="383"/>
      <c r="E58" s="375"/>
      <c r="F58" s="376"/>
      <c r="G58" s="380"/>
      <c r="H58" s="381"/>
      <c r="I58" s="382"/>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89"/>
      <c r="C1" s="492" t="s">
        <v>24</v>
      </c>
      <c r="D1" s="493"/>
      <c r="E1" s="493"/>
      <c r="F1" s="493"/>
      <c r="G1" s="493"/>
      <c r="H1" s="494"/>
      <c r="I1" s="495"/>
      <c r="J1" s="496"/>
    </row>
    <row r="2" spans="2:11" ht="18" customHeight="1" thickBot="1" x14ac:dyDescent="0.3">
      <c r="B2" s="490"/>
      <c r="C2" s="501" t="s">
        <v>25</v>
      </c>
      <c r="D2" s="502"/>
      <c r="E2" s="502"/>
      <c r="F2" s="502"/>
      <c r="G2" s="502"/>
      <c r="H2" s="503"/>
      <c r="I2" s="497"/>
      <c r="J2" s="498"/>
    </row>
    <row r="3" spans="2:11" ht="18" customHeight="1" thickBot="1" x14ac:dyDescent="0.3">
      <c r="B3" s="490"/>
      <c r="C3" s="501" t="s">
        <v>183</v>
      </c>
      <c r="D3" s="502"/>
      <c r="E3" s="502"/>
      <c r="F3" s="502"/>
      <c r="G3" s="502"/>
      <c r="H3" s="503"/>
      <c r="I3" s="497"/>
      <c r="J3" s="498"/>
    </row>
    <row r="4" spans="2:11" ht="18" customHeight="1" thickBot="1" x14ac:dyDescent="0.3">
      <c r="B4" s="491"/>
      <c r="C4" s="501" t="s">
        <v>143</v>
      </c>
      <c r="D4" s="502"/>
      <c r="E4" s="502"/>
      <c r="F4" s="503"/>
      <c r="G4" s="504" t="s">
        <v>190</v>
      </c>
      <c r="H4" s="505"/>
      <c r="I4" s="499"/>
      <c r="J4" s="500"/>
    </row>
    <row r="5" spans="2:11" ht="18" customHeight="1" thickBot="1" x14ac:dyDescent="0.3">
      <c r="B5" s="51"/>
      <c r="C5" s="52"/>
      <c r="D5" s="52"/>
      <c r="E5" s="52"/>
      <c r="F5" s="52"/>
      <c r="G5" s="52"/>
      <c r="H5" s="52"/>
      <c r="I5" s="52"/>
      <c r="J5" s="53"/>
    </row>
    <row r="6" spans="2:11" ht="51.75" customHeight="1" thickBot="1" x14ac:dyDescent="0.3">
      <c r="B6" s="1" t="s">
        <v>199</v>
      </c>
      <c r="C6" s="506" t="s">
        <v>154</v>
      </c>
      <c r="D6" s="507"/>
      <c r="E6" s="508"/>
      <c r="F6" s="54"/>
      <c r="G6" s="52"/>
      <c r="H6" s="52"/>
      <c r="I6" s="52"/>
      <c r="J6" s="53"/>
    </row>
    <row r="7" spans="2:11" ht="32.25" customHeight="1" thickBot="1" x14ac:dyDescent="0.3">
      <c r="B7" s="2" t="s">
        <v>0</v>
      </c>
      <c r="C7" s="506" t="s">
        <v>155</v>
      </c>
      <c r="D7" s="507"/>
      <c r="E7" s="508"/>
      <c r="F7" s="54"/>
      <c r="G7" s="52"/>
      <c r="H7" s="52"/>
      <c r="I7" s="52"/>
      <c r="J7" s="53"/>
    </row>
    <row r="8" spans="2:11" ht="32.25" customHeight="1" thickBot="1" x14ac:dyDescent="0.3">
      <c r="B8" s="2" t="s">
        <v>144</v>
      </c>
      <c r="C8" s="506" t="s">
        <v>369</v>
      </c>
      <c r="D8" s="507"/>
      <c r="E8" s="508"/>
      <c r="F8" s="4"/>
      <c r="G8" s="52"/>
      <c r="H8" s="52"/>
      <c r="I8" s="52"/>
      <c r="J8" s="53"/>
    </row>
    <row r="9" spans="2:11" ht="33.75" customHeight="1" thickBot="1" x14ac:dyDescent="0.3">
      <c r="B9" s="2" t="s">
        <v>28</v>
      </c>
      <c r="C9" s="506" t="s">
        <v>184</v>
      </c>
      <c r="D9" s="507"/>
      <c r="E9" s="508"/>
      <c r="F9" s="54"/>
      <c r="G9" s="52"/>
      <c r="H9" s="52"/>
      <c r="I9" s="52"/>
      <c r="J9" s="53"/>
    </row>
    <row r="10" spans="2:11" ht="33.75" customHeight="1" thickBot="1" x14ac:dyDescent="0.3">
      <c r="B10" s="100" t="s">
        <v>197</v>
      </c>
      <c r="C10" s="506" t="s">
        <v>363</v>
      </c>
      <c r="D10" s="507"/>
      <c r="E10" s="508"/>
      <c r="F10" s="54"/>
      <c r="G10" s="52"/>
      <c r="H10" s="52"/>
      <c r="I10" s="52"/>
      <c r="J10" s="53"/>
    </row>
    <row r="11" spans="2:11" ht="34.5" customHeight="1" x14ac:dyDescent="0.25"/>
    <row r="12" spans="2:11" ht="21.75" customHeight="1" x14ac:dyDescent="0.25">
      <c r="B12" s="482" t="s">
        <v>218</v>
      </c>
      <c r="C12" s="483"/>
      <c r="D12" s="483"/>
      <c r="E12" s="483"/>
      <c r="F12" s="483"/>
      <c r="G12" s="483"/>
      <c r="H12" s="484"/>
      <c r="I12" s="848" t="s">
        <v>145</v>
      </c>
      <c r="J12" s="849"/>
      <c r="K12" s="849"/>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846"/>
    </row>
    <row r="16" spans="2:11" x14ac:dyDescent="0.25">
      <c r="B16" s="148"/>
      <c r="C16" s="149"/>
      <c r="D16" s="150"/>
      <c r="E16" s="151"/>
      <c r="F16" s="149"/>
      <c r="G16" s="150"/>
      <c r="H16" s="152"/>
      <c r="I16" s="153"/>
      <c r="J16" s="154"/>
      <c r="K16" s="847"/>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842" t="s">
        <v>17</v>
      </c>
      <c r="C19" s="843"/>
      <c r="D19" s="163">
        <f>SUM(D15:D16)</f>
        <v>0</v>
      </c>
      <c r="E19" s="844" t="s">
        <v>17</v>
      </c>
      <c r="F19" s="845"/>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schemas.microsoft.com/office/2006/metadata/properties"/>
    <ds:schemaRef ds:uri="http://www.w3.org/XML/1998/namespace"/>
    <ds:schemaRef ds:uri="http://purl.org/dc/terms/"/>
    <ds:schemaRef ds:uri="d472a95f-029e-48ed-8556-580ff62e7833"/>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08ebe415-1e9a-4b26-acfc-09642d3d19df"/>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6</vt:i4>
      </vt:variant>
    </vt:vector>
  </HeadingPairs>
  <TitlesOfParts>
    <vt:vector size="20"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'META 2'!Área_de_impresión</vt:lpstr>
      <vt:lpstr>'META 3'!Área_de_impresión</vt:lpstr>
      <vt:lpstr>'META 4'!Área_de_impresión</vt:lpstr>
      <vt:lpstr>'META 5'!Área_de_impresión</vt:lpstr>
      <vt:lpstr>'META 6'!Área_de_impresión</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F. Rincón T.</cp:lastModifiedBy>
  <cp:lastPrinted>2021-05-06T18:33:25Z</cp:lastPrinted>
  <dcterms:created xsi:type="dcterms:W3CDTF">2010-03-25T16:40:43Z</dcterms:created>
  <dcterms:modified xsi:type="dcterms:W3CDTF">2022-01-22T01:27:06Z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