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PLAN DE ACCION\PROYECTO 7550\AGOSTO\"/>
    </mc:Choice>
  </mc:AlternateContent>
  <xr:revisionPtr revIDLastSave="0" documentId="13_ncr:1_{BEC95507-91FB-4BD1-8017-DEA476AEB542}" xr6:coauthVersionLast="47" xr6:coauthVersionMax="47" xr10:uidLastSave="{00000000-0000-0000-0000-000000000000}"/>
  <bookViews>
    <workbookView xWindow="-120" yWindow="-120" windowWidth="20730" windowHeight="11160" tabRatio="743" firstSheet="4" activeTab="9"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4">'META 2'!$A$1:$I$56</definedName>
    <definedName name="_xlnm.Print_Area" localSheetId="5">'META 3'!$A$1:$I$54</definedName>
    <definedName name="_xlnm.Print_Area" localSheetId="6">'META 4'!$A$1:$I$54</definedName>
    <definedName name="_xlnm.Print_Area" localSheetId="7">'META 5'!$A$1:$I$54</definedName>
    <definedName name="_xlnm.Print_Area" localSheetId="8">'META 6'!$A$1:$I$59</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91" l="1"/>
  <c r="D28" i="91"/>
  <c r="C27" i="91"/>
  <c r="D34" i="95"/>
  <c r="D32" i="95"/>
  <c r="D30" i="80" l="1"/>
  <c r="D29" i="80"/>
  <c r="F27" i="80" l="1"/>
  <c r="D34" i="91" l="1"/>
  <c r="D34" i="87" l="1"/>
  <c r="D34" i="92"/>
  <c r="C38" i="80" l="1"/>
  <c r="C37" i="80"/>
  <c r="C36" i="80"/>
  <c r="C30" i="80"/>
  <c r="C29" i="80"/>
  <c r="C28" i="80"/>
  <c r="E38" i="93" l="1"/>
  <c r="C38" i="93"/>
  <c r="C37" i="93"/>
  <c r="E37" i="93" s="1"/>
  <c r="C36" i="93"/>
  <c r="E36" i="93" s="1"/>
  <c r="C35" i="93"/>
  <c r="E35" i="93" s="1"/>
  <c r="C34" i="93"/>
  <c r="D34" i="93" s="1"/>
  <c r="E34" i="93" s="1"/>
  <c r="D33" i="93"/>
  <c r="E33" i="93" s="1"/>
  <c r="C33" i="93"/>
  <c r="D32" i="93"/>
  <c r="E32" i="93" s="1"/>
  <c r="C32" i="93"/>
  <c r="D31" i="93"/>
  <c r="E31" i="93" s="1"/>
  <c r="C31" i="93"/>
  <c r="D30" i="93"/>
  <c r="E30" i="93" s="1"/>
  <c r="C30" i="93"/>
  <c r="D29" i="93"/>
  <c r="E29" i="93" s="1"/>
  <c r="C29" i="93"/>
  <c r="D28" i="93"/>
  <c r="E28" i="93" s="1"/>
  <c r="C28" i="93"/>
  <c r="D27" i="93"/>
  <c r="E27" i="93" s="1"/>
  <c r="C27" i="93"/>
  <c r="D34" i="90" l="1"/>
  <c r="D33" i="90"/>
  <c r="D33" i="87" l="1"/>
  <c r="C33" i="91"/>
  <c r="E38" i="95" l="1"/>
  <c r="E37" i="95"/>
  <c r="E36" i="95"/>
  <c r="E35" i="95"/>
  <c r="E34" i="95"/>
  <c r="E33" i="95"/>
  <c r="E32" i="95"/>
  <c r="D32" i="92" l="1"/>
  <c r="D31" i="92"/>
  <c r="D30" i="92"/>
  <c r="D29" i="92"/>
  <c r="D28" i="92"/>
  <c r="D27" i="92"/>
  <c r="C38" i="92"/>
  <c r="C37" i="92"/>
  <c r="C36" i="92"/>
  <c r="C35" i="92"/>
  <c r="C34" i="92"/>
  <c r="C33" i="92"/>
  <c r="C32" i="92"/>
  <c r="C31" i="92"/>
  <c r="C30" i="92"/>
  <c r="C29" i="92"/>
  <c r="C28" i="92"/>
  <c r="C27" i="92"/>
  <c r="D32" i="91"/>
  <c r="D31" i="91"/>
  <c r="D32" i="90"/>
  <c r="C27" i="95"/>
  <c r="C38" i="95"/>
  <c r="C37" i="95"/>
  <c r="C36" i="95"/>
  <c r="C35" i="95"/>
  <c r="C34" i="95"/>
  <c r="C33" i="95"/>
  <c r="C32" i="95"/>
  <c r="C31" i="95"/>
  <c r="C30" i="95"/>
  <c r="C29" i="95"/>
  <c r="C28" i="95"/>
  <c r="D31" i="95"/>
  <c r="E31" i="95"/>
  <c r="E28" i="95"/>
  <c r="E29" i="95"/>
  <c r="E30" i="95"/>
  <c r="E27" i="95"/>
  <c r="D30" i="95"/>
  <c r="D29" i="95"/>
  <c r="D28" i="95"/>
  <c r="D27" i="95"/>
  <c r="D27" i="87"/>
  <c r="F27" i="93" l="1"/>
  <c r="D28" i="80" l="1"/>
  <c r="D27" i="80"/>
  <c r="C27" i="80"/>
  <c r="G27" i="80" l="1"/>
  <c r="D32" i="87"/>
  <c r="D31" i="87"/>
  <c r="D31" i="90"/>
  <c r="D30" i="91"/>
  <c r="D29" i="91"/>
  <c r="H28" i="91"/>
  <c r="H29" i="91" s="1"/>
  <c r="D27" i="91"/>
  <c r="C38" i="91"/>
  <c r="E38" i="91" s="1"/>
  <c r="C37" i="91"/>
  <c r="C36" i="91"/>
  <c r="E36" i="91" s="1"/>
  <c r="C35" i="91"/>
  <c r="C34" i="91"/>
  <c r="C32" i="91"/>
  <c r="E32" i="91" s="1"/>
  <c r="C31" i="91"/>
  <c r="E31" i="91" s="1"/>
  <c r="C30" i="91"/>
  <c r="C29" i="91"/>
  <c r="E29" i="91" s="1"/>
  <c r="C28" i="91"/>
  <c r="E28" i="91" s="1"/>
  <c r="E27" i="91"/>
  <c r="D30" i="87"/>
  <c r="D29" i="87"/>
  <c r="D30" i="90"/>
  <c r="D29" i="90"/>
  <c r="H38" i="95"/>
  <c r="H37" i="95"/>
  <c r="H36" i="95"/>
  <c r="H35" i="95"/>
  <c r="H34" i="95"/>
  <c r="H27" i="95"/>
  <c r="H28" i="95" s="1"/>
  <c r="H29" i="95" s="1"/>
  <c r="H30" i="95" s="1"/>
  <c r="H31" i="95" s="1"/>
  <c r="H32" i="95" s="1"/>
  <c r="H33" i="95" s="1"/>
  <c r="F27" i="95"/>
  <c r="D28" i="87"/>
  <c r="C35" i="90"/>
  <c r="C36" i="90"/>
  <c r="C37" i="90"/>
  <c r="C38" i="90"/>
  <c r="C34" i="90"/>
  <c r="C33" i="90"/>
  <c r="C32" i="90"/>
  <c r="C31" i="90"/>
  <c r="C30" i="90"/>
  <c r="C29" i="90"/>
  <c r="C28" i="90"/>
  <c r="C27" i="90"/>
  <c r="H35" i="92"/>
  <c r="H36" i="92"/>
  <c r="H37" i="92"/>
  <c r="H38" i="92"/>
  <c r="E38" i="92"/>
  <c r="E37" i="92"/>
  <c r="E36" i="92"/>
  <c r="E35" i="92"/>
  <c r="E34" i="92"/>
  <c r="E33" i="92"/>
  <c r="E32" i="92"/>
  <c r="E31" i="92"/>
  <c r="E30" i="92"/>
  <c r="E28" i="92"/>
  <c r="H27" i="92"/>
  <c r="H28" i="92"/>
  <c r="H29" i="92" s="1"/>
  <c r="H30" i="92" s="1"/>
  <c r="H31" i="92" s="1"/>
  <c r="H32" i="92" s="1"/>
  <c r="H33" i="92" s="1"/>
  <c r="H34" i="92" s="1"/>
  <c r="F27" i="92"/>
  <c r="E27" i="92"/>
  <c r="H27" i="91"/>
  <c r="E37" i="91"/>
  <c r="E35" i="91"/>
  <c r="E34" i="91"/>
  <c r="E33" i="91"/>
  <c r="E30" i="91"/>
  <c r="H27" i="90"/>
  <c r="H28" i="90"/>
  <c r="H29" i="90"/>
  <c r="H30" i="90"/>
  <c r="H31" i="90"/>
  <c r="H32" i="90"/>
  <c r="H33" i="90"/>
  <c r="H34" i="90" s="1"/>
  <c r="H35" i="90"/>
  <c r="H36" i="90"/>
  <c r="H37" i="90"/>
  <c r="H38" i="90"/>
  <c r="E38" i="90"/>
  <c r="E37" i="90"/>
  <c r="E36" i="90"/>
  <c r="E35" i="90"/>
  <c r="E34" i="90"/>
  <c r="E33" i="90"/>
  <c r="E32" i="90"/>
  <c r="E31" i="90"/>
  <c r="E30" i="90"/>
  <c r="E29" i="90"/>
  <c r="E28" i="90"/>
  <c r="G27" i="90"/>
  <c r="I27" i="90" s="1"/>
  <c r="F27" i="90"/>
  <c r="E27" i="90"/>
  <c r="H35" i="93"/>
  <c r="H36" i="93"/>
  <c r="H37" i="93"/>
  <c r="H38" i="93"/>
  <c r="H33" i="87"/>
  <c r="H34" i="87"/>
  <c r="H35" i="87"/>
  <c r="H36" i="87"/>
  <c r="H37" i="87"/>
  <c r="H38" i="87"/>
  <c r="E37" i="87"/>
  <c r="E33" i="87"/>
  <c r="E29" i="87"/>
  <c r="H27" i="87"/>
  <c r="H28" i="87"/>
  <c r="E36" i="80"/>
  <c r="E32" i="80"/>
  <c r="E28" i="80"/>
  <c r="H27" i="80"/>
  <c r="H28" i="80"/>
  <c r="C28" i="87"/>
  <c r="E28" i="87" s="1"/>
  <c r="C29" i="87"/>
  <c r="C30" i="87"/>
  <c r="E30" i="87" s="1"/>
  <c r="C31" i="87"/>
  <c r="E31" i="87" s="1"/>
  <c r="C32" i="87"/>
  <c r="E32" i="87" s="1"/>
  <c r="C33" i="87"/>
  <c r="C34" i="87"/>
  <c r="E34" i="87" s="1"/>
  <c r="C35" i="87"/>
  <c r="E35" i="87" s="1"/>
  <c r="C36" i="87"/>
  <c r="E36" i="87" s="1"/>
  <c r="C37" i="87"/>
  <c r="C38" i="87"/>
  <c r="E38" i="87" s="1"/>
  <c r="C27" i="87"/>
  <c r="F27" i="87" s="1"/>
  <c r="E38" i="80"/>
  <c r="E37" i="80"/>
  <c r="E35" i="80"/>
  <c r="E34" i="80"/>
  <c r="E33" i="80"/>
  <c r="E31" i="80"/>
  <c r="F20" i="92"/>
  <c r="F19" i="92"/>
  <c r="F20" i="91"/>
  <c r="F19" i="91"/>
  <c r="I18" i="63"/>
  <c r="G18" i="63"/>
  <c r="D18" i="63"/>
  <c r="D30" i="62"/>
  <c r="D31" i="62"/>
  <c r="H31" i="62"/>
  <c r="O13" i="5"/>
  <c r="AA13" i="5"/>
  <c r="AB13" i="5"/>
  <c r="K27" i="66"/>
  <c r="L25" i="66"/>
  <c r="L21" i="66"/>
  <c r="L27" i="66"/>
  <c r="M27"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I19" i="5"/>
  <c r="I17" i="5"/>
  <c r="F30" i="47"/>
  <c r="F31" i="47"/>
  <c r="D30" i="47"/>
  <c r="I30" i="47"/>
  <c r="S15" i="5"/>
  <c r="T15" i="5"/>
  <c r="X15" i="5"/>
  <c r="Z15" i="5"/>
  <c r="L15" i="5"/>
  <c r="M15" i="5"/>
  <c r="L13" i="5"/>
  <c r="M13" i="5"/>
  <c r="N13" i="5"/>
  <c r="N15" i="5"/>
  <c r="G30" i="47"/>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G27" i="95"/>
  <c r="I27" i="95" s="1"/>
  <c r="G27" i="92"/>
  <c r="I27" i="92" s="1"/>
  <c r="E29" i="92"/>
  <c r="F27" i="91" l="1"/>
  <c r="G27" i="91"/>
  <c r="I27" i="91" s="1"/>
  <c r="H30" i="91"/>
  <c r="H31" i="91" s="1"/>
  <c r="H32" i="91" s="1"/>
  <c r="H33" i="91" s="1"/>
  <c r="H29" i="87"/>
  <c r="H30" i="87" s="1"/>
  <c r="H31" i="87" s="1"/>
  <c r="H32" i="87" s="1"/>
  <c r="E27" i="87"/>
  <c r="G27" i="87"/>
  <c r="I27" i="87" s="1"/>
  <c r="H29" i="80"/>
  <c r="H30" i="80" s="1"/>
  <c r="H31" i="80" s="1"/>
  <c r="H32" i="80" s="1"/>
  <c r="H33" i="80" s="1"/>
  <c r="H34" i="80" s="1"/>
  <c r="H35" i="80" s="1"/>
  <c r="H36" i="80" s="1"/>
  <c r="H37" i="80" s="1"/>
  <c r="H38" i="80" s="1"/>
  <c r="E27" i="80"/>
  <c r="E30" i="80"/>
  <c r="H27" i="93"/>
  <c r="H28" i="93" s="1"/>
  <c r="H34" i="91" l="1"/>
  <c r="H35" i="91" s="1"/>
  <c r="H36" i="91" s="1"/>
  <c r="H37" i="91" s="1"/>
  <c r="H38" i="91" s="1"/>
  <c r="I27" i="80"/>
  <c r="E29" i="80"/>
  <c r="H29" i="93"/>
  <c r="H30" i="93" s="1"/>
  <c r="H31" i="93" s="1"/>
  <c r="H32" i="93" s="1"/>
  <c r="H33" i="93" s="1"/>
  <c r="H34" i="93" s="1"/>
  <c r="G27" i="93"/>
  <c r="I27"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<sst xmlns="http://schemas.openxmlformats.org/spreadsheetml/2006/main" count="1281" uniqueCount="426">
  <si>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</si>
  <si>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</si>
  <si>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</si>
  <si>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</si>
  <si>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</si>
  <si>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</si>
  <si>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</si>
  <si>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</si>
  <si>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</si>
  <si>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</si>
  <si>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</si>
  <si>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</si>
  <si>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</si>
  <si>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</si>
  <si>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</si>
  <si>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</si>
  <si>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</si>
  <si>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</si>
  <si>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</si>
  <si>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</si>
  <si>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</si>
  <si>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</si>
  <si>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</si>
  <si>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</si>
  <si>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</si>
  <si>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</si>
  <si>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</si>
  <si>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</si>
  <si>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</si>
  <si>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</si>
  <si>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</si>
  <si>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</si>
  <si>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</si>
  <si>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</si>
  <si>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</si>
  <si>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</si>
  <si>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</si>
  <si>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</si>
  <si>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</si>
  <si>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</si>
  <si>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</si>
  <si>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</si>
  <si>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</si>
  <si>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</si>
  <si>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</si>
  <si>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</si>
  <si>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</si>
  <si>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</si>
  <si>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</si>
  <si>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</si>
  <si>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</si>
  <si>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</si>
  <si>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</si>
  <si>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</si>
  <si>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</si>
  <si>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</si>
  <si>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</si>
  <si>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</si>
  <si>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</si>
  <si>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</si>
  <si>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</si>
  <si>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</si>
  <si>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</si>
  <si>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</si>
  <si>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</si>
  <si>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</si>
  <si>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</si>
  <si>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</si>
  <si>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</si>
  <si>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</si>
  <si>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</si>
  <si>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</si>
  <si>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</si>
  <si>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</si>
  <si>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</si>
  <si>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</si>
  <si>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</si>
  <si>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</si>
  <si>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</si>
  <si>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</si>
  <si>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</si>
  <si>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</si>
  <si>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</si>
  <si>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</si>
  <si>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</si>
  <si>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</si>
  <si>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</si>
  <si>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</si>
  <si>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</si>
  <si>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</si>
  <si>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</si>
  <si>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</si>
  <si>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</si>
  <si>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</si>
  <si>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</si>
  <si>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</si>
  <si>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</si>
  <si>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</si>
  <si>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</si>
  <si>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</si>
  <si>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</si>
  <si>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</si>
  <si>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</si>
  <si>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</si>
  <si>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</si>
  <si>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</si>
  <si>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</si>
  <si>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</si>
  <si>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</si>
  <si>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</si>
  <si>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</si>
  <si>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</si>
  <si>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</si>
  <si>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</si>
  <si>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</si>
  <si>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</si>
  <si>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</si>
  <si>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</si>
  <si>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</si>
  <si>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</si>
  <si>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</si>
  <si>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</si>
  <si>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</si>
  <si>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</si>
  <si>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</si>
  <si>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</si>
  <si>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</si>
  <si>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</si>
  <si>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</si>
  <si>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</si>
  <si>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</si>
  <si>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</si>
  <si>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</si>
  <si>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</si>
  <si>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</si>
  <si>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</si>
  <si>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</si>
  <si>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</si>
  <si>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</si>
  <si>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</si>
  <si>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</si>
  <si>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</si>
  <si>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</si>
  <si>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</si>
  <si>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</si>
  <si>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</si>
  <si>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</si>
  <si>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</si>
  <si>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</si>
  <si>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</si>
  <si>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</si>
  <si>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</si>
  <si>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</si>
  <si>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</si>
  <si>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</si>
  <si>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</si>
  <si>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</si>
  <si>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</si>
  <si>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</si>
  <si>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</si>
  <si>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</si>
  <si>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</si>
  <si>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</si>
  <si>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</si>
  <si>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</si>
  <si>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</si>
  <si>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</si>
  <si>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</si>
  <si>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</si>
  <si>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</si>
  <si>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</si>
  <si>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</si>
  <si>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</si>
  <si>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</si>
  <si>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</si>
  <si>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</si>
  <si>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</si>
  <si>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</si>
  <si>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</si>
  <si>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</si>
  <si>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</si>
  <si>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</si>
  <si>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</si>
  <si>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</si>
  <si>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</si>
  <si>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</si>
  <si>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</si>
  <si>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</si>
  <si>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</si>
  <si>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</si>
  <si>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</si>
  <si>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</si>
  <si>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</si>
  <si>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</si>
  <si>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</si>
  <si>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</si>
  <si>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</si>
  <si>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</si>
  <si>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</si>
  <si>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</si>
  <si>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</si>
  <si>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</si>
  <si>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</si>
  <si>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</si>
  <si>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</si>
  <si>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</si>
  <si>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</si>
  <si>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</si>
  <si>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</si>
  <si>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</si>
  <si>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</si>
  <si>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</si>
  <si>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</si>
  <si>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</si>
  <si>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</si>
  <si>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</si>
  <si>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</si>
  <si>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</si>
  <si>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</si>
  <si>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</si>
  <si>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</si>
  <si>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</si>
  <si>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</si>
  <si>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</si>
  <si>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</si>
  <si>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</si>
  <si>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</si>
  <si>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</si>
  <si>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</si>
  <si>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</si>
  <si>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</si>
  <si>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</si>
  <si>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</si>
  <si>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</si>
  <si>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</si>
  <si>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</si>
  <si>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</si>
  <si>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</si>
  <si>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</si>
  <si>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</si>
  <si>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</si>
  <si>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</si>
  <si>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</si>
  <si>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</si>
  <si>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</si>
  <si>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</si>
  <si>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</si>
  <si>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</si>
  <si>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</si>
  <si>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</si>
  <si>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</si>
  <si>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</si>
  <si>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</si>
  <si>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</si>
  <si>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</si>
  <si>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</si>
  <si>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</si>
  <si>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</si>
  <si>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</si>
  <si>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</si>
  <si>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</si>
  <si>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</si>
  <si>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</si>
  <si>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</si>
  <si>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</si>
  <si>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</si>
  <si>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</si>
  <si>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</si>
  <si>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</si>
  <si>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</si>
  <si>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</si>
  <si>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</si>
  <si>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</si>
  <si>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</si>
  <si>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</si>
  <si>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</si>
  <si>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</si>
  <si>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</si>
  <si>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</si>
  <si>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</si>
  <si>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</si>
  <si>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</si>
  <si>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</si>
  <si>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</si>
  <si>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</si>
  <si>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</si>
  <si>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</si>
  <si>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</si>
  <si>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</si>
  <si>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</si>
  <si>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</si>
  <si>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</si>
  <si>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</si>
  <si>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</si>
  <si>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</si>
  <si>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</si>
  <si>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</si>
  <si>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</si>
  <si>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</si>
  <si>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</si>
  <si>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</si>
  <si>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</si>
  <si>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</si>
  <si>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</si>
  <si>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</si>
  <si>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Planes De Acción O Gestión Con Seguimiento</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</si>
  <si>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</si>
  <si>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</si>
  <si>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</si>
  <si>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</si>
  <si>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</si>
  <si>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</si>
  <si>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</si>
  <si>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</si>
  <si>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</si>
  <si>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</si>
  <si>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</si>
  <si>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</si>
  <si>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</si>
  <si>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</si>
  <si>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</si>
  <si>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</si>
  <si>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</si>
  <si>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Enero</t>
  </si>
  <si>
    <t>SUBDIRECTOR DE GESTION CORPORATIVA</t>
  </si>
  <si>
    <t>Subdirección de Gestión Corporativa</t>
  </si>
  <si>
    <t>Acciones de fortalecimiento realizadas</t>
  </si>
  <si>
    <t>LUZ JOHANA CASTILLO - CONTRATISTA SGC</t>
  </si>
  <si>
    <t xml:space="preserve">GRUPO DE COMUNICACIONES </t>
  </si>
  <si>
    <t>Actividades ejecutadas para el fortalecimiento de los canales de comunicación / Actividades programadas para el fortalecimiento de los canales de comunicación</t>
  </si>
  <si>
    <t>1 de enero de 2021</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</si>
  <si>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</si>
  <si>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</si>
  <si>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</si>
  <si>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</si>
  <si>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</si>
  <si>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</si>
  <si>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</si>
  <si>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</si>
  <si>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</si>
  <si>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</si>
  <si>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</si>
  <si>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</si>
  <si>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</si>
  <si>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</si>
  <si>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</si>
  <si>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 xml:space="preserve">Actividades ejecutadas descritas en el Plan de Acción desarrolladas en un periodo de tiempo determinado </t>
  </si>
  <si>
    <t>Equipo MIPG-Oficina Asesora de Planeación</t>
  </si>
  <si>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</si>
  <si>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</si>
  <si>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</si>
  <si>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</si>
  <si>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</si>
  <si>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</si>
  <si>
    <t>Ximena Andrea Castro Pinto</t>
  </si>
  <si>
    <t>GOTARDO ANTONIO YÁÑEZ ÁLVAREZ</t>
  </si>
  <si>
    <t>YOHANNA VILLEGAS CARO - CATALINA CRUZ</t>
  </si>
  <si>
    <t xml:space="preserve">FORMATO DE REPORTE DEL MES DE ABRIL </t>
  </si>
  <si>
    <t>JUAN CARLOS SANABRIA MEDINA - PROFESIONAL UNIVERSIATARIO</t>
  </si>
  <si>
    <t>Yuly Patricia Castro Beltrán - Jefe Oficina Asesora Jurídica / Gotardo Antonio Yáñez Álvarez - Subdirector de Gestión Corporativa</t>
  </si>
  <si>
    <t>Realizar diagnóstico e implementación de cargas laborales del Instituto Distrital de Protección y Bienestar Animal</t>
  </si>
  <si>
    <t>Fortalecer los canales de comunicación</t>
  </si>
  <si>
    <t>Implementar el Modelo Integrado de Planeación y Gestión- MIPG</t>
  </si>
  <si>
    <t>Realizar el fortalecimiento institucional de la estructura orgánica y funcional de la SDA, IDIGER, JBB, E IDPYBA</t>
  </si>
  <si>
    <t>Realizar un diagnostico de fortalecimiento institucional que cumpla con las necesidades de los procesos transversales del IDPYBA</t>
  </si>
  <si>
    <t>14. Realizar 241 visitas administrativas y de seguimiento a empresas prestadoras del servicio público de transporte.</t>
  </si>
  <si>
    <t>Demarcar 2.600 kilómetro carril de vías</t>
  </si>
  <si>
    <t>Instalar 35.000 señales verticales de pedestal</t>
  </si>
  <si>
    <t>Realizar el 100% de las actividades para la segunda fase del Sistema Inteligente de Tranporte - SIT</t>
  </si>
  <si>
    <t>Realizar el 100% de las actividades para la segunda fase de Semáforos Inteligentes.</t>
  </si>
  <si>
    <t>Realizar el 100% de las actividades para la primera fase de Detección Electrónica DEI</t>
  </si>
  <si>
    <t>Subsecretaría de Servicios de la Movilidad</t>
  </si>
  <si>
    <t>NICOLAS ADOLFO CORREAL HUERTAS</t>
  </si>
  <si>
    <t>PLAN DE DESARROLLO - BOGOTÁ MEJOR PARA TODOS 2016-2020</t>
  </si>
  <si>
    <t>Fredy Ariza, Iván Malaver, Mauricio López, Liz Tabares, Manuel Rentería, Natalina Roncancio</t>
  </si>
  <si>
    <t>SUBDIRECTOR DE GESTIÓN CORPORATIVA</t>
  </si>
  <si>
    <t>Medir el porcentaje del implementación de los procesos transversales del Instituto, tales como financieros, administrativos, entre otros.</t>
  </si>
  <si>
    <t>PLAN DE ACCIÓN</t>
  </si>
  <si>
    <t>Actividades que se ejecutaron para la implementación de los procesos transversales</t>
  </si>
  <si>
    <t>Oficina Asesora Jurídica  y SGC - Gestión Contractual</t>
  </si>
  <si>
    <t>Medir el desarrollo operativo de la Oficina Asesora  Jurídica  y  el área  contractual  conforme a los requerimientos internos  y externos allegados a cada área para la atención  oportuna de los mismos.</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</si>
  <si>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</si>
  <si>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</si>
  <si>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Vanessa Páez - Profesional Universitaria Jurídica / María Isabela Tabaco Quemba - contratista SGC</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</si>
  <si>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</si>
  <si>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Actividades ejecutadas para la implementación MIPG/Actividades programadas para para la implementación MIPG</t>
  </si>
  <si>
    <t>Actividades ejecutadas para la implementación MIPG</t>
  </si>
  <si>
    <t>Actividades programadas para para la implementación MIPG</t>
  </si>
  <si>
    <t>Actividades Programadas para dar cumplimiento al  Plan de Acción para el cumplimiento de la Implementación del Sistema de Gestión de Calidad</t>
  </si>
  <si>
    <t>Henry Rincón - Leidy Rodríguez - Nancy Montero - Andrés Guerrero - Laura Fernández</t>
  </si>
  <si>
    <t>% Avance Acumulado frente al PHD</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</si>
  <si>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</si>
  <si>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</si>
  <si>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</si>
  <si>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La meta  al ser  por demanda permite evidenciar  que la Oficina Asesora Jurídica se encuentra  inmersa en la dinámica de responder al volumen que  va recibiendo los requerimientos, ya que su misionalidad  radica en el apoyo  trasversal a nivel administrativo  de la entidad, por ello se  evidencia  que cada  requerimiento fue  gestionado conforme; 1.  al procedimiento del área. 2.en el marco de la normatividad vigente y  3. atendido de manera oportuna  para no entorpecer  la funcionalidad del Instituto.						</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</si>
  <si>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</si>
  <si>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 xml:space="preserve">Se realizaron los ajustes necesarios al proyecto de rediseño y se presentó una reprogramación al cronograma de acuerdo a las nuevas realidades, razon por la cual se reajusta la magnitud anual del indicador de la Meta 1 para el año 2021 pasando de 0,4 a 0,3 </t>
  </si>
  <si>
    <t>Se corrige el valor de la magnitud ejecutada mensual del mes de enero de 2021, la cual por un error de digitación se presentaba en 0,025, siendo el valor real de 0,027</t>
  </si>
  <si>
    <t xml:space="preserve">Mediante la Gestión de Talento humano se da fortalecimiento a la primera dimensión del MIPG, se fortalecen las competencias de los colaboradores a través del suministro de información por medio de las actividades desarrolladas por la entidad, generando reconocimiento por las labores desempeñadas dentro del Instituto, por otra parte, se brinda capacitación al personal de planta, contratistas y se generan estrategias de bienestar para prestar el mejor servicio al cliente, generando valor público y responsabilidad social a través de las acciones realizadas en el interior del Instituto; </t>
  </si>
  <si>
    <t xml:space="preserve">Para este reporte no se presentó ningun retraso. </t>
  </si>
  <si>
    <t>Ingrid Elizabeth Torres Rodriguez</t>
  </si>
  <si>
    <t>Ninguno</t>
  </si>
  <si>
    <t>•	Se actualiza las bitácoras de biciusuarios y residuos ordinarios, reciclables, peligrosos infecciosos y administrativos. 
•	Aprovechamiento del sistema de aguas lluvia    
•	Se realizan dos controles de 34 estaciones para control de vectores.   
•	Se realizan dos fumigaciones de zonas externas, oficinas, bodegas y zonas de caniles.
•	Se realiza la desinfección ambiental en zonas externas y oficinas con amonio cuaternario de quinta generación
•	Se realizaron 6 entregas de residuos peligrosos (Cortopunzantes, biosanitarios, animales) a la empresa Ecocapital.    
•	Se realizaron verificaciones de las condiciones del transporte mediante formato PA03-PR03-F06.    
•	Se realizaron cuatro entregas de material reciclado a la asociación de reciclaje 415,15 Kg.</t>
  </si>
  <si>
    <r>
      <rPr>
        <b/>
        <sz val="10"/>
        <color theme="1"/>
        <rFont val="Arial"/>
        <family val="2"/>
      </rPr>
      <t>GESTIÓN AMBIENTAL:</t>
    </r>
    <r>
      <rPr>
        <sz val="10"/>
        <color theme="1"/>
        <rFont val="Arial"/>
        <family val="2"/>
      </rPr>
      <t xml:space="preserve">
•	Se continua con las inspecciones mensuales, verificando las condiciones sanitarias y locativas de almacenamiento de los residuos.    
•	Se continua con la gestión integral de Residuos en las sedes del Instituto.    
•	Se realiza la solicitud y supervisión de poda con la empresa de aseo. 
•	Se realizan fumigación, control de plagas y roedores y desinfección ambiental
•	Se realizan los siguientes reportes a la Secretaría Distrital de Ambiente: Caracterización energética de las sedes del Instituto y el seguimiento del PACA.
•	Se realizó el reporte del primer semestre del Plan de Gestión del Riesgo y Cambio Climático.
•	Se realizaron 4 capacitaciones: 2 dirigidas a los pasantes de la Unidad de Cuidado Animal relacionado con la bioseguridad y RESPEL, un taller práctico con la Secretaría Distrital de Movilidad en la UCA, sobre mecánica de bicicletas, y la actividad en la sede administrativa sobre reciclaje con la Asociación Colectivo Loma Verde.
•	Se actualiza las bitácoras de biciusuarios y residuos ordinarios, reciclables, peligrosos infecciosos y administrativos. 
•	Aprovechamiento del sistema de aguas lluvia    
•	Se realizan dos controles de 34 estaciones para control de vectores.   
•	Se realizan dos fumigaciones de zonas externas, oficinas, bodegas y zonas de caniles.
•	Se realiza la desinfección ambiental en zonas externas y oficinas con amonio cuaternario de quinta generación
•	Se realizaron 6 entregas de residuos peligrosos (Cortopunzantes, biosanitarios, animales) a la empresa Ecocapital.    
•	Se realizaron verificaciones de las condiciones del transporte mediante formato PA03-PR03-F06.    
•	Se realizaron cuatro entregas de material reciclado a la asociación de reciclaje 415,15 Kg.    </t>
    </r>
  </si>
  <si>
    <t>No se presentó ningún retraso para el cumplimiento de la meta, por consiguiente, no se plantearon soluciones a los mismos.</t>
  </si>
  <si>
    <t>Se está cumpliendo con el objeto, funciones y misionalidad establecidas en las disposiciones que rigen la entidad, dirigidas al bienestar y protección de la fauna silvestre y doméstica que habita en el Distrito Capital.</t>
  </si>
  <si>
    <r>
      <rPr>
        <b/>
        <sz val="11"/>
        <color theme="1"/>
        <rFont val="Arial"/>
        <family val="2"/>
      </rPr>
      <t>OFICINA ASESORA JURIDICA</t>
    </r>
    <r>
      <rPr>
        <sz val="11"/>
        <color theme="1"/>
        <rFont val="Arial"/>
        <family val="2"/>
      </rPr>
      <t xml:space="preserve"> 
AVANCES OAJ: La Oficina Asesora Jurídica a través de los 6 grupos que la conforman: Grupo de Defensa Judicial, Grupo de Asuntos Normativos, Grupo de Asuntos Penales, Grupo de Asuntos Administrativos, Centro de Atención Jurídica y Cobros Coactivos, atendio la totalidad de los 266 requerimientos asignados en el mes deagosto de 2021. 
• Se contestaron dentro de la oportunidad legal todas las acciones de tutela presentadas durante este período.  Todos los requerimientos judiciales fueron atendidos dentro de los términos legales.
• Se adelantaron todas las actividades tendientes a dar cumplimiento al fallo de las Acciones Populares No 2017-00162 y 2020-00797.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LOGROS OAJ: • Los logros ms importantes durante este período fueron:
• Respuestas a requerimientos dentro de los términos legales.
• Atención oportuna de la contestación a la Acción de Tutela notificada y a los requerimientos de orden judicial. 
• Fallos de tutela favorables para la entidad.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t>
    </r>
    <r>
      <rPr>
        <b/>
        <sz val="11"/>
        <color theme="1"/>
        <rFont val="Arial"/>
        <family val="2"/>
      </rPr>
      <t xml:space="preserve">SUBDIRECCIÓN DE GESTIÓN CORPORATIVA - GRUPO CONTRACTUAL: 
</t>
    </r>
    <r>
      <rPr>
        <sz val="11"/>
        <color theme="1"/>
        <rFont val="Arial"/>
        <family val="2"/>
      </rPr>
      <t>En el area Contractual se gestionaron durante el mes de Agosoto 20 Contratos nuevos - Se realizan 17 Modificaciones a Contratos 
- En la Gestion Contractual se realizan 13 revisiones de Documentos precontractuales. Se solicitan 29 solicitudes de Certificacion en el mes
Se realizo la presentacion de Informes a entes de Control que se requieren mensualmente como los son: SIVICOF y SIDEAP, en los tiempos estipulados.
-Los expedientes gozan de reserva en las acciones disciplinarias que se adelantan, estos expedientes reposan físicamente en custodia en la Subdirección de Gestión Corporativa, grupo disciplinario debidamente encarpetado, foliado en físico y bajo custodia, según Ley 734 de 202 Código Único disciplinario Articulo 95.
-En el mes de Agosto se solicitaron para revision 26 procesos para Actas de lIquidacion las cuales estan en revision</t>
    </r>
  </si>
  <si>
    <t>En el mes de Agosto se considera como positivo la realizacion del primer seguimiento al Plan de Mejoramiento FURAG, el envio de correos recordando compromisos y fechas de cargue en carpeta de sharepoint con corte el 31 de Agosto de PAAC y Riesgos de Gestion y Corrupción</t>
  </si>
  <si>
    <t>*La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t>
  </si>
  <si>
    <t>En el mes de Agosto se emitieron 4 actas de adopción (25 a la  29) en donde se actualizaron o crearon 14 documentos, se actualiza el listado maestro de documentos. Se modifican o cargan 30 compromisos en espacios de participacion reglamentada y no reglamentada en la plataforma colibrí. Por otro se realiza seguimiento del Plan de Mejoramiento FURAG 2021 con fecha de corte 31 de Agosto, se envian correos recordatorios a los lideres de los procesos en las actividades programadas en el PAAC y Riesgos de gestion ya el corte del segundo cuatrimestre es el 31 de Agosto,  Durante el mes de agosto se ingresó al aplicativo para conocerlo y actualizar la información de oferta y demanda, adicionalmente se trabajó el Análisis de enfoque diferencial de las operaciones estadísticas con el inventario inicial de 2021.</t>
  </si>
  <si>
    <r>
      <rPr>
        <b/>
        <sz val="10"/>
        <color theme="1"/>
        <rFont val="Arial"/>
        <family val="2"/>
      </rPr>
      <t>GESTIÓN DOCUMENTAL</t>
    </r>
    <r>
      <rPr>
        <sz val="10"/>
        <color theme="1"/>
        <rFont val="Arial"/>
        <family val="2"/>
      </rPr>
      <t>:  Efectuando procesos de organización documental de las áreas que debían entregar sus transferencias primarias documentales, sin embargo, la documentación se encontró sin intervención archivística, por lo cual fue trasladada al edificio de la sede administrativa, donde se están realizando actividades como lo son: Clasificación, ordenación, encarpetado, foliación, inventario documental, hoja de control y digitalización de esta información.
Se han efectuado las capacitaciones requeridas al área, según las necesidades que se presenten en los archivos de gestión.
Se realizo la actualización del Programa de Gestión Documental.
Se esta formulando la elaboración de los planes de conservación documental y plan de preservación digital a largo plazo, para la conformación del Sistema Integrado de Conservación.
Se está realizando un control de calidad exhaustivo de la documentación relacionada en el Formato Único de Inventario Documental, versus la documentación físicamente almacenada en unidades de conservación.
Para esta vigencia se tiene programado la actualización de la tabla de retención documental, dependiendo de la actualización de procedimientos internos de las áreas, específicamente Subdirección de Atención a la Fauna.
Se esta efectuando la recepción de transferencias primarias documentales de las dependencias.</t>
    </r>
  </si>
  <si>
    <t>No se realiza la capacitacione de. NORMAS INTERNACIONALES DE AUDITORÍA: ya que la oficina asesora no contaba con un facilitador en las fechas asignadas. Se reprograma para el mes de septiembre.</t>
  </si>
  <si>
    <t xml:space="preserve"> </t>
  </si>
  <si>
    <r>
      <rPr>
        <b/>
        <sz val="10"/>
        <color theme="1"/>
        <rFont val="Arial"/>
        <family val="2"/>
      </rPr>
      <t>GESTIÓN FINANCIERA:</t>
    </r>
    <r>
      <rPr>
        <sz val="10"/>
        <rFont val="Arial"/>
        <family val="2"/>
      </rPr>
      <t xml:space="preserve"> Con la incorporación y contabilización de las partidas contables se generan los estados financieros de la entidad, los cuales se presentan a los entes respectivos como CGN, DDC, Bogotá Consolida, Contraloría de Bogotá,  se elaboraron los respectivos estados financieros, Se realizaron las actividades operativas necesarias para llevar la ejecución del Gasto de Funcionamiento e  Inversiones del presupuesto, se realizo la totalidad de los giros presupuestales de la vigencia solicitados de la vigencia sin ninguna novedad, se realizó conforme a lo reportado en los informes del sistema de información y solicitado por las áreas de la entidad; se hizo actualización del Plan Anual de Adquisiciones, se realizó seguimiento a la ejecución de Reservas.</t>
    </r>
  </si>
  <si>
    <t xml:space="preserve">Los retrasos en esta meta durante el primer semestre tuvo relacion con el cambio del equipo Directivo en primer lugar la Subdirección de Fauna y a finales del trimestre la Subdirección Corporativa quien actualmente lidera el proyecto de rediseño, sin embargo, se realizaron los ajustes necesarios al proyecto de rediseño y se presentó una reprogramación al cronograma de acuerdo a las nuevas realidades, que permitieron presentar la propuesta de estructura y resultado de las cargas definiendo un escenario más austerio y limitando el crecimiento de la planta a 141 empleos. </t>
  </si>
  <si>
    <t xml:space="preserve">41 Acciones y campañas de comunicación externa
43 acciones y campañas de comunicación interna 
37 Publicaciones en diversos medios de comunicación
12 Notas y comunicados de prensa redactados                                                                                                                                                                         
 8 Cubrimientos de actividades del IDPYBA
193 piezas gráficas diseñadas 
63 videos producidos y editados
PUBLICACIONES EN REDES: Publicaciones   Facebook: 135 Twitter: 226  Instagram: 103 Total:  464
ALCANCE EN REDES SOCIALES: Facebook: 36.127  Twitter: 1.050.000 (impresiones)  Instagram: 90.798  Total: 1.176.925
INTERACCIÓN EN REDES SOCIALES:   Facebook: 48.791  Twitter: 21.559  Instagram 66.473  Total: 136.823
RESPUESTAS A MENSAJES EN REDES SOCIALES: 661
Notas publicadas en Página Web: 8
En el mes de agosto, la dependencia de comunicaciones realiza una divulgación de información de manera permanente para comunicar las acciones adelantadas por las  áreas misionales del IDPYBA a través de diversos productos, contenidos y piezas de comunicación, en los diferentes canales internos y externos con los que cuenta la entidad. </t>
  </si>
  <si>
    <t xml:space="preserve">Gracias a la gestión realizada por el grupo de comunicaciones se ha logrado una divulgación externa de tipo permanente sobre la misionalidad del Instituto, como de los avances y acciones realizadas para la protección y el bienestar de los animales, con contenidos publicados en los canales de comunicación con que cuenta la entidad, específicamente en redes sociales Facebook, Twitter e Instagram, como en la sección de noticias de la página web, además de gestiones free press con medios de comunicación masiva con publicaciones frecuentes en medios de gran importancia como El Tiempo, Canal Capital, La República, El Espectador, Radio Santa Fe, Las 2 Orillas, Diario ADN, City TV, entre otros. 
También se garantiza divulgación de diversos temas de interés dirigidos de manera especifica a la comunidad interna, es decir, a los servidores y colaboradoradores del IDPYBA, sobre actividades de capacitación, socialización de información general y de sinergia con Alcaldía Mayor.  La acción comunicativa propende por acercar a la ciudadanía al conocimiento de los planes, proyectos y programas del Instituto de Protección Animal, así como la para contribuir a la sensibilización y educación de esta en aspectos relacionados, entre otros temas, con maltrato animal, tenencia responsable, cuidado de la Fauna, canales de denuncia y adopciones.  </t>
  </si>
  <si>
    <t>Los beneficios obtenidos para este mes ayudan a la comunidad para mayor facilidad con relación a la busqueda de contenido a través del portal Web, adicionalemente se da inicio al fortalecimiento, con relación al cambio de equipos de computo.</t>
  </si>
  <si>
    <r>
      <rPr>
        <b/>
        <sz val="10"/>
        <color theme="1"/>
        <rFont val="Arial"/>
        <family val="2"/>
      </rPr>
      <t>SERVICIO AL CIUDADANO:</t>
    </r>
    <r>
      <rPr>
        <sz val="10"/>
        <color theme="1"/>
        <rFont val="Arial"/>
        <family val="2"/>
      </rPr>
      <t xml:space="preserve"> durante el mes de agosto, lo ciudadanos respondieron 102 encuestas de satisfacción, en donde se evidencia que el 86% de los ciudadanos se encuentran satisfechos y muy satisfechos con el servicio recibido, el porcentaje de insatisfacción es del 11% y corresponde a los ciudadanos que no han recibido respuestas a sus requerimientos refentes a denuncias por presunto maltrato animal, o  que no están de acuerdo con las respuestas dadas por el área de Escuadrón Anti crueldad (tiempos de visita). Con respecto al mes anterior la satisfacción incrementò dado que los ciudadanos pudieron realizar su proceso de asiganción de turnos sin mayor dificultad.
En el mes de jagosto se radicaron un total de 990 derechos de petición a través de los canales de atención al ciudadano habilitados, Se cerraron 53 peticiones fuera de términos de ley.</t>
    </r>
  </si>
  <si>
    <r>
      <rPr>
        <b/>
        <sz val="10"/>
        <color theme="1"/>
        <rFont val="Arial"/>
        <family val="2"/>
      </rPr>
      <t>TALENTO HUMANO</t>
    </r>
    <r>
      <rPr>
        <sz val="10"/>
        <color theme="1"/>
        <rFont val="Arial"/>
        <family val="2"/>
      </rPr>
      <t>: De acuerdo con el Plan de trabajo establecido, se tenía previsto el desarrollo de 11 capacitaciones en el mes de agosto, de las cuales 9 se ejecutaron, asi mismo, se realizaron 2 capacitaciones adicionales que no se encontraban programadas en el PIC. igualmente y de acuerdo con el Plan de Bienestar e Incentivos para el mes de agosto se tenían programadas 3 actividades las cuales se pudieron realizar 2. asi mismo se logro cumplir con los estandares minimos y con SST segun lo establecido. Se cumple a cabalidad con los once actos administrativos que se presentaron y se efectuaron las actualizaciones correspondientes en el SIDEAP.</t>
    </r>
  </si>
  <si>
    <r>
      <rPr>
        <b/>
        <sz val="10"/>
        <color theme="1"/>
        <rFont val="Arial"/>
        <family val="2"/>
      </rPr>
      <t>RECURSOS FÍSICOS:</t>
    </r>
    <r>
      <rPr>
        <sz val="10"/>
        <color theme="1"/>
        <rFont val="Arial"/>
        <family val="2"/>
      </rPr>
      <t xml:space="preserve"> 1- Durante el mes de agosto desde almacén se dio respuesta a 222 solicitudes, lo cual representa un 100% de las solicitudes de entrega, traslado y/o reintegro de bienes, con el fin de mantener actualizado el inventario, se registra cada movimiento en el  aplicativo de inventarios.
2- Se mantuvo actualizado el inventario, con el fin de mostrar la realidad económica y contable del mismo, durante el mes de agosto 2021, valor delinventario, al cierre del mes asciende a la suma  de $ 421.090.522, almacenados en las dos bodegas con las que cuenta el IDPYBA.
3-Se realizo el acompañamiento a los proveedores con el fin de gestionar los correspondientes pagos y normal ejecución de los respectivos contratos, de esta manera se garantiza la normal prestación de cada uno de los servicios, impactando positivamente en la normal prestación de los servicios contratados, en total se gestionaron 9 informes de proveedores,
4- Durante el mes de agosto se realizo el remite de pago de las facturas del servicio de energía de la sede administrativa, unico servicio publico a gargo del equipo de recursos fisicos.
5 - Durante este periodo se realizo mantenimiento correctivo al escritorio de lo oficina de la direccion general, asi mismo se gestiona la pintura para la oficina de la direccion y subdireccion de Gestion Corporativa., dicho mantenimiento es prestado por la empresa Moderline, contratista a cargo del arrendamiento del piso 8 Residencias Tequendama Torre sur.
6 - Durante el mes de agosto no se realizo ninguna baja de bienes, Durante este periodo no se recibio concepto tecnico alguno con el fin de generar la baja de bienes que se encuentren dañados.</t>
    </r>
  </si>
  <si>
    <t xml:space="preserve">El cumplimiento de esta meta genera un beneficio a la ciudad en el sentido de la prestación de los servicios ofrecidos a la ciudadanía y   poder fortalecer la imagen del Instituto y su articulación con el sector y la comunidad, además   la entidad puede  tener la plena confianza que los procesos  están siendo sistematizados para  cualquier requerimiento, y se  esta  cumpliendo con los organismos de control.		</t>
  </si>
  <si>
    <t xml:space="preserve">AVANCES : Se realizo presentación de la estructura propuesta el día 11 de agosto de 2021, se realizaron ajustes de acuerdo a mesas de trabajo con las Subdirecciones misionales y se propone subir el nivel de la subdirección juridica presentando los resultados de estas mesas el día 31 de agosto en el Comite directivo, es importante resaltar que las temas estrategicos por dependencia, por tal motivo se iniciará un trabajo de revisión de las funciones del acuerdo 546 de 2016.
LOGROS: Se realizo la presentación de resultados por medio de la propuesta del area. </t>
  </si>
  <si>
    <t>En el mes de agosto de 2021 se realizó los reportes en PMR, SPI, POA y Hojas de vida de indicadores. Se acompañó a las Subdirecciones tecnicas en las modificaciones del Plan de Adquisiciones que requerían traslados presupuestales entre metas de los proyectos. 
En el mes de agosto se brindó acompañamiento técnico a la concertación de acciones del sector ambiente para el Festival por la Igualdad, en el marco de la Política Pública LGBTI, para lo cual, desde IDPYBA se propuso la realización de una jornada de adopción con ejercicio de sensibilización especial para la población LGBTI. Así mismo, se acompañó el proceso de actualización del Plan de Acción de la política Pública de Protección y Bienestar Animal, realizando la socialización del procedimiento y estado del Plan de Acción ante el Comité Directivo del IDPBYA
Se realizó la actualización de herramientas para la elaboración del Anteproyecto y se envió la circular Interna con instrucciones para la Formulación del Anteproyecto de Presupuesto con base a la Circular SHD-000006 enviada al Instituto por parte de la Secretaría de Haciend Distrital.</t>
  </si>
  <si>
    <t>Dentro de las acciones realizadas para la actualización y fortalecimiento de los recursos de tecnologías de la información y las comunicaciones, se llevo a cabo la actualización de la plataforma SISEPP donde se encuentra en gestión para el módulo de RP (Registro Presupuestal), adicionalmente se culmina el Sistema de Información MIPG donde esta en proceso para su funcionamiento.     
Durante el mes de Agosto se le brindó soporte técnico a las diferentes áreas que lo requirieron
Se realizó el mantenimiento preventivo a los Scanner del Instituto.
Se realizo actualización a la version 03 del Plan de Riesgos del Instituto.
Se procedio con el cambio de 12 Equipos de Computo, con el fin de mejorar las caracteristicas y el rendimiento.
Se brindaron 2 capacitaciones al personal de Instituto sobre temas de Seguridad y Privacidad de la Información.
Se hizo actualización de los ítems con relación al módulo de Transparencia y Acceso a la Información Pública.</t>
  </si>
  <si>
    <t xml:space="preserve">Las dificultades que se han presentado han sido con relación a la entrega y aprobación de los procedimientos tecnologícos, debido a que no se ha dado cumplimento a los tiempos establecidos, por tal motivo la solución es reunirnos con el área encargada para realizar la revisión y aprobación de los dichos procedimientos.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</si>
</sst>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0.0"/>
    <numFmt numFmtId="175" formatCode="_(* #,##0.0_);_(* \(#,##0.0\);_(* &quot;-&quot;??_);_(@_)"/>
    <numFmt numFmtId="176" formatCode="0.0"/>
    <numFmt numFmtId="177" formatCode="0.000"/>
    <numFmt numFmtId="178" formatCode="_(* #,##0.000_);_(* \(#,##0.000\);_(* &quot;-&quot;??_);_(@_)"/>
    <numFmt numFmtId="179" formatCode="_(* #,##0.0000_);_(* \(#,##0.0000\);_(* &quot;-&quot;??_);_(@_)"/>
    <numFmt numFmtId="180" formatCode="0.000000"/>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4"/>
      <name val="Arial"/>
      <family val="2"/>
    </font>
    <font>
      <b/>
      <sz val="10"/>
      <color theme="0"/>
      <name val="Arial"/>
      <family val="2"/>
    </font>
    <font>
      <sz val="10"/>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2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211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43" fontId="33" fillId="0" borderId="0" applyFont="0" applyFill="0" applyBorder="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0" applyNumberFormat="0" applyAlignment="0" applyProtection="0"/>
    <xf numFmtId="0" fontId="18" fillId="16" borderId="12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6" applyNumberFormat="0" applyFon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6"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43" fontId="33" fillId="0" borderId="0" applyFont="0" applyFill="0" applyBorder="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5"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43" fontId="33" fillId="0" borderId="0" applyFont="0" applyFill="0" applyBorder="0" applyAlignment="0" applyProtection="0"/>
    <xf numFmtId="0" fontId="23" fillId="7" borderId="186" applyNumberFormat="0" applyAlignment="0" applyProtection="0"/>
    <xf numFmtId="43" fontId="33" fillId="0" borderId="0" applyFont="0" applyFill="0" applyBorder="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4" fillId="23" borderId="183" applyNumberFormat="0" applyFont="0" applyAlignment="0" applyProtection="0"/>
    <xf numFmtId="0" fontId="31" fillId="0" borderId="185" applyNumberFormat="0" applyFill="0" applyAlignment="0" applyProtection="0"/>
    <xf numFmtId="0" fontId="4" fillId="23" borderId="183" applyNumberFormat="0" applyFont="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31" fillId="0" borderId="185"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18" fillId="16" borderId="182"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43" fontId="33" fillId="0" borderId="0" applyFont="0" applyFill="0" applyBorder="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4" applyNumberForma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5" applyNumberFormat="0" applyFill="0" applyAlignment="0" applyProtection="0"/>
    <xf numFmtId="0" fontId="4" fillId="23" borderId="183"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18" fillId="16" borderId="186"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43" fontId="33" fillId="0" borderId="0" applyFont="0" applyFill="0" applyBorder="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43" fontId="33" fillId="0" borderId="0" applyFont="0" applyFill="0" applyBorder="0" applyAlignment="0" applyProtection="0"/>
    <xf numFmtId="0" fontId="26" fillId="16" borderId="188" applyNumberFormat="0" applyAlignment="0" applyProtection="0"/>
    <xf numFmtId="41" fontId="33" fillId="0" borderId="0" applyFont="0" applyFill="0" applyBorder="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43" fontId="33" fillId="0" borderId="0" applyFont="0" applyFill="0" applyBorder="0" applyAlignment="0" applyProtection="0"/>
    <xf numFmtId="0" fontId="23" fillId="7"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43" fontId="33" fillId="0" borderId="0" applyFont="0" applyFill="0" applyBorder="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23" fillId="7" borderId="182" applyNumberForma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3" fillId="7" borderId="18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3" applyNumberFormat="0" applyFont="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43" fontId="33" fillId="0" borderId="0" applyFont="0" applyFill="0" applyBorder="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9" applyNumberFormat="0" applyFon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43" fontId="33" fillId="0" borderId="0" applyFont="0" applyFill="0" applyBorder="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5"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2"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3"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2" applyNumberFormat="0" applyAlignment="0" applyProtection="0"/>
    <xf numFmtId="0" fontId="31" fillId="0" borderId="185" applyNumberFormat="0" applyFill="0" applyAlignment="0" applyProtection="0"/>
    <xf numFmtId="43" fontId="33" fillId="0" borderId="0" applyFont="0" applyFill="0" applyBorder="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2" applyNumberFormat="0" applyAlignment="0" applyProtection="0"/>
    <xf numFmtId="0" fontId="18" fillId="16"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2" applyNumberFormat="0" applyAlignment="0" applyProtection="0"/>
    <xf numFmtId="0" fontId="18" fillId="16" borderId="182"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6" applyNumberFormat="0" applyAlignment="0" applyProtection="0"/>
    <xf numFmtId="0" fontId="23" fillId="7" borderId="186"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4"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2"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5"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4" fillId="23" borderId="187"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6" fillId="16" borderId="184" applyNumberFormat="0" applyAlignment="0" applyProtection="0"/>
    <xf numFmtId="0" fontId="23" fillId="7" borderId="182" applyNumberFormat="0" applyAlignment="0" applyProtection="0"/>
    <xf numFmtId="0" fontId="18" fillId="16"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2" applyNumberFormat="0" applyAlignment="0" applyProtection="0"/>
    <xf numFmtId="0" fontId="26" fillId="16" borderId="184"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4" applyNumberFormat="0" applyAlignment="0" applyProtection="0"/>
    <xf numFmtId="43" fontId="33" fillId="0" borderId="0" applyFont="0" applyFill="0" applyBorder="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3" fillId="7"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5"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4"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43" fontId="33" fillId="0" borderId="0" applyFont="0" applyFill="0" applyBorder="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2"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2"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4"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2"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2" applyNumberFormat="0" applyAlignment="0" applyProtection="0"/>
    <xf numFmtId="0" fontId="23" fillId="7"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23" fillId="7" borderId="182" applyNumberFormat="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6" fillId="16" borderId="184"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26" fillId="16" borderId="184"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4"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4"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23" fillId="7" borderId="182" applyNumberFormat="0" applyAlignment="0" applyProtection="0"/>
    <xf numFmtId="0" fontId="18" fillId="16" borderId="182"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43" fontId="33" fillId="0" borderId="0" applyFont="0" applyFill="0" applyBorder="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18" fillId="16" borderId="182"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2" applyNumberFormat="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23" fillId="7" borderId="182"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4"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2" applyNumberFormat="0" applyAlignment="0" applyProtection="0"/>
    <xf numFmtId="0" fontId="26" fillId="16" borderId="184"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3" fillId="7"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2" applyNumberFormat="0" applyAlignment="0" applyProtection="0"/>
    <xf numFmtId="0" fontId="18" fillId="16"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23" fillId="7" borderId="182" applyNumberForma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4"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43" fontId="33" fillId="0" borderId="0" applyFont="0" applyFill="0" applyBorder="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43" fontId="33" fillId="0" borderId="0" applyFont="0" applyFill="0" applyBorder="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43" fontId="33" fillId="0" borderId="0" applyFont="0" applyFill="0" applyBorder="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43" fontId="33" fillId="0" borderId="0" applyFont="0" applyFill="0" applyBorder="0" applyAlignment="0" applyProtection="0"/>
    <xf numFmtId="0" fontId="23" fillId="7" borderId="200"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43" fontId="33" fillId="0" borderId="0" applyFont="0" applyFill="0" applyBorder="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43" fontId="33" fillId="0" borderId="0" applyFont="0" applyFill="0" applyBorder="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0" fontId="26" fillId="16" borderId="202" applyNumberFormat="0" applyAlignment="0" applyProtection="0"/>
    <xf numFmtId="41" fontId="33" fillId="0" borderId="0" applyFont="0" applyFill="0" applyBorder="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43" fontId="33" fillId="0" borderId="0" applyFont="0" applyFill="0" applyBorder="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31" fillId="0" borderId="203" applyNumberFormat="0" applyFill="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43" fontId="33" fillId="0" borderId="0" applyFont="0" applyFill="0" applyBorder="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43" fontId="33" fillId="0" borderId="0" applyFont="0" applyFill="0" applyBorder="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cellStyleXfs>
  <cellXfs count="849">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8" fillId="61" borderId="71" xfId="1371" applyFont="1" applyFill="1" applyBorder="1" applyAlignment="1" applyProtection="1">
      <alignment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69"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73" xfId="1371" applyFont="1" applyFill="1" applyBorder="1" applyAlignment="1" applyProtection="1">
      <alignment horizontal="center" vertical="center" wrapText="1"/>
      <protection hidden="1"/>
    </xf>
    <xf numFmtId="0" fontId="8" fillId="61" borderId="71" xfId="0" applyFont="1" applyFill="1" applyBorder="1" applyAlignment="1" applyProtection="1">
      <alignment horizontal="center" vertical="center" wrapText="1"/>
      <protection hidden="1"/>
    </xf>
    <xf numFmtId="0" fontId="8" fillId="61" borderId="72" xfId="1371" applyFont="1" applyFill="1" applyBorder="1" applyAlignment="1" applyProtection="1">
      <alignment horizontal="center" vertical="center" wrapText="1"/>
      <protection hidden="1"/>
    </xf>
    <xf numFmtId="0" fontId="8" fillId="61" borderId="73"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14" fontId="9" fillId="0" borderId="71" xfId="1371" applyNumberFormat="1" applyFont="1" applyBorder="1" applyAlignment="1" applyProtection="1">
      <alignment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177" fontId="54" fillId="0" borderId="71" xfId="0" applyNumberFormat="1" applyFont="1" applyBorder="1" applyProtection="1">
      <protection hidden="1"/>
    </xf>
    <xf numFmtId="0" fontId="8" fillId="61" borderId="65"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76" fillId="0" borderId="0" xfId="1327" applyFont="1" applyAlignment="1" applyProtection="1">
      <alignment vertical="center"/>
      <protection hidden="1"/>
    </xf>
    <xf numFmtId="178" fontId="70" fillId="50" borderId="71" xfId="1250" applyNumberFormat="1" applyFont="1" applyFill="1" applyBorder="1" applyAlignment="1" applyProtection="1">
      <alignment horizontal="center" vertical="center"/>
      <protection hidden="1"/>
    </xf>
    <xf numFmtId="178" fontId="70" fillId="0" borderId="71" xfId="0" applyNumberFormat="1" applyFont="1" applyBorder="1" applyProtection="1">
      <protection hidden="1"/>
    </xf>
    <xf numFmtId="0" fontId="8" fillId="61" borderId="71" xfId="1371" applyFont="1" applyFill="1" applyBorder="1" applyAlignment="1" applyProtection="1">
      <alignment horizontal="center" vertical="center" wrapText="1"/>
      <protection locked="0"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176" fontId="5" fillId="0" borderId="75" xfId="1496" applyNumberFormat="1" applyFont="1" applyFill="1" applyBorder="1" applyAlignment="1" applyProtection="1">
      <alignment horizontal="center" vertical="center" wrapText="1"/>
      <protection hidden="1"/>
    </xf>
    <xf numFmtId="176" fontId="5" fillId="0" borderId="78" xfId="1496" applyNumberFormat="1" applyFont="1" applyFill="1" applyBorder="1" applyAlignment="1" applyProtection="1">
      <alignment vertical="center" wrapText="1"/>
      <protection hidden="1"/>
    </xf>
    <xf numFmtId="0" fontId="8" fillId="61" borderId="74" xfId="1371" applyFont="1" applyFill="1" applyBorder="1" applyAlignment="1" applyProtection="1">
      <alignment vertical="top" wrapText="1"/>
      <protection hidden="1"/>
    </xf>
    <xf numFmtId="178" fontId="5" fillId="24" borderId="75" xfId="1250" applyNumberFormat="1" applyFont="1" applyFill="1" applyBorder="1" applyAlignment="1" applyProtection="1">
      <alignment horizontal="center" vertical="center"/>
      <protection hidden="1"/>
    </xf>
    <xf numFmtId="0" fontId="8" fillId="61" borderId="73" xfId="1371" applyFont="1" applyFill="1" applyBorder="1" applyAlignment="1" applyProtection="1">
      <alignment horizontal="justify" vertical="center" wrapText="1"/>
      <protection locked="0" hidden="1"/>
    </xf>
    <xf numFmtId="0" fontId="8" fillId="61" borderId="73" xfId="1371" applyFont="1" applyFill="1" applyBorder="1" applyAlignment="1" applyProtection="1">
      <alignment horizontal="justify" vertical="center" wrapText="1"/>
      <protection hidden="1"/>
    </xf>
    <xf numFmtId="0" fontId="8" fillId="61" borderId="79" xfId="1371" applyFont="1" applyFill="1" applyBorder="1" applyAlignment="1" applyProtection="1">
      <alignment horizontal="left" vertical="center" wrapText="1"/>
      <protection hidden="1"/>
    </xf>
    <xf numFmtId="14" fontId="9" fillId="0" borderId="71" xfId="1371" applyNumberFormat="1" applyFont="1" applyBorder="1" applyAlignment="1" applyProtection="1">
      <alignment horizontal="center" vertical="center" wrapText="1"/>
      <protection locked="0" hidden="1"/>
    </xf>
    <xf numFmtId="0" fontId="8" fillId="61" borderId="73" xfId="1371" applyFont="1" applyFill="1" applyBorder="1" applyAlignment="1" applyProtection="1">
      <alignment horizontal="justify" vertical="center"/>
      <protection hidden="1"/>
    </xf>
    <xf numFmtId="0" fontId="8" fillId="61" borderId="73" xfId="1371" applyFont="1" applyFill="1" applyBorder="1" applyAlignment="1" applyProtection="1">
      <alignment vertical="center" wrapText="1"/>
      <protection hidden="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167" fontId="59" fillId="0" borderId="0" xfId="1495" applyNumberFormat="1"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176" fontId="5" fillId="0" borderId="78" xfId="1496" applyNumberFormat="1" applyFont="1" applyFill="1" applyBorder="1" applyAlignment="1" applyProtection="1">
      <alignment horizontal="center" vertical="center" wrapText="1"/>
      <protection hidden="1"/>
    </xf>
    <xf numFmtId="14" fontId="5" fillId="0" borderId="71" xfId="1371" applyNumberFormat="1" applyFont="1" applyBorder="1" applyAlignment="1" applyProtection="1">
      <alignment horizontal="center" vertical="center" wrapText="1"/>
      <protection locked="0" hidden="1"/>
    </xf>
    <xf numFmtId="177" fontId="81" fillId="24" borderId="71" xfId="1250" applyNumberFormat="1" applyFont="1" applyFill="1" applyBorder="1" applyAlignment="1" applyProtection="1">
      <alignment horizontal="center" vertical="center"/>
      <protection hidden="1"/>
    </xf>
    <xf numFmtId="9" fontId="54" fillId="0" borderId="71" xfId="1495" applyFont="1" applyBorder="1" applyProtection="1">
      <protection hidden="1"/>
    </xf>
    <xf numFmtId="10" fontId="9" fillId="50" borderId="74" xfId="1495" applyNumberFormat="1" applyFont="1" applyFill="1" applyBorder="1" applyAlignment="1" applyProtection="1">
      <alignment vertical="center" wrapText="1"/>
      <protection locked="0" hidden="1"/>
    </xf>
    <xf numFmtId="177" fontId="5" fillId="0" borderId="75" xfId="1496" applyNumberFormat="1" applyFont="1" applyFill="1" applyBorder="1" applyAlignment="1" applyProtection="1">
      <alignment horizontal="center" vertical="center" wrapText="1"/>
      <protection hidden="1"/>
    </xf>
    <xf numFmtId="177" fontId="5" fillId="0" borderId="72" xfId="1496"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0" borderId="72" xfId="1371" applyFont="1" applyBorder="1" applyAlignment="1" applyProtection="1">
      <alignment horizontal="center" vertical="center"/>
      <protection hidden="1"/>
    </xf>
    <xf numFmtId="1" fontId="9" fillId="24" borderId="78" xfId="1496" applyNumberFormat="1" applyFont="1" applyFill="1" applyBorder="1" applyAlignment="1" applyProtection="1">
      <alignment vertical="center" wrapText="1"/>
      <protection hidden="1"/>
    </xf>
    <xf numFmtId="176" fontId="5" fillId="24" borderId="75" xfId="1496" applyNumberFormat="1" applyFont="1" applyFill="1" applyBorder="1" applyAlignment="1" applyProtection="1">
      <alignment horizontal="center" vertical="center" wrapText="1"/>
      <protection hidden="1"/>
    </xf>
    <xf numFmtId="176" fontId="5" fillId="24" borderId="78" xfId="1496" applyNumberFormat="1" applyFont="1" applyFill="1" applyBorder="1" applyAlignment="1" applyProtection="1">
      <alignment horizontal="center" vertical="center" wrapText="1"/>
      <protection hidden="1"/>
    </xf>
    <xf numFmtId="178" fontId="70" fillId="24" borderId="71" xfId="1250" applyNumberFormat="1" applyFont="1" applyFill="1" applyBorder="1" applyAlignment="1" applyProtection="1">
      <alignment horizontal="center" vertical="center"/>
      <protection hidden="1"/>
    </xf>
    <xf numFmtId="179" fontId="70" fillId="24" borderId="75" xfId="1250" applyNumberFormat="1" applyFont="1" applyFill="1" applyBorder="1" applyAlignment="1" applyProtection="1">
      <alignment horizontal="center" vertical="center"/>
      <protection hidden="1"/>
    </xf>
    <xf numFmtId="179" fontId="70" fillId="24" borderId="71" xfId="1250" applyNumberFormat="1" applyFont="1" applyFill="1" applyBorder="1" applyAlignment="1" applyProtection="1">
      <alignment horizontal="center" vertical="center"/>
      <protection hidden="1"/>
    </xf>
    <xf numFmtId="0" fontId="54" fillId="0" borderId="52" xfId="0" applyFont="1" applyBorder="1" applyProtection="1">
      <protection hidden="1"/>
    </xf>
    <xf numFmtId="0" fontId="54" fillId="0" borderId="14" xfId="0" applyFont="1" applyBorder="1" applyProtection="1">
      <protection hidden="1"/>
    </xf>
    <xf numFmtId="0" fontId="15" fillId="61" borderId="71" xfId="1371" applyFont="1" applyFill="1" applyBorder="1" applyAlignment="1" applyProtection="1">
      <alignment vertical="center" wrapText="1"/>
      <protection hidden="1"/>
    </xf>
    <xf numFmtId="2" fontId="5" fillId="0" borderId="75" xfId="1496" applyNumberFormat="1" applyFont="1" applyFill="1" applyBorder="1" applyAlignment="1" applyProtection="1">
      <alignment horizontal="center" vertical="center" wrapText="1"/>
      <protection hidden="1"/>
    </xf>
    <xf numFmtId="2" fontId="5" fillId="0" borderId="78" xfId="1496" applyNumberFormat="1" applyFont="1" applyFill="1" applyBorder="1" applyAlignment="1" applyProtection="1">
      <alignment horizontal="center" vertical="center" wrapText="1"/>
      <protection hidden="1"/>
    </xf>
    <xf numFmtId="14" fontId="12" fillId="0" borderId="71" xfId="1371" applyNumberFormat="1" applyFont="1" applyBorder="1" applyAlignment="1" applyProtection="1">
      <alignment horizontal="center" vertical="center" wrapText="1"/>
      <protection locked="0" hidden="1"/>
    </xf>
    <xf numFmtId="0" fontId="54" fillId="0" borderId="39" xfId="0" applyFont="1" applyBorder="1" applyProtection="1">
      <protection hidden="1"/>
    </xf>
    <xf numFmtId="9" fontId="70" fillId="0" borderId="71" xfId="1495" applyFont="1" applyBorder="1" applyProtection="1">
      <protection hidden="1"/>
    </xf>
    <xf numFmtId="10" fontId="4" fillId="50" borderId="74" xfId="1495" applyNumberFormat="1" applyFont="1" applyFill="1" applyBorder="1" applyAlignment="1" applyProtection="1">
      <alignment vertical="center" wrapText="1"/>
      <protection locked="0" hidden="1"/>
    </xf>
    <xf numFmtId="0" fontId="8" fillId="61" borderId="128" xfId="1371" applyFont="1" applyFill="1" applyBorder="1" applyAlignment="1" applyProtection="1">
      <alignment horizontal="justify" vertical="center" wrapText="1"/>
      <protection locked="0" hidden="1"/>
    </xf>
    <xf numFmtId="10" fontId="59" fillId="0" borderId="0" xfId="1495" applyNumberFormat="1" applyFont="1" applyFill="1" applyBorder="1" applyAlignment="1">
      <alignment horizontal="center" vertical="center" wrapText="1"/>
    </xf>
    <xf numFmtId="10" fontId="12" fillId="50" borderId="74" xfId="1495" applyNumberFormat="1" applyFont="1" applyFill="1" applyBorder="1" applyAlignment="1" applyProtection="1">
      <alignment vertical="center" wrapText="1"/>
      <protection locked="0" hidden="1"/>
    </xf>
    <xf numFmtId="10" fontId="59" fillId="0" borderId="157" xfId="1495" applyNumberFormat="1" applyFont="1" applyFill="1" applyBorder="1" applyAlignment="1">
      <alignment horizontal="center" vertical="center" wrapText="1"/>
    </xf>
    <xf numFmtId="178" fontId="12" fillId="24" borderId="157" xfId="1250" applyNumberFormat="1" applyFont="1" applyFill="1" applyBorder="1" applyAlignment="1" applyProtection="1">
      <alignment horizontal="center" vertical="center"/>
      <protection hidden="1"/>
    </xf>
    <xf numFmtId="9" fontId="59" fillId="0" borderId="157" xfId="1495" applyFont="1" applyBorder="1" applyProtection="1">
      <protection hidden="1"/>
    </xf>
    <xf numFmtId="43" fontId="9" fillId="0" borderId="159" xfId="14326" applyFont="1" applyFill="1" applyBorder="1" applyAlignment="1">
      <alignment horizontal="center" vertical="center"/>
    </xf>
    <xf numFmtId="9" fontId="54" fillId="0" borderId="157" xfId="0" applyNumberFormat="1" applyFont="1" applyBorder="1"/>
    <xf numFmtId="167" fontId="9" fillId="24" borderId="75" xfId="1250" applyFont="1" applyFill="1" applyBorder="1" applyAlignment="1" applyProtection="1">
      <alignment vertical="center" wrapText="1"/>
      <protection hidden="1"/>
    </xf>
    <xf numFmtId="10" fontId="63" fillId="0" borderId="157" xfId="1495" applyNumberFormat="1" applyFont="1" applyFill="1" applyBorder="1" applyAlignment="1">
      <alignment horizontal="center" vertical="center"/>
    </xf>
    <xf numFmtId="10" fontId="63" fillId="24" borderId="157" xfId="1495" applyNumberFormat="1" applyFont="1" applyFill="1" applyBorder="1" applyAlignment="1">
      <alignment horizontal="center" vertical="center"/>
    </xf>
    <xf numFmtId="10" fontId="9" fillId="0" borderId="159" xfId="1495" applyNumberFormat="1" applyFont="1" applyFill="1" applyBorder="1" applyAlignment="1">
      <alignment horizontal="center" vertical="center"/>
    </xf>
    <xf numFmtId="167" fontId="9" fillId="0" borderId="204" xfId="1250" applyFont="1" applyFill="1" applyBorder="1" applyAlignment="1">
      <alignment horizontal="center" vertical="center"/>
    </xf>
    <xf numFmtId="10" fontId="9" fillId="0" borderId="204" xfId="14326" applyNumberFormat="1" applyFont="1" applyFill="1" applyBorder="1" applyAlignment="1">
      <alignment horizontal="center" vertical="center"/>
    </xf>
    <xf numFmtId="180" fontId="59" fillId="0" borderId="0" xfId="1495" applyNumberFormat="1" applyFont="1" applyFill="1" applyBorder="1" applyAlignment="1">
      <alignment horizontal="center" vertical="center" wrapText="1"/>
    </xf>
    <xf numFmtId="0" fontId="8" fillId="61" borderId="36" xfId="1371" applyFont="1" applyFill="1" applyBorder="1" applyAlignment="1" applyProtection="1">
      <alignment horizontal="center" vertical="center" wrapText="1"/>
      <protection hidden="1"/>
    </xf>
    <xf numFmtId="167" fontId="63" fillId="0" borderId="205" xfId="1250" applyFont="1" applyFill="1" applyBorder="1" applyAlignment="1">
      <alignment horizontal="center" vertical="center"/>
    </xf>
    <xf numFmtId="9" fontId="54" fillId="0" borderId="205" xfId="0" applyNumberFormat="1" applyFont="1" applyBorder="1"/>
    <xf numFmtId="167" fontId="63" fillId="24" borderId="205" xfId="1250" applyFont="1" applyFill="1" applyBorder="1" applyAlignment="1">
      <alignment horizontal="center" vertical="center"/>
    </xf>
    <xf numFmtId="10" fontId="9" fillId="24" borderId="157" xfId="1495" applyNumberFormat="1" applyFont="1" applyFill="1" applyBorder="1" applyAlignment="1">
      <alignment horizontal="center" vertical="center"/>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0"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69"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hidden="1"/>
    </xf>
    <xf numFmtId="0" fontId="73" fillId="0" borderId="73" xfId="0" applyFont="1" applyBorder="1" applyAlignment="1" applyProtection="1">
      <alignment horizontal="center" wrapText="1"/>
      <protection locked="0" hidden="1"/>
    </xf>
    <xf numFmtId="0" fontId="73" fillId="0" borderId="65"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55" fillId="0" borderId="72" xfId="0" applyFont="1" applyBorder="1" applyAlignment="1" applyProtection="1">
      <alignment horizontal="center" vertical="center" wrapText="1"/>
      <protection locked="0" hidden="1"/>
    </xf>
    <xf numFmtId="0" fontId="55" fillId="0" borderId="67" xfId="0" applyFont="1" applyBorder="1" applyAlignment="1" applyProtection="1">
      <alignment horizontal="center" vertical="center" wrapText="1"/>
      <protection locked="0" hidden="1"/>
    </xf>
    <xf numFmtId="0" fontId="75" fillId="0" borderId="71" xfId="0" applyFont="1" applyBorder="1" applyAlignment="1" applyProtection="1">
      <alignment horizontal="center" vertical="center" wrapText="1"/>
      <protection locked="0" hidden="1"/>
    </xf>
    <xf numFmtId="0" fontId="75" fillId="0" borderId="66" xfId="0" applyFont="1" applyBorder="1" applyAlignment="1" applyProtection="1">
      <alignment horizontal="center" vertical="center" wrapText="1"/>
      <protection locked="0" hidden="1"/>
    </xf>
    <xf numFmtId="0" fontId="66" fillId="24" borderId="33" xfId="1371" applyFont="1" applyFill="1" applyBorder="1" applyAlignment="1" applyProtection="1">
      <alignment horizontal="center" vertical="center"/>
      <protection hidden="1"/>
    </xf>
    <xf numFmtId="0" fontId="66" fillId="24" borderId="19" xfId="1371" applyFont="1" applyFill="1" applyBorder="1" applyAlignment="1" applyProtection="1">
      <alignment horizontal="center" vertical="center"/>
      <protection hidden="1"/>
    </xf>
    <xf numFmtId="0" fontId="66" fillId="24" borderId="64" xfId="1371" applyFont="1" applyFill="1" applyBorder="1" applyAlignment="1" applyProtection="1">
      <alignment horizontal="center" vertical="center"/>
      <protection hidden="1"/>
    </xf>
    <xf numFmtId="0" fontId="57" fillId="61" borderId="73" xfId="1371" applyFont="1" applyFill="1" applyBorder="1" applyAlignment="1" applyProtection="1">
      <alignment horizontal="center" vertical="center"/>
      <protection hidden="1"/>
    </xf>
    <xf numFmtId="0" fontId="57" fillId="61" borderId="71" xfId="1371" applyFont="1" applyFill="1" applyBorder="1" applyAlignment="1" applyProtection="1">
      <alignment horizontal="center" vertical="center"/>
      <protection hidden="1"/>
    </xf>
    <xf numFmtId="0" fontId="57" fillId="61" borderId="72" xfId="1371" applyFont="1" applyFill="1" applyBorder="1" applyAlignment="1" applyProtection="1">
      <alignment horizontal="center" vertical="center"/>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wrapText="1"/>
      <protection hidden="1"/>
    </xf>
    <xf numFmtId="1" fontId="5" fillId="0" borderId="71" xfId="1273" applyNumberFormat="1" applyFont="1" applyFill="1" applyBorder="1" applyAlignment="1" applyProtection="1">
      <alignment horizontal="center" vertical="center" wrapText="1"/>
      <protection hidden="1"/>
    </xf>
    <xf numFmtId="1" fontId="5" fillId="0" borderId="72" xfId="1273" applyNumberFormat="1" applyFont="1" applyFill="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protection hidden="1"/>
    </xf>
    <xf numFmtId="0" fontId="5" fillId="0" borderId="71" xfId="1496" applyNumberFormat="1" applyFont="1" applyFill="1" applyBorder="1" applyAlignment="1" applyProtection="1">
      <alignment horizontal="center" vertical="center" wrapText="1"/>
      <protection hidden="1"/>
    </xf>
    <xf numFmtId="0" fontId="5" fillId="0" borderId="72" xfId="1496" applyNumberFormat="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wrapText="1"/>
      <protection hidden="1"/>
    </xf>
    <xf numFmtId="0" fontId="5" fillId="0" borderId="72" xfId="137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protection hidden="1"/>
    </xf>
    <xf numFmtId="0" fontId="5" fillId="0" borderId="72" xfId="1371" applyFont="1" applyFill="1" applyBorder="1" applyAlignment="1" applyProtection="1">
      <alignment horizontal="center" vertical="center"/>
      <protection hidden="1"/>
    </xf>
    <xf numFmtId="49" fontId="5" fillId="0" borderId="71" xfId="1371" applyNumberFormat="1" applyFont="1" applyFill="1" applyBorder="1" applyAlignment="1" applyProtection="1">
      <alignment horizontal="center" vertical="center"/>
      <protection hidden="1"/>
    </xf>
    <xf numFmtId="14" fontId="5" fillId="0" borderId="75" xfId="1371" applyNumberFormat="1" applyFont="1" applyFill="1" applyBorder="1" applyAlignment="1" applyProtection="1">
      <alignment horizontal="center" vertical="center" wrapText="1"/>
      <protection hidden="1"/>
    </xf>
    <xf numFmtId="0" fontId="5" fillId="0" borderId="76" xfId="1371" applyFont="1" applyFill="1" applyBorder="1" applyAlignment="1" applyProtection="1">
      <alignment horizontal="center" vertical="center" wrapText="1"/>
      <protection hidden="1"/>
    </xf>
    <xf numFmtId="0" fontId="5" fillId="0" borderId="77" xfId="1371" applyFont="1" applyFill="1" applyBorder="1" applyAlignment="1" applyProtection="1">
      <alignment horizontal="center" vertical="center" wrapText="1"/>
      <protection hidden="1"/>
    </xf>
    <xf numFmtId="174" fontId="5" fillId="0" borderId="75" xfId="1496" applyNumberFormat="1" applyFont="1" applyFill="1" applyBorder="1" applyAlignment="1" applyProtection="1">
      <alignment horizontal="center" vertical="center" wrapText="1"/>
      <protection hidden="1"/>
    </xf>
    <xf numFmtId="174" fontId="5" fillId="0" borderId="76" xfId="1496" applyNumberFormat="1" applyFont="1" applyFill="1" applyBorder="1" applyAlignment="1" applyProtection="1">
      <alignment horizontal="center" vertical="center" wrapText="1"/>
      <protection hidden="1"/>
    </xf>
    <xf numFmtId="174" fontId="5" fillId="0" borderId="78" xfId="1496"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protection hidden="1"/>
    </xf>
    <xf numFmtId="0" fontId="77"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protection hidden="1"/>
    </xf>
    <xf numFmtId="9" fontId="8" fillId="61" borderId="71" xfId="1496" applyFont="1" applyFill="1" applyBorder="1" applyAlignment="1" applyProtection="1">
      <alignment horizontal="center" vertical="center"/>
      <protection hidden="1"/>
    </xf>
    <xf numFmtId="9" fontId="8" fillId="61" borderId="72" xfId="1496" applyFont="1" applyFill="1" applyBorder="1" applyAlignment="1" applyProtection="1">
      <alignment horizontal="center" vertical="center"/>
      <protection hidden="1"/>
    </xf>
    <xf numFmtId="0" fontId="5" fillId="0" borderId="75" xfId="1371" applyFont="1" applyBorder="1" applyAlignment="1" applyProtection="1">
      <alignment horizontal="center" vertical="center"/>
      <protection hidden="1"/>
    </xf>
    <xf numFmtId="0" fontId="5" fillId="0" borderId="76" xfId="1371" applyFont="1" applyBorder="1" applyAlignment="1" applyProtection="1">
      <alignment horizontal="center" vertical="center"/>
      <protection hidden="1"/>
    </xf>
    <xf numFmtId="0" fontId="5" fillId="0" borderId="77"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protection hidden="1"/>
    </xf>
    <xf numFmtId="0" fontId="5" fillId="50" borderId="72" xfId="1371" applyFont="1" applyFill="1" applyBorder="1" applyAlignment="1" applyProtection="1">
      <alignment horizontal="center" vertical="center"/>
      <protection hidden="1"/>
    </xf>
    <xf numFmtId="0" fontId="5" fillId="0" borderId="75" xfId="1371" applyFont="1" applyBorder="1" applyAlignment="1" applyProtection="1">
      <alignment horizontal="justify" vertical="center" wrapText="1"/>
      <protection hidden="1"/>
    </xf>
    <xf numFmtId="0" fontId="5" fillId="0" borderId="76" xfId="1371" applyFont="1" applyBorder="1" applyAlignment="1" applyProtection="1">
      <alignment horizontal="justify" vertical="center" wrapText="1"/>
      <protection hidden="1"/>
    </xf>
    <xf numFmtId="0" fontId="5" fillId="0" borderId="77" xfId="1371" applyFont="1" applyBorder="1" applyAlignment="1" applyProtection="1">
      <alignment horizontal="justify" vertical="center" wrapText="1"/>
      <protection hidden="1"/>
    </xf>
    <xf numFmtId="0" fontId="5" fillId="0" borderId="75" xfId="1371" applyFont="1" applyBorder="1" applyAlignment="1" applyProtection="1">
      <alignment horizontal="center" vertical="center" wrapText="1"/>
      <protection hidden="1"/>
    </xf>
    <xf numFmtId="0" fontId="5" fillId="0" borderId="76" xfId="1371" applyFont="1" applyBorder="1" applyAlignment="1" applyProtection="1">
      <alignment horizontal="center" vertical="center" wrapText="1"/>
      <protection hidden="1"/>
    </xf>
    <xf numFmtId="0" fontId="5" fillId="0" borderId="78" xfId="1371" applyFont="1" applyBorder="1" applyAlignment="1" applyProtection="1">
      <alignment horizontal="center" vertical="center" wrapText="1"/>
      <protection hidden="1"/>
    </xf>
    <xf numFmtId="14" fontId="5" fillId="0" borderId="76" xfId="1371" applyNumberFormat="1" applyFont="1" applyFill="1" applyBorder="1" applyAlignment="1" applyProtection="1">
      <alignment horizontal="center" vertical="center" wrapText="1"/>
      <protection hidden="1"/>
    </xf>
    <xf numFmtId="14" fontId="5" fillId="0" borderId="77" xfId="1371" applyNumberFormat="1" applyFont="1" applyFill="1" applyBorder="1" applyAlignment="1" applyProtection="1">
      <alignment horizontal="center" vertical="center" wrapText="1"/>
      <protection hidden="1"/>
    </xf>
    <xf numFmtId="0" fontId="5" fillId="0" borderId="82" xfId="1371" applyFont="1" applyFill="1" applyBorder="1" applyAlignment="1" applyProtection="1">
      <alignment horizontal="center" vertical="center"/>
      <protection hidden="1"/>
    </xf>
    <xf numFmtId="0" fontId="5" fillId="0" borderId="83" xfId="1371" applyFont="1" applyFill="1" applyBorder="1" applyAlignment="1" applyProtection="1">
      <alignment horizontal="center" vertical="center"/>
      <protection hidden="1"/>
    </xf>
    <xf numFmtId="0" fontId="5" fillId="0" borderId="84" xfId="1371" applyFont="1" applyFill="1" applyBorder="1" applyAlignment="1" applyProtection="1">
      <alignment horizontal="center" vertical="center"/>
      <protection hidden="1"/>
    </xf>
    <xf numFmtId="0" fontId="5" fillId="0" borderId="75" xfId="1371" applyFont="1" applyFill="1" applyBorder="1" applyAlignment="1" applyProtection="1">
      <alignment horizontal="center" vertical="center" wrapText="1"/>
      <protection hidden="1"/>
    </xf>
    <xf numFmtId="0" fontId="5" fillId="0" borderId="78" xfId="1371" applyFont="1" applyFill="1" applyBorder="1" applyAlignment="1" applyProtection="1">
      <alignment horizontal="center" vertical="center" wrapText="1"/>
      <protection hidden="1"/>
    </xf>
    <xf numFmtId="0" fontId="51" fillId="50" borderId="75" xfId="1371" applyFont="1" applyFill="1" applyBorder="1" applyAlignment="1" applyProtection="1">
      <alignment horizontal="justify" vertical="center" wrapText="1"/>
      <protection locked="0" hidden="1"/>
    </xf>
    <xf numFmtId="0" fontId="51" fillId="50" borderId="76" xfId="1371" applyFont="1" applyFill="1" applyBorder="1" applyAlignment="1" applyProtection="1">
      <alignment horizontal="justify" vertical="center" wrapText="1"/>
      <protection locked="0" hidden="1"/>
    </xf>
    <xf numFmtId="0" fontId="51" fillId="50" borderId="78" xfId="1371" applyFont="1" applyFill="1" applyBorder="1" applyAlignment="1" applyProtection="1">
      <alignment horizontal="justify" vertical="center" wrapText="1"/>
      <protection locked="0" hidden="1"/>
    </xf>
    <xf numFmtId="0" fontId="50" fillId="0" borderId="81" xfId="1371" applyFont="1" applyBorder="1" applyAlignment="1" applyProtection="1">
      <alignment horizontal="center" vertical="center"/>
      <protection hidden="1"/>
    </xf>
    <xf numFmtId="0" fontId="50" fillId="0" borderId="83" xfId="1371" applyFont="1" applyBorder="1" applyAlignment="1" applyProtection="1">
      <alignment horizontal="center" vertical="center"/>
      <protection hidden="1"/>
    </xf>
    <xf numFmtId="0" fontId="50" fillId="0" borderId="85"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2" fontId="12" fillId="50" borderId="80" xfId="1495" applyNumberFormat="1" applyFont="1" applyFill="1" applyBorder="1" applyAlignment="1" applyProtection="1">
      <alignment horizontal="center" vertical="center" wrapText="1"/>
      <protection locked="0" hidden="1"/>
    </xf>
    <xf numFmtId="2" fontId="12" fillId="50" borderId="63" xfId="1495" applyNumberFormat="1" applyFont="1" applyFill="1" applyBorder="1" applyAlignment="1" applyProtection="1">
      <alignment horizontal="center" vertical="center" wrapText="1"/>
      <protection locked="0" hidden="1"/>
    </xf>
    <xf numFmtId="2" fontId="12" fillId="50" borderId="64" xfId="1495" applyNumberFormat="1" applyFont="1" applyFill="1" applyBorder="1" applyAlignment="1" applyProtection="1">
      <alignment horizontal="center" vertical="center" wrapText="1"/>
      <protection locked="0" hidden="1"/>
    </xf>
    <xf numFmtId="167" fontId="12" fillId="50" borderId="74" xfId="1250" applyFont="1" applyFill="1" applyBorder="1" applyAlignment="1" applyProtection="1">
      <alignment horizontal="center" vertical="center" wrapText="1"/>
      <protection locked="0" hidden="1"/>
    </xf>
    <xf numFmtId="167" fontId="12" fillId="50" borderId="35" xfId="1250" applyFont="1" applyFill="1" applyBorder="1" applyAlignment="1" applyProtection="1">
      <alignment horizontal="center" vertical="center" wrapText="1"/>
      <protection locked="0" hidden="1"/>
    </xf>
    <xf numFmtId="167" fontId="12" fillId="50" borderId="19" xfId="1250" applyFont="1" applyFill="1" applyBorder="1" applyAlignment="1" applyProtection="1">
      <alignment horizontal="center" vertical="center" wrapText="1"/>
      <protection locked="0" hidden="1"/>
    </xf>
    <xf numFmtId="167" fontId="9" fillId="50" borderId="74"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12" fillId="0" borderId="71" xfId="1371" applyFont="1" applyBorder="1" applyAlignment="1" applyProtection="1">
      <alignment horizontal="center" vertical="center" wrapText="1"/>
      <protection locked="0" hidden="1"/>
    </xf>
    <xf numFmtId="0" fontId="12" fillId="0" borderId="72" xfId="1371" applyFont="1" applyBorder="1" applyAlignment="1" applyProtection="1">
      <alignment horizontal="center" vertical="center" wrapText="1"/>
      <protection locked="0" hidden="1"/>
    </xf>
    <xf numFmtId="0" fontId="12" fillId="0" borderId="66"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8" fillId="61" borderId="79"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wrapText="1"/>
      <protection locked="0" hidden="1"/>
    </xf>
    <xf numFmtId="0" fontId="8" fillId="61" borderId="72" xfId="1371" applyFont="1" applyFill="1" applyBorder="1" applyAlignment="1" applyProtection="1">
      <alignment horizontal="center" vertical="center" wrapText="1"/>
      <protection locked="0" hidden="1"/>
    </xf>
    <xf numFmtId="0" fontId="70" fillId="50" borderId="204" xfId="1371" applyFont="1" applyFill="1" applyBorder="1" applyAlignment="1" applyProtection="1">
      <alignment horizontal="justify" vertical="center" wrapText="1"/>
      <protection locked="0" hidden="1"/>
    </xf>
    <xf numFmtId="0" fontId="70" fillId="50" borderId="198" xfId="1371" applyFont="1" applyFill="1" applyBorder="1" applyAlignment="1" applyProtection="1">
      <alignment horizontal="justify" vertical="center" wrapText="1"/>
      <protection locked="0" hidden="1"/>
    </xf>
    <xf numFmtId="0" fontId="70" fillId="50" borderId="199" xfId="1371" applyFont="1" applyFill="1" applyBorder="1" applyAlignment="1" applyProtection="1">
      <alignment horizontal="justify" vertical="center" wrapText="1"/>
      <protection locked="0" hidden="1"/>
    </xf>
    <xf numFmtId="0" fontId="5" fillId="50" borderId="204" xfId="1371" applyFont="1" applyFill="1" applyBorder="1" applyAlignment="1" applyProtection="1">
      <alignment horizontal="justify" vertical="center" wrapText="1"/>
      <protection locked="0" hidden="1"/>
    </xf>
    <xf numFmtId="0" fontId="5" fillId="50" borderId="198" xfId="1371" applyFont="1" applyFill="1" applyBorder="1" applyAlignment="1" applyProtection="1">
      <alignment horizontal="justify" vertical="center" wrapText="1"/>
      <protection locked="0" hidden="1"/>
    </xf>
    <xf numFmtId="0" fontId="5" fillId="50" borderId="199" xfId="1371" applyFont="1" applyFill="1" applyBorder="1" applyAlignment="1" applyProtection="1">
      <alignment horizontal="justify" vertical="center" wrapText="1"/>
      <protection locked="0" hidden="1"/>
    </xf>
    <xf numFmtId="0" fontId="70" fillId="50" borderId="75" xfId="1371" applyFont="1" applyFill="1" applyBorder="1" applyAlignment="1" applyProtection="1">
      <alignment horizontal="justify" vertical="center" wrapText="1"/>
      <protection locked="0" hidden="1"/>
    </xf>
    <xf numFmtId="0" fontId="70" fillId="50" borderId="76" xfId="1371" applyFont="1" applyFill="1" applyBorder="1" applyAlignment="1" applyProtection="1">
      <alignment horizontal="justify" vertical="center" wrapText="1"/>
      <protection locked="0" hidden="1"/>
    </xf>
    <xf numFmtId="0" fontId="70" fillId="50" borderId="78" xfId="1371" applyFont="1" applyFill="1" applyBorder="1" applyAlignment="1" applyProtection="1">
      <alignment horizontal="justify" vertical="center" wrapText="1"/>
      <protection locked="0" hidden="1"/>
    </xf>
    <xf numFmtId="0" fontId="75" fillId="0" borderId="29" xfId="0" applyFont="1" applyBorder="1" applyAlignment="1" applyProtection="1">
      <alignment horizontal="center" vertical="center" wrapText="1"/>
      <protection locked="0" hidden="1"/>
    </xf>
    <xf numFmtId="14" fontId="5" fillId="50" borderId="75" xfId="1371" applyNumberFormat="1" applyFont="1" applyFill="1" applyBorder="1" applyAlignment="1" applyProtection="1">
      <alignment horizontal="center" vertical="center" wrapText="1"/>
      <protection hidden="1"/>
    </xf>
    <xf numFmtId="0" fontId="5" fillId="50" borderId="76" xfId="1371" applyFont="1" applyFill="1" applyBorder="1" applyAlignment="1" applyProtection="1">
      <alignment horizontal="center" vertical="center" wrapText="1"/>
      <protection hidden="1"/>
    </xf>
    <xf numFmtId="0" fontId="5" fillId="50" borderId="77" xfId="1371" applyFont="1" applyFill="1" applyBorder="1" applyAlignment="1" applyProtection="1">
      <alignment horizontal="center" vertical="center" wrapText="1"/>
      <protection hidden="1"/>
    </xf>
    <xf numFmtId="4" fontId="5" fillId="50" borderId="75" xfId="1496" applyNumberFormat="1" applyFont="1" applyFill="1" applyBorder="1" applyAlignment="1" applyProtection="1">
      <alignment horizontal="center" vertical="center" wrapText="1"/>
      <protection hidden="1"/>
    </xf>
    <xf numFmtId="4" fontId="5" fillId="50" borderId="76" xfId="1496" applyNumberFormat="1" applyFont="1" applyFill="1" applyBorder="1" applyAlignment="1" applyProtection="1">
      <alignment horizontal="center" vertical="center" wrapText="1"/>
      <protection hidden="1"/>
    </xf>
    <xf numFmtId="4" fontId="5" fillId="50" borderId="78" xfId="1496" applyNumberFormat="1" applyFont="1" applyFill="1" applyBorder="1" applyAlignment="1" applyProtection="1">
      <alignment horizontal="center" vertical="center" wrapText="1"/>
      <protection hidden="1"/>
    </xf>
    <xf numFmtId="0" fontId="5" fillId="50" borderId="75" xfId="1371" applyFont="1" applyFill="1" applyBorder="1" applyAlignment="1" applyProtection="1">
      <alignment horizontal="justify" vertical="center" wrapText="1"/>
      <protection hidden="1"/>
    </xf>
    <xf numFmtId="0" fontId="5" fillId="50" borderId="76" xfId="1371" applyFont="1" applyFill="1" applyBorder="1" applyAlignment="1" applyProtection="1">
      <alignment horizontal="justify" vertical="center" wrapText="1"/>
      <protection hidden="1"/>
    </xf>
    <xf numFmtId="0" fontId="5" fillId="50" borderId="77" xfId="1371" applyFont="1" applyFill="1" applyBorder="1" applyAlignment="1" applyProtection="1">
      <alignment horizontal="justify" vertical="center" wrapText="1"/>
      <protection hidden="1"/>
    </xf>
    <xf numFmtId="0" fontId="5" fillId="50" borderId="75" xfId="1371" applyFont="1" applyFill="1" applyBorder="1" applyAlignment="1" applyProtection="1">
      <alignment horizontal="center" vertical="center" wrapText="1"/>
      <protection hidden="1"/>
    </xf>
    <xf numFmtId="0" fontId="5" fillId="50" borderId="78" xfId="1371" applyFont="1" applyFill="1" applyBorder="1" applyAlignment="1" applyProtection="1">
      <alignment horizontal="center" vertical="center" wrapText="1"/>
      <protection hidden="1"/>
    </xf>
    <xf numFmtId="14" fontId="5" fillId="50" borderId="76" xfId="1371" applyNumberFormat="1" applyFont="1" applyFill="1" applyBorder="1" applyAlignment="1" applyProtection="1">
      <alignment horizontal="center" vertical="center" wrapText="1"/>
      <protection hidden="1"/>
    </xf>
    <xf numFmtId="14" fontId="5" fillId="50" borderId="77" xfId="1371" applyNumberFormat="1" applyFont="1" applyFill="1" applyBorder="1" applyAlignment="1" applyProtection="1">
      <alignment horizontal="center" vertical="center" wrapText="1"/>
      <protection hidden="1"/>
    </xf>
    <xf numFmtId="0" fontId="5" fillId="50" borderId="82" xfId="1371" applyFont="1" applyFill="1" applyBorder="1" applyAlignment="1" applyProtection="1">
      <alignment horizontal="center" vertical="center"/>
      <protection hidden="1"/>
    </xf>
    <xf numFmtId="0" fontId="5" fillId="50" borderId="83" xfId="1371" applyFont="1" applyFill="1" applyBorder="1" applyAlignment="1" applyProtection="1">
      <alignment horizontal="center" vertical="center"/>
      <protection hidden="1"/>
    </xf>
    <xf numFmtId="0" fontId="5" fillId="50" borderId="84" xfId="1371" applyFont="1" applyFill="1" applyBorder="1" applyAlignment="1" applyProtection="1">
      <alignment horizontal="center" vertical="center"/>
      <protection hidden="1"/>
    </xf>
    <xf numFmtId="2" fontId="9" fillId="50" borderId="80" xfId="1495" applyNumberFormat="1" applyFont="1" applyFill="1" applyBorder="1" applyAlignment="1" applyProtection="1">
      <alignment horizontal="center" vertical="center" wrapText="1"/>
      <protection locked="0" hidden="1"/>
    </xf>
    <xf numFmtId="2" fontId="9" fillId="50" borderId="63" xfId="1495" applyNumberFormat="1" applyFont="1" applyFill="1" applyBorder="1" applyAlignment="1" applyProtection="1">
      <alignment horizontal="center" vertical="center" wrapText="1"/>
      <protection locked="0" hidden="1"/>
    </xf>
    <xf numFmtId="2" fontId="9" fillId="50" borderId="64" xfId="1495" applyNumberFormat="1" applyFont="1" applyFill="1" applyBorder="1" applyAlignment="1" applyProtection="1">
      <alignment horizontal="center" vertical="center" wrapText="1"/>
      <protection locked="0" hidden="1"/>
    </xf>
    <xf numFmtId="0" fontId="51" fillId="0" borderId="75" xfId="1371" applyFont="1" applyFill="1" applyBorder="1" applyAlignment="1" applyProtection="1">
      <alignment horizontal="justify" vertical="center" wrapText="1"/>
      <protection locked="0" hidden="1"/>
    </xf>
    <xf numFmtId="0" fontId="51" fillId="0" borderId="76" xfId="1371" applyFont="1" applyFill="1" applyBorder="1" applyAlignment="1" applyProtection="1">
      <alignment horizontal="justify" vertical="center" wrapText="1"/>
      <protection locked="0" hidden="1"/>
    </xf>
    <xf numFmtId="0" fontId="51" fillId="0" borderId="78" xfId="1371" applyFont="1" applyFill="1" applyBorder="1" applyAlignment="1" applyProtection="1">
      <alignment horizontal="justify" vertical="center" wrapText="1"/>
      <protection locked="0" hidden="1"/>
    </xf>
    <xf numFmtId="0" fontId="70" fillId="50" borderId="159" xfId="1371" applyFont="1" applyFill="1" applyBorder="1" applyAlignment="1" applyProtection="1">
      <alignment horizontal="justify" vertical="center" wrapText="1"/>
      <protection locked="0" hidden="1"/>
    </xf>
    <xf numFmtId="0" fontId="70" fillId="50" borderId="169" xfId="1371" applyFont="1" applyFill="1" applyBorder="1" applyAlignment="1" applyProtection="1">
      <alignment horizontal="justify" vertical="center" wrapText="1"/>
      <protection locked="0" hidden="1"/>
    </xf>
    <xf numFmtId="0" fontId="70" fillId="50" borderId="160" xfId="1371" applyFont="1" applyFill="1" applyBorder="1" applyAlignment="1" applyProtection="1">
      <alignment horizontal="justify" vertical="center" wrapText="1"/>
      <protection locked="0" hidden="1"/>
    </xf>
    <xf numFmtId="0" fontId="9" fillId="0" borderId="128" xfId="1371" applyFont="1" applyBorder="1" applyAlignment="1" applyProtection="1">
      <alignment horizontal="center" vertical="center" wrapText="1"/>
      <protection locked="0" hidden="1"/>
    </xf>
    <xf numFmtId="0" fontId="9" fillId="0" borderId="129" xfId="1371" applyFont="1" applyBorder="1" applyAlignment="1" applyProtection="1">
      <alignment horizontal="center" vertical="center" wrapText="1"/>
      <protection locked="0" hidden="1"/>
    </xf>
    <xf numFmtId="0" fontId="9" fillId="0" borderId="117" xfId="1371" applyFont="1" applyBorder="1" applyAlignment="1" applyProtection="1">
      <alignment horizontal="center" vertical="center" wrapText="1"/>
      <protection locked="0" hidden="1"/>
    </xf>
    <xf numFmtId="0" fontId="9" fillId="0" borderId="118" xfId="1371" applyFont="1" applyBorder="1" applyAlignment="1" applyProtection="1">
      <alignment horizontal="center" vertical="center" wrapText="1"/>
      <protection locked="0" hidden="1"/>
    </xf>
    <xf numFmtId="0" fontId="9" fillId="0" borderId="119"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hidden="1"/>
    </xf>
    <xf numFmtId="0" fontId="9" fillId="0" borderId="72" xfId="1371" applyFont="1" applyBorder="1" applyAlignment="1" applyProtection="1">
      <alignment horizontal="center" vertical="center" wrapText="1"/>
      <protection locked="0" hidden="1"/>
    </xf>
    <xf numFmtId="0" fontId="57" fillId="0" borderId="71" xfId="0" applyFont="1" applyBorder="1" applyAlignment="1" applyProtection="1">
      <alignment horizontal="center" vertical="center" wrapText="1"/>
      <protection locked="0" hidden="1"/>
    </xf>
    <xf numFmtId="9" fontId="5" fillId="0" borderId="71" xfId="1496" applyFont="1" applyFill="1" applyBorder="1" applyAlignment="1" applyProtection="1">
      <alignment horizontal="center" vertical="center" wrapText="1"/>
      <protection hidden="1"/>
    </xf>
    <xf numFmtId="49" fontId="5" fillId="0" borderId="71" xfId="1371" applyNumberFormat="1" applyFont="1" applyBorder="1" applyAlignment="1" applyProtection="1">
      <alignment horizontal="center" vertical="center" wrapText="1"/>
      <protection hidden="1"/>
    </xf>
    <xf numFmtId="0" fontId="5" fillId="50" borderId="71" xfId="1371" applyFont="1" applyFill="1" applyBorder="1" applyAlignment="1" applyProtection="1">
      <alignment horizontal="left" vertical="center" wrapText="1"/>
      <protection hidden="1"/>
    </xf>
    <xf numFmtId="0" fontId="5" fillId="50" borderId="72" xfId="1371" applyFont="1" applyFill="1" applyBorder="1" applyAlignment="1" applyProtection="1">
      <alignment horizontal="left" vertical="center" wrapText="1"/>
      <protection hidden="1"/>
    </xf>
    <xf numFmtId="14" fontId="5" fillId="0" borderId="75" xfId="1371" applyNumberFormat="1" applyFont="1" applyBorder="1" applyAlignment="1" applyProtection="1">
      <alignment horizontal="center" vertical="center" wrapText="1"/>
      <protection hidden="1"/>
    </xf>
    <xf numFmtId="0" fontId="5" fillId="0" borderId="77" xfId="1371" applyFont="1" applyBorder="1" applyAlignment="1" applyProtection="1">
      <alignment horizontal="center" vertical="center" wrapText="1"/>
      <protection hidden="1"/>
    </xf>
    <xf numFmtId="175" fontId="5" fillId="24" borderId="75" xfId="1250" applyNumberFormat="1" applyFont="1" applyFill="1" applyBorder="1" applyAlignment="1" applyProtection="1">
      <alignment horizontal="center" vertical="center" wrapText="1"/>
      <protection hidden="1"/>
    </xf>
    <xf numFmtId="175" fontId="5" fillId="24" borderId="76" xfId="1250" applyNumberFormat="1" applyFont="1" applyFill="1" applyBorder="1" applyAlignment="1" applyProtection="1">
      <alignment horizontal="center" vertical="center" wrapText="1"/>
      <protection hidden="1"/>
    </xf>
    <xf numFmtId="175" fontId="5" fillId="24" borderId="78" xfId="1250"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wrapText="1"/>
      <protection hidden="1"/>
    </xf>
    <xf numFmtId="0" fontId="77" fillId="0" borderId="72" xfId="1371" applyFont="1" applyBorder="1" applyAlignment="1" applyProtection="1">
      <alignment horizontal="center" vertical="center" wrapText="1"/>
      <protection hidden="1"/>
    </xf>
    <xf numFmtId="14" fontId="5" fillId="0" borderId="76" xfId="1371" applyNumberFormat="1" applyFont="1" applyBorder="1" applyAlignment="1" applyProtection="1">
      <alignment horizontal="center" vertical="center" wrapText="1"/>
      <protection hidden="1"/>
    </xf>
    <xf numFmtId="14" fontId="5" fillId="0" borderId="77" xfId="1371" applyNumberFormat="1" applyFont="1" applyBorder="1" applyAlignment="1" applyProtection="1">
      <alignment horizontal="center" vertical="center" wrapText="1"/>
      <protection hidden="1"/>
    </xf>
    <xf numFmtId="0" fontId="12" fillId="0" borderId="20" xfId="1371" applyFont="1" applyBorder="1" applyAlignment="1">
      <alignment horizontal="center" vertical="center"/>
    </xf>
    <xf numFmtId="0" fontId="12" fillId="0" borderId="32" xfId="1371" applyFont="1" applyBorder="1" applyAlignment="1">
      <alignment horizontal="center" vertical="center"/>
    </xf>
    <xf numFmtId="0" fontId="12" fillId="0" borderId="46" xfId="1371" applyFont="1" applyBorder="1" applyAlignment="1">
      <alignment horizontal="center" vertical="center"/>
    </xf>
    <xf numFmtId="0" fontId="12" fillId="0" borderId="204" xfId="1371" applyFont="1" applyBorder="1" applyAlignment="1" applyProtection="1">
      <alignment horizontal="center" vertical="center" wrapText="1"/>
      <protection locked="0"/>
    </xf>
    <xf numFmtId="0" fontId="12" fillId="0" borderId="198" xfId="1371" applyFont="1" applyBorder="1" applyAlignment="1" applyProtection="1">
      <alignment horizontal="center" vertical="center" wrapText="1"/>
      <protection locked="0"/>
    </xf>
    <xf numFmtId="0" fontId="12" fillId="0" borderId="199"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50" borderId="82" xfId="1371" applyFont="1" applyFill="1" applyBorder="1" applyAlignment="1" applyProtection="1">
      <alignment horizontal="center" vertical="center" wrapText="1"/>
      <protection hidden="1"/>
    </xf>
    <xf numFmtId="0" fontId="5" fillId="50" borderId="83" xfId="1371" applyFont="1" applyFill="1" applyBorder="1" applyAlignment="1" applyProtection="1">
      <alignment horizontal="center" vertical="center" wrapText="1"/>
      <protection hidden="1"/>
    </xf>
    <xf numFmtId="0" fontId="5" fillId="50" borderId="84" xfId="1371" applyFont="1" applyFill="1" applyBorder="1" applyAlignment="1" applyProtection="1">
      <alignment horizontal="center" vertical="center" wrapText="1"/>
      <protection hidden="1"/>
    </xf>
    <xf numFmtId="0" fontId="50" fillId="61" borderId="73" xfId="1371" applyFont="1" applyFill="1" applyBorder="1" applyAlignment="1" applyProtection="1">
      <alignment horizontal="center" vertical="center"/>
      <protection hidden="1"/>
    </xf>
    <xf numFmtId="0" fontId="50" fillId="61" borderId="71" xfId="1371" applyFont="1" applyFill="1" applyBorder="1" applyAlignment="1" applyProtection="1">
      <alignment horizontal="center" vertical="center"/>
      <protection hidden="1"/>
    </xf>
    <xf numFmtId="0" fontId="50" fillId="61" borderId="72" xfId="1371" applyFont="1" applyFill="1" applyBorder="1" applyAlignment="1" applyProtection="1">
      <alignment horizontal="center" vertical="center"/>
      <protection hidden="1"/>
    </xf>
    <xf numFmtId="0" fontId="51" fillId="50" borderId="174" xfId="1371" applyFont="1" applyFill="1" applyBorder="1" applyAlignment="1" applyProtection="1">
      <alignment horizontal="justify" vertical="center" wrapText="1"/>
      <protection locked="0"/>
    </xf>
    <xf numFmtId="0" fontId="51" fillId="50" borderId="175" xfId="1371" applyFont="1" applyFill="1" applyBorder="1" applyAlignment="1" applyProtection="1">
      <alignment horizontal="justify" vertical="center" wrapText="1"/>
      <protection locked="0"/>
    </xf>
    <xf numFmtId="0" fontId="51" fillId="50" borderId="176" xfId="1371" applyFont="1" applyFill="1" applyBorder="1" applyAlignment="1" applyProtection="1">
      <alignment horizontal="justify" vertical="center" wrapText="1"/>
      <protection locked="0"/>
    </xf>
    <xf numFmtId="0" fontId="51" fillId="0" borderId="204" xfId="1371" applyFont="1" applyBorder="1" applyAlignment="1" applyProtection="1">
      <alignment horizontal="justify" vertical="center" wrapText="1"/>
      <protection locked="0"/>
    </xf>
    <xf numFmtId="0" fontId="51" fillId="0" borderId="198" xfId="1371" applyFont="1" applyBorder="1" applyAlignment="1" applyProtection="1">
      <alignment horizontal="justify" vertical="center" wrapText="1"/>
      <protection locked="0"/>
    </xf>
    <xf numFmtId="0" fontId="51" fillId="0" borderId="34" xfId="1371" applyFont="1" applyBorder="1" applyAlignment="1" applyProtection="1">
      <alignment horizontal="justify" vertical="center" wrapText="1"/>
      <protection locked="0"/>
    </xf>
    <xf numFmtId="0" fontId="9" fillId="0" borderId="204" xfId="1371" applyFont="1" applyBorder="1" applyAlignment="1" applyProtection="1">
      <alignment horizontal="justify" vertical="center" wrapText="1"/>
      <protection locked="0"/>
    </xf>
    <xf numFmtId="0" fontId="9" fillId="0" borderId="198" xfId="1371" applyFont="1" applyBorder="1" applyAlignment="1" applyProtection="1">
      <alignment horizontal="justify" vertical="center" wrapText="1"/>
      <protection locked="0"/>
    </xf>
    <xf numFmtId="0" fontId="9" fillId="0" borderId="199" xfId="1371" applyFont="1" applyBorder="1" applyAlignment="1" applyProtection="1">
      <alignment horizontal="justify" vertical="center" wrapText="1"/>
      <protection locked="0"/>
    </xf>
    <xf numFmtId="0" fontId="9" fillId="0" borderId="71" xfId="1371" applyFont="1" applyBorder="1" applyAlignment="1" applyProtection="1">
      <alignment horizontal="center" vertical="center" wrapText="1"/>
      <protection hidden="1"/>
    </xf>
    <xf numFmtId="0" fontId="9" fillId="0" borderId="72" xfId="1371" applyFont="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50" borderId="71" xfId="1371" applyFont="1" applyFill="1" applyBorder="1" applyAlignment="1" applyProtection="1">
      <alignment horizontal="center" vertical="center" wrapText="1"/>
      <protection hidden="1"/>
    </xf>
    <xf numFmtId="0" fontId="9" fillId="50" borderId="72" xfId="1371" applyFont="1" applyFill="1" applyBorder="1" applyAlignment="1" applyProtection="1">
      <alignment horizontal="center" vertical="center" wrapText="1"/>
      <protection hidden="1"/>
    </xf>
    <xf numFmtId="1" fontId="9" fillId="0" borderId="71" xfId="1273" applyNumberFormat="1" applyFont="1" applyFill="1" applyBorder="1" applyAlignment="1" applyProtection="1">
      <alignment horizontal="center" vertical="center" wrapText="1"/>
      <protection hidden="1"/>
    </xf>
    <xf numFmtId="1" fontId="9" fillId="0" borderId="72" xfId="1273" applyNumberFormat="1" applyFont="1" applyFill="1" applyBorder="1" applyAlignment="1" applyProtection="1">
      <alignment horizontal="center" vertical="center" wrapText="1"/>
      <protection hidden="1"/>
    </xf>
    <xf numFmtId="9" fontId="9" fillId="0" borderId="71" xfId="1496" applyFont="1" applyFill="1" applyBorder="1" applyAlignment="1" applyProtection="1">
      <alignment horizontal="center" vertical="center"/>
      <protection hidden="1"/>
    </xf>
    <xf numFmtId="0" fontId="9" fillId="0" borderId="71" xfId="1496" applyNumberFormat="1" applyFont="1" applyFill="1" applyBorder="1" applyAlignment="1" applyProtection="1">
      <alignment horizontal="center" vertical="center" wrapText="1"/>
      <protection hidden="1"/>
    </xf>
    <xf numFmtId="0" fontId="9" fillId="0" borderId="72" xfId="1496" applyNumberFormat="1" applyFont="1" applyFill="1" applyBorder="1" applyAlignment="1" applyProtection="1">
      <alignment horizontal="center" vertical="center" wrapText="1"/>
      <protection hidden="1"/>
    </xf>
    <xf numFmtId="0" fontId="9" fillId="0" borderId="72" xfId="1371" applyFont="1" applyBorder="1" applyAlignment="1" applyProtection="1">
      <alignment horizontal="center" vertical="center"/>
      <protection hidden="1"/>
    </xf>
    <xf numFmtId="0" fontId="8" fillId="50" borderId="71" xfId="1371" applyFont="1" applyFill="1" applyBorder="1" applyAlignment="1" applyProtection="1">
      <alignment horizontal="center" vertical="center" wrapText="1"/>
      <protection hidden="1"/>
    </xf>
    <xf numFmtId="0" fontId="9" fillId="50" borderId="71" xfId="1371" applyFont="1" applyFill="1" applyBorder="1" applyAlignment="1" applyProtection="1">
      <alignment horizontal="center" vertical="center"/>
      <protection hidden="1"/>
    </xf>
    <xf numFmtId="0" fontId="9" fillId="50" borderId="72" xfId="1371" applyFont="1" applyFill="1" applyBorder="1" applyAlignment="1" applyProtection="1">
      <alignment horizontal="center" vertical="center"/>
      <protection hidden="1"/>
    </xf>
    <xf numFmtId="49" fontId="9" fillId="0" borderId="71" xfId="1371" applyNumberFormat="1" applyFont="1" applyBorder="1" applyAlignment="1" applyProtection="1">
      <alignment horizontal="center" vertical="center"/>
      <protection hidden="1"/>
    </xf>
    <xf numFmtId="0" fontId="9" fillId="0" borderId="71" xfId="1371" applyFont="1" applyBorder="1" applyAlignment="1" applyProtection="1">
      <alignment horizontal="left" vertical="center" wrapText="1"/>
      <protection hidden="1"/>
    </xf>
    <xf numFmtId="0" fontId="9" fillId="0" borderId="72" xfId="1371" applyFont="1" applyBorder="1" applyAlignment="1" applyProtection="1">
      <alignment horizontal="left" vertical="center" wrapText="1"/>
      <protection hidden="1"/>
    </xf>
    <xf numFmtId="14" fontId="9" fillId="0" borderId="75" xfId="1371" applyNumberFormat="1" applyFont="1" applyBorder="1" applyAlignment="1" applyProtection="1">
      <alignment horizontal="center" vertical="center" wrapText="1"/>
      <protection hidden="1"/>
    </xf>
    <xf numFmtId="0" fontId="9" fillId="0" borderId="76" xfId="1371" applyFont="1" applyBorder="1" applyAlignment="1" applyProtection="1">
      <alignment horizontal="center" vertical="center" wrapText="1"/>
      <protection hidden="1"/>
    </xf>
    <xf numFmtId="0" fontId="9" fillId="0" borderId="77" xfId="1371" applyFont="1" applyBorder="1" applyAlignment="1" applyProtection="1">
      <alignment horizontal="center" vertical="center" wrapText="1"/>
      <protection hidden="1"/>
    </xf>
    <xf numFmtId="9" fontId="9" fillId="24" borderId="75" xfId="1495" applyFont="1" applyFill="1" applyBorder="1" applyAlignment="1" applyProtection="1">
      <alignment horizontal="center" vertical="center" wrapText="1"/>
      <protection hidden="1"/>
    </xf>
    <xf numFmtId="9" fontId="9" fillId="24" borderId="76" xfId="1495" applyFont="1" applyFill="1" applyBorder="1" applyAlignment="1" applyProtection="1">
      <alignment horizontal="center" vertical="center" wrapText="1"/>
      <protection hidden="1"/>
    </xf>
    <xf numFmtId="9" fontId="9" fillId="24" borderId="78" xfId="1495" applyFont="1" applyFill="1" applyBorder="1" applyAlignment="1" applyProtection="1">
      <alignment horizontal="center" vertical="center" wrapText="1"/>
      <protection hidden="1"/>
    </xf>
    <xf numFmtId="0" fontId="14" fillId="0" borderId="71" xfId="1371" applyFont="1" applyBorder="1" applyAlignment="1" applyProtection="1">
      <alignment horizontal="center" vertical="center"/>
      <protection hidden="1"/>
    </xf>
    <xf numFmtId="0" fontId="14" fillId="0" borderId="72" xfId="1371" applyFont="1" applyBorder="1" applyAlignment="1" applyProtection="1">
      <alignment horizontal="center" vertical="center"/>
      <protection hidden="1"/>
    </xf>
    <xf numFmtId="0" fontId="9" fillId="0" borderId="75" xfId="1371" applyFont="1" applyBorder="1" applyAlignment="1" applyProtection="1">
      <alignment horizontal="center" vertical="center"/>
      <protection hidden="1"/>
    </xf>
    <xf numFmtId="0" fontId="9" fillId="0" borderId="76" xfId="1371" applyFont="1" applyBorder="1" applyAlignment="1" applyProtection="1">
      <alignment horizontal="center" vertical="center"/>
      <protection hidden="1"/>
    </xf>
    <xf numFmtId="0" fontId="9" fillId="0" borderId="77" xfId="1371" applyFont="1" applyBorder="1" applyAlignment="1" applyProtection="1">
      <alignment horizontal="center" vertical="center"/>
      <protection hidden="1"/>
    </xf>
    <xf numFmtId="0" fontId="9" fillId="0" borderId="75" xfId="1371" applyFont="1" applyBorder="1" applyAlignment="1" applyProtection="1">
      <alignment horizontal="justify" vertical="center" wrapText="1"/>
      <protection hidden="1"/>
    </xf>
    <xf numFmtId="0" fontId="9" fillId="0" borderId="76" xfId="1371" applyFont="1" applyBorder="1" applyAlignment="1" applyProtection="1">
      <alignment horizontal="justify" vertical="center" wrapText="1"/>
      <protection hidden="1"/>
    </xf>
    <xf numFmtId="0" fontId="9" fillId="0" borderId="77" xfId="1371" applyFont="1" applyBorder="1" applyAlignment="1" applyProtection="1">
      <alignment horizontal="justify" vertical="center" wrapText="1"/>
      <protection hidden="1"/>
    </xf>
    <xf numFmtId="0" fontId="9" fillId="0" borderId="75" xfId="1371" applyFont="1" applyBorder="1" applyAlignment="1" applyProtection="1">
      <alignment horizontal="center" vertical="center" wrapText="1"/>
      <protection hidden="1"/>
    </xf>
    <xf numFmtId="0" fontId="9" fillId="0" borderId="78" xfId="1371" applyFont="1" applyBorder="1" applyAlignment="1" applyProtection="1">
      <alignment horizontal="center" vertical="center" wrapText="1"/>
      <protection hidden="1"/>
    </xf>
    <xf numFmtId="14" fontId="9" fillId="0" borderId="76" xfId="1371" applyNumberFormat="1" applyFont="1" applyBorder="1" applyAlignment="1" applyProtection="1">
      <alignment horizontal="center" vertical="center" wrapText="1"/>
      <protection hidden="1"/>
    </xf>
    <xf numFmtId="14" fontId="9" fillId="0" borderId="77" xfId="1371" applyNumberFormat="1" applyFont="1" applyBorder="1" applyAlignment="1" applyProtection="1">
      <alignment horizontal="center" vertical="center" wrapText="1"/>
      <protection hidden="1"/>
    </xf>
    <xf numFmtId="0" fontId="59" fillId="50" borderId="159" xfId="1371" applyFont="1" applyFill="1" applyBorder="1" applyAlignment="1" applyProtection="1">
      <alignment horizontal="justify" vertical="top" wrapText="1"/>
      <protection locked="0" hidden="1"/>
    </xf>
    <xf numFmtId="0" fontId="59" fillId="50" borderId="169" xfId="1371" applyFont="1" applyFill="1" applyBorder="1" applyAlignment="1" applyProtection="1">
      <alignment horizontal="justify" vertical="top" wrapText="1"/>
      <protection locked="0" hidden="1"/>
    </xf>
    <xf numFmtId="0" fontId="59" fillId="50" borderId="160" xfId="1371" applyFont="1" applyFill="1" applyBorder="1" applyAlignment="1" applyProtection="1">
      <alignment horizontal="justify" vertical="top" wrapText="1"/>
      <protection locked="0" hidden="1"/>
    </xf>
    <xf numFmtId="0" fontId="9" fillId="50" borderId="82" xfId="1371" applyFont="1" applyFill="1" applyBorder="1" applyAlignment="1" applyProtection="1">
      <alignment horizontal="center" vertical="center"/>
      <protection hidden="1"/>
    </xf>
    <xf numFmtId="0" fontId="9" fillId="50" borderId="83" xfId="1371" applyFont="1" applyFill="1" applyBorder="1" applyAlignment="1" applyProtection="1">
      <alignment horizontal="center" vertical="center"/>
      <protection hidden="1"/>
    </xf>
    <xf numFmtId="0" fontId="9" fillId="50" borderId="84" xfId="1371" applyFont="1" applyFill="1" applyBorder="1" applyAlignment="1" applyProtection="1">
      <alignment horizontal="center" vertical="center"/>
      <protection hidden="1"/>
    </xf>
    <xf numFmtId="9" fontId="4" fillId="50" borderId="74" xfId="1495" applyFont="1" applyFill="1" applyBorder="1" applyAlignment="1" applyProtection="1">
      <alignment horizontal="center" vertical="center" wrapText="1"/>
      <protection locked="0" hidden="1"/>
    </xf>
    <xf numFmtId="9" fontId="4" fillId="50" borderId="35" xfId="1495" applyFont="1" applyFill="1" applyBorder="1" applyAlignment="1" applyProtection="1">
      <alignment horizontal="center" vertical="center" wrapText="1"/>
      <protection locked="0" hidden="1"/>
    </xf>
    <xf numFmtId="9" fontId="4" fillId="50" borderId="19" xfId="1495" applyFont="1" applyFill="1" applyBorder="1" applyAlignment="1" applyProtection="1">
      <alignment horizontal="center" vertical="center" wrapText="1"/>
      <protection locked="0" hidden="1"/>
    </xf>
    <xf numFmtId="167" fontId="4" fillId="50" borderId="80" xfId="1250" applyFont="1" applyFill="1" applyBorder="1" applyAlignment="1" applyProtection="1">
      <alignment horizontal="center" vertical="center" wrapText="1"/>
      <protection locked="0" hidden="1"/>
    </xf>
    <xf numFmtId="167" fontId="4" fillId="50" borderId="63" xfId="1250" applyFont="1" applyFill="1" applyBorder="1" applyAlignment="1" applyProtection="1">
      <alignment horizontal="center" vertical="center" wrapText="1"/>
      <protection locked="0" hidden="1"/>
    </xf>
    <xf numFmtId="167" fontId="4" fillId="50" borderId="64" xfId="1250" applyFont="1" applyFill="1" applyBorder="1" applyAlignment="1" applyProtection="1">
      <alignment horizontal="center" vertical="center" wrapText="1"/>
      <protection locked="0" hidden="1"/>
    </xf>
    <xf numFmtId="0" fontId="9" fillId="0" borderId="204" xfId="1371" applyFont="1" applyBorder="1" applyAlignment="1" applyProtection="1">
      <alignment horizontal="center" vertical="center" wrapText="1"/>
      <protection locked="0" hidden="1"/>
    </xf>
    <xf numFmtId="0" fontId="9" fillId="0" borderId="198" xfId="1371" applyFont="1" applyBorder="1" applyAlignment="1" applyProtection="1">
      <alignment horizontal="center" vertical="center" wrapText="1"/>
      <protection locked="0" hidden="1"/>
    </xf>
    <xf numFmtId="0" fontId="9" fillId="0" borderId="199" xfId="1371" applyFont="1" applyBorder="1" applyAlignment="1" applyProtection="1">
      <alignment horizontal="center" vertical="center" wrapText="1"/>
      <protection locked="0" hidden="1"/>
    </xf>
    <xf numFmtId="0" fontId="9" fillId="0" borderId="102" xfId="1371" applyFont="1" applyBorder="1" applyAlignment="1" applyProtection="1">
      <alignment horizontal="center" vertical="center" wrapText="1"/>
      <protection locked="0" hidden="1"/>
    </xf>
    <xf numFmtId="0" fontId="9" fillId="0" borderId="103" xfId="1371" applyFont="1" applyBorder="1" applyAlignment="1" applyProtection="1">
      <alignment horizontal="center" vertical="center" wrapText="1"/>
      <protection locked="0" hidden="1"/>
    </xf>
    <xf numFmtId="0" fontId="59" fillId="0" borderId="204" xfId="1371" applyFont="1" applyBorder="1" applyAlignment="1" applyProtection="1">
      <alignment horizontal="center" vertical="center" wrapText="1"/>
      <protection locked="0" hidden="1"/>
    </xf>
    <xf numFmtId="0" fontId="59" fillId="0" borderId="198" xfId="1371" applyFont="1" applyBorder="1" applyAlignment="1" applyProtection="1">
      <alignment horizontal="center" vertical="center" wrapText="1"/>
      <protection locked="0" hidden="1"/>
    </xf>
    <xf numFmtId="0" fontId="59" fillId="0" borderId="199" xfId="1371" applyFont="1" applyBorder="1" applyAlignment="1" applyProtection="1">
      <alignment horizontal="center" vertical="center" wrapText="1"/>
      <protection locked="0" hidden="1"/>
    </xf>
    <xf numFmtId="0" fontId="12" fillId="0" borderId="204" xfId="1371" applyFont="1" applyBorder="1" applyAlignment="1" applyProtection="1">
      <alignment horizontal="center" vertical="center" wrapText="1"/>
      <protection locked="0" hidden="1"/>
    </xf>
    <xf numFmtId="0" fontId="12" fillId="0" borderId="198" xfId="1371" applyFont="1" applyBorder="1" applyAlignment="1" applyProtection="1">
      <alignment horizontal="center" vertical="center" wrapText="1"/>
      <protection locked="0" hidden="1"/>
    </xf>
    <xf numFmtId="0" fontId="12" fillId="0" borderId="199" xfId="1371" applyFont="1" applyBorder="1" applyAlignment="1" applyProtection="1">
      <alignment horizontal="center" vertical="center" wrapText="1"/>
      <protection locked="0" hidden="1"/>
    </xf>
    <xf numFmtId="0" fontId="9" fillId="0" borderId="104" xfId="1371" applyFont="1" applyBorder="1" applyAlignment="1" applyProtection="1">
      <alignment horizontal="center" vertical="center"/>
      <protection hidden="1"/>
    </xf>
    <xf numFmtId="0" fontId="9" fillId="0" borderId="105" xfId="1371" applyFont="1" applyBorder="1" applyAlignment="1" applyProtection="1">
      <alignment horizontal="center" vertical="center"/>
      <protection hidden="1"/>
    </xf>
    <xf numFmtId="0" fontId="9" fillId="0" borderId="106"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70" fillId="0" borderId="71" xfId="1371" applyFont="1" applyBorder="1" applyAlignment="1" applyProtection="1">
      <alignment horizontal="left" vertical="center" wrapText="1"/>
      <protection hidden="1"/>
    </xf>
    <xf numFmtId="0" fontId="78" fillId="0" borderId="71" xfId="1371" applyFont="1" applyBorder="1" applyAlignment="1" applyProtection="1">
      <alignment horizontal="left" vertical="center" wrapText="1"/>
      <protection hidden="1"/>
    </xf>
    <xf numFmtId="0" fontId="78" fillId="0" borderId="72" xfId="1371" applyFont="1" applyBorder="1" applyAlignment="1" applyProtection="1">
      <alignment horizontal="left" vertical="center" wrapText="1"/>
      <protection hidden="1"/>
    </xf>
    <xf numFmtId="0" fontId="5" fillId="0" borderId="75" xfId="1371" applyFont="1" applyBorder="1" applyAlignment="1" applyProtection="1">
      <alignment horizontal="left" vertical="center" wrapText="1"/>
      <protection hidden="1"/>
    </xf>
    <xf numFmtId="0" fontId="5" fillId="0" borderId="76" xfId="1371" applyFont="1" applyBorder="1" applyAlignment="1" applyProtection="1">
      <alignment horizontal="left" vertical="center" wrapText="1"/>
      <protection hidden="1"/>
    </xf>
    <xf numFmtId="0" fontId="5" fillId="0" borderId="78" xfId="1371" applyFont="1" applyBorder="1" applyAlignment="1" applyProtection="1">
      <alignment horizontal="left" vertical="center" wrapText="1"/>
      <protection hidden="1"/>
    </xf>
    <xf numFmtId="0" fontId="54" fillId="50" borderId="75" xfId="1371" applyFont="1" applyFill="1" applyBorder="1" applyAlignment="1" applyProtection="1">
      <alignment horizontal="justify" vertical="center" wrapText="1"/>
      <protection locked="0" hidden="1"/>
    </xf>
    <xf numFmtId="0" fontId="54" fillId="50" borderId="76" xfId="1371" applyFont="1" applyFill="1" applyBorder="1" applyAlignment="1" applyProtection="1">
      <alignment horizontal="justify" vertical="center" wrapText="1"/>
      <protection locked="0" hidden="1"/>
    </xf>
    <xf numFmtId="0" fontId="54" fillId="50" borderId="78" xfId="1371" applyFont="1" applyFill="1" applyBorder="1" applyAlignment="1" applyProtection="1">
      <alignment horizontal="justify" vertical="center" wrapText="1"/>
      <protection locked="0" hidden="1"/>
    </xf>
    <xf numFmtId="0" fontId="59" fillId="50" borderId="174" xfId="1371" applyFont="1" applyFill="1" applyBorder="1" applyAlignment="1" applyProtection="1">
      <alignment horizontal="justify" vertical="center" wrapText="1"/>
      <protection locked="0" hidden="1"/>
    </xf>
    <xf numFmtId="0" fontId="59" fillId="50" borderId="169" xfId="1371" applyFont="1" applyFill="1" applyBorder="1" applyAlignment="1" applyProtection="1">
      <alignment horizontal="justify" vertical="center" wrapText="1"/>
      <protection locked="0" hidden="1"/>
    </xf>
    <xf numFmtId="0" fontId="59" fillId="50" borderId="177" xfId="1371" applyFont="1" applyFill="1" applyBorder="1" applyAlignment="1" applyProtection="1">
      <alignment horizontal="justify" vertical="center" wrapText="1"/>
      <protection locked="0" hidden="1"/>
    </xf>
    <xf numFmtId="0" fontId="5" fillId="50" borderId="75" xfId="1371" applyFont="1" applyFill="1" applyBorder="1" applyAlignment="1" applyProtection="1">
      <alignment horizontal="justify" vertical="center" wrapText="1"/>
      <protection locked="0" hidden="1"/>
    </xf>
    <xf numFmtId="0" fontId="5" fillId="50" borderId="76" xfId="1371" applyFont="1" applyFill="1" applyBorder="1" applyAlignment="1" applyProtection="1">
      <alignment horizontal="justify" vertical="center" wrapText="1"/>
      <protection locked="0" hidden="1"/>
    </xf>
    <xf numFmtId="0" fontId="5" fillId="50" borderId="78" xfId="1371" applyFont="1" applyFill="1" applyBorder="1" applyAlignment="1" applyProtection="1">
      <alignment horizontal="justify" vertical="center" wrapText="1"/>
      <protection locked="0" hidden="1"/>
    </xf>
    <xf numFmtId="0" fontId="5" fillId="0" borderId="71" xfId="1371" applyFont="1" applyBorder="1" applyAlignment="1" applyProtection="1">
      <alignment horizontal="center" vertical="center" wrapText="1"/>
      <protection locked="0" hidden="1"/>
    </xf>
    <xf numFmtId="0" fontId="5" fillId="0" borderId="72"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70"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83" fillId="65" borderId="158" xfId="0" applyFont="1" applyFill="1" applyBorder="1" applyAlignment="1">
      <alignment horizontal="justify" vertical="center" wrapText="1"/>
    </xf>
    <xf numFmtId="0" fontId="83" fillId="65" borderId="0" xfId="0" applyFont="1" applyFill="1" applyBorder="1" applyAlignment="1">
      <alignment horizontal="justify" vertical="center" wrapText="1"/>
    </xf>
    <xf numFmtId="0" fontId="83" fillId="65" borderId="26" xfId="0" applyFont="1" applyFill="1" applyBorder="1" applyAlignment="1">
      <alignment horizontal="justify" vertical="center" wrapText="1"/>
    </xf>
    <xf numFmtId="0" fontId="83" fillId="65" borderId="27" xfId="0" applyFont="1" applyFill="1" applyBorder="1" applyAlignment="1">
      <alignment horizontal="justify" vertical="center" wrapText="1"/>
    </xf>
    <xf numFmtId="0" fontId="82" fillId="24" borderId="0" xfId="1371" applyFont="1" applyFill="1" applyAlignment="1" applyProtection="1">
      <alignment horizontal="center" vertical="center"/>
      <protection hidden="1"/>
    </xf>
    <xf numFmtId="0" fontId="83" fillId="65" borderId="22" xfId="0" applyFont="1" applyFill="1" applyBorder="1" applyAlignment="1">
      <alignment horizontal="justify" vertical="center" wrapText="1"/>
    </xf>
    <xf numFmtId="0" fontId="83" fillId="65" borderId="23" xfId="0" applyFont="1" applyFill="1" applyBorder="1" applyAlignment="1">
      <alignment horizontal="justify" vertical="center" wrapText="1"/>
    </xf>
    <xf numFmtId="4" fontId="5" fillId="0" borderId="75" xfId="1496" applyNumberFormat="1" applyFont="1" applyFill="1" applyBorder="1" applyAlignment="1" applyProtection="1">
      <alignment horizontal="center" vertical="center" wrapText="1"/>
      <protection hidden="1"/>
    </xf>
    <xf numFmtId="4" fontId="5" fillId="0" borderId="76" xfId="1496" applyNumberFormat="1" applyFont="1" applyFill="1" applyBorder="1" applyAlignment="1" applyProtection="1">
      <alignment horizontal="center" vertical="center" wrapText="1"/>
      <protection hidden="1"/>
    </xf>
    <xf numFmtId="4" fontId="5" fillId="0" borderId="78" xfId="1496" applyNumberFormat="1" applyFont="1" applyFill="1" applyBorder="1" applyAlignment="1" applyProtection="1">
      <alignment horizontal="center" vertical="center" wrapText="1"/>
      <protection hidden="1"/>
    </xf>
    <xf numFmtId="0" fontId="5" fillId="0" borderId="75" xfId="1371" applyFont="1" applyFill="1" applyBorder="1" applyAlignment="1" applyProtection="1">
      <alignment horizontal="justify" vertical="center" wrapText="1"/>
      <protection hidden="1"/>
    </xf>
    <xf numFmtId="0" fontId="5" fillId="0" borderId="76" xfId="1371" applyFont="1" applyFill="1" applyBorder="1" applyAlignment="1" applyProtection="1">
      <alignment horizontal="justify" vertical="center" wrapText="1"/>
      <protection hidden="1"/>
    </xf>
    <xf numFmtId="0" fontId="5" fillId="0" borderId="77" xfId="1371" applyFont="1" applyFill="1" applyBorder="1" applyAlignment="1" applyProtection="1">
      <alignment horizontal="justify" vertical="center" wrapText="1"/>
      <protection hidden="1"/>
    </xf>
    <xf numFmtId="0" fontId="51" fillId="50" borderId="128" xfId="1371" applyFont="1" applyFill="1" applyBorder="1" applyAlignment="1" applyProtection="1">
      <alignment horizontal="justify" vertical="center" wrapText="1"/>
      <protection locked="0" hidden="1"/>
    </xf>
    <xf numFmtId="0" fontId="54" fillId="0" borderId="159" xfId="1371" applyFont="1" applyFill="1" applyBorder="1" applyAlignment="1" applyProtection="1">
      <alignment horizontal="left" vertical="center" wrapText="1"/>
      <protection locked="0" hidden="1"/>
    </xf>
    <xf numFmtId="0" fontId="54" fillId="0" borderId="169" xfId="1371" applyFont="1" applyFill="1" applyBorder="1" applyAlignment="1" applyProtection="1">
      <alignment horizontal="left" vertical="center" wrapText="1"/>
      <protection locked="0" hidden="1"/>
    </xf>
    <xf numFmtId="0" fontId="54" fillId="0" borderId="160" xfId="1371" applyFont="1" applyFill="1" applyBorder="1" applyAlignment="1" applyProtection="1">
      <alignment horizontal="left" vertical="center" wrapText="1"/>
      <protection locked="0" hidden="1"/>
    </xf>
    <xf numFmtId="0" fontId="8" fillId="61" borderId="107" xfId="1371" applyFont="1" applyFill="1" applyBorder="1" applyAlignment="1" applyProtection="1">
      <alignment horizontal="center" vertical="center" wrapText="1"/>
      <protection hidden="1"/>
    </xf>
    <xf numFmtId="0" fontId="8" fillId="61" borderId="108" xfId="1371" applyFont="1" applyFill="1" applyBorder="1" applyAlignment="1" applyProtection="1">
      <alignment horizontal="center" vertical="center" wrapText="1"/>
      <protection hidden="1"/>
    </xf>
    <xf numFmtId="0" fontId="8" fillId="61" borderId="33" xfId="1371" applyFont="1" applyFill="1" applyBorder="1" applyAlignment="1" applyProtection="1">
      <alignment horizontal="center" vertical="center" wrapText="1"/>
      <protection hidden="1"/>
    </xf>
    <xf numFmtId="0" fontId="54" fillId="50" borderId="159" xfId="1371" applyFont="1" applyFill="1" applyBorder="1" applyAlignment="1" applyProtection="1">
      <alignment horizontal="left" vertical="center" wrapText="1"/>
      <protection locked="0" hidden="1"/>
    </xf>
    <xf numFmtId="0" fontId="54" fillId="50" borderId="169" xfId="1371" applyFont="1" applyFill="1" applyBorder="1" applyAlignment="1" applyProtection="1">
      <alignment horizontal="left" vertical="center" wrapText="1"/>
      <protection locked="0" hidden="1"/>
    </xf>
    <xf numFmtId="0" fontId="54" fillId="50" borderId="160" xfId="1371" applyFont="1" applyFill="1" applyBorder="1" applyAlignment="1" applyProtection="1">
      <alignment horizontal="left" vertical="center" wrapText="1"/>
      <protection locked="0" hidden="1"/>
    </xf>
    <xf numFmtId="167" fontId="12" fillId="50" borderId="74" xfId="1250" applyNumberFormat="1" applyFont="1" applyFill="1" applyBorder="1" applyAlignment="1" applyProtection="1">
      <alignment horizontal="center" vertical="center" wrapText="1"/>
      <protection locked="0" hidden="1"/>
    </xf>
    <xf numFmtId="167" fontId="12" fillId="50" borderId="35" xfId="1250" applyNumberFormat="1" applyFont="1" applyFill="1" applyBorder="1" applyAlignment="1" applyProtection="1">
      <alignment horizontal="center" vertical="center" wrapText="1"/>
      <protection locked="0" hidden="1"/>
    </xf>
    <xf numFmtId="167" fontId="12" fillId="50" borderId="19" xfId="1250" applyNumberFormat="1" applyFont="1" applyFill="1" applyBorder="1" applyAlignment="1" applyProtection="1">
      <alignment horizontal="center" vertical="center" wrapText="1"/>
      <protection locked="0" hidden="1"/>
    </xf>
    <xf numFmtId="167" fontId="12" fillId="50" borderId="80" xfId="1250" applyFont="1" applyFill="1" applyBorder="1" applyAlignment="1" applyProtection="1">
      <alignment horizontal="center" vertical="center" wrapText="1"/>
      <protection locked="0" hidden="1"/>
    </xf>
    <xf numFmtId="167" fontId="12" fillId="50" borderId="63" xfId="1250" applyFont="1" applyFill="1" applyBorder="1" applyAlignment="1" applyProtection="1">
      <alignment horizontal="center" vertical="center" wrapText="1"/>
      <protection locked="0" hidden="1"/>
    </xf>
    <xf numFmtId="167" fontId="12" fillId="50" borderId="64" xfId="1250" applyFont="1" applyFill="1" applyBorder="1" applyAlignment="1" applyProtection="1">
      <alignment horizontal="center" vertical="center" wrapText="1"/>
      <protection locked="0" hidden="1"/>
    </xf>
    <xf numFmtId="167" fontId="9" fillId="50" borderId="80" xfId="1250" applyFont="1" applyFill="1" applyBorder="1" applyAlignment="1" applyProtection="1">
      <alignment horizontal="center" vertical="center" wrapText="1"/>
      <protection locked="0" hidden="1"/>
    </xf>
    <xf numFmtId="167" fontId="9" fillId="50" borderId="63"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0" fontId="70" fillId="50" borderId="204" xfId="1371" applyFont="1" applyFill="1" applyBorder="1" applyAlignment="1" applyProtection="1">
      <alignment horizontal="center" vertical="center" wrapText="1"/>
      <protection locked="0"/>
    </xf>
    <xf numFmtId="0" fontId="70" fillId="50" borderId="198" xfId="1371" applyFont="1" applyFill="1" applyBorder="1" applyAlignment="1" applyProtection="1">
      <alignment horizontal="center" vertical="center" wrapText="1"/>
      <protection locked="0"/>
    </xf>
    <xf numFmtId="0" fontId="70" fillId="50" borderId="199" xfId="1371" applyFont="1" applyFill="1" applyBorder="1" applyAlignment="1" applyProtection="1">
      <alignment horizontal="center" vertical="center" wrapText="1"/>
      <protection locked="0"/>
    </xf>
    <xf numFmtId="0" fontId="5" fillId="0" borderId="156" xfId="1371" applyFont="1" applyBorder="1" applyAlignment="1" applyProtection="1">
      <alignment horizontal="center" vertical="center" wrapText="1"/>
      <protection locked="0" hidden="1"/>
    </xf>
    <xf numFmtId="0" fontId="5" fillId="0" borderId="130" xfId="1371" applyFont="1" applyBorder="1" applyAlignment="1" applyProtection="1">
      <alignment horizontal="center" vertical="center" wrapText="1"/>
      <protection locked="0" hidden="1"/>
    </xf>
    <xf numFmtId="0" fontId="5" fillId="0" borderId="131" xfId="1371" applyFont="1" applyBorder="1" applyAlignment="1" applyProtection="1">
      <alignment horizontal="center" vertical="center" wrapText="1"/>
      <protection locked="0" hidden="1"/>
    </xf>
    <xf numFmtId="0" fontId="5" fillId="0" borderId="117" xfId="1371" applyFont="1" applyBorder="1" applyAlignment="1" applyProtection="1">
      <alignment horizontal="center" vertical="center" wrapText="1"/>
      <protection locked="0" hidden="1"/>
    </xf>
    <xf numFmtId="0" fontId="5" fillId="0" borderId="118" xfId="1371" applyFont="1" applyBorder="1" applyAlignment="1" applyProtection="1">
      <alignment horizontal="center" vertical="center" wrapText="1"/>
      <protection locked="0" hidden="1"/>
    </xf>
    <xf numFmtId="0" fontId="5" fillId="0" borderId="119"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178" fontId="12" fillId="50" borderId="74" xfId="1250" applyNumberFormat="1" applyFont="1" applyFill="1" applyBorder="1" applyAlignment="1" applyProtection="1">
      <alignment horizontal="center" vertical="center" wrapText="1"/>
      <protection locked="0" hidden="1"/>
    </xf>
    <xf numFmtId="178" fontId="12" fillId="50" borderId="35" xfId="1250" applyNumberFormat="1" applyFont="1" applyFill="1" applyBorder="1" applyAlignment="1" applyProtection="1">
      <alignment horizontal="center" vertical="center" wrapText="1"/>
      <protection locked="0" hidden="1"/>
    </xf>
    <xf numFmtId="178" fontId="12" fillId="50" borderId="19" xfId="1250" applyNumberFormat="1" applyFont="1" applyFill="1" applyBorder="1" applyAlignment="1" applyProtection="1">
      <alignment horizontal="center" vertical="center" wrapText="1"/>
      <protection locked="0" hidden="1"/>
    </xf>
    <xf numFmtId="169" fontId="70" fillId="0" borderId="71" xfId="1495" applyNumberFormat="1" applyFont="1" applyBorder="1" applyProtection="1">
      <protection hidden="1"/>
    </xf>
    <xf numFmtId="0" fontId="70" fillId="50" borderId="204" xfId="1371" applyFont="1" applyFill="1" applyBorder="1" applyAlignment="1" applyProtection="1">
      <alignment horizontal="left" vertical="center" wrapText="1"/>
      <protection locked="0"/>
    </xf>
    <xf numFmtId="0" fontId="70" fillId="50" borderId="198" xfId="1371" applyFont="1" applyFill="1" applyBorder="1" applyAlignment="1" applyProtection="1">
      <alignment horizontal="left" vertical="center" wrapText="1"/>
      <protection locked="0"/>
    </xf>
    <xf numFmtId="0" fontId="70" fillId="50" borderId="199" xfId="1371" applyFont="1" applyFill="1" applyBorder="1" applyAlignment="1" applyProtection="1">
      <alignment horizontal="left" vertical="center" wrapText="1"/>
      <protection locked="0"/>
    </xf>
  </cellXfs>
  <cellStyles count="3211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2 10" xfId="8325" xr:uid="{E7C1067D-05C9-4C95-9F48-C3AB6C46C16E}"/>
    <cellStyle name="Cálculo 10 2 10 2" xfId="23433" xr:uid="{0BAB687C-521C-4744-80B2-E185043274F2}"/>
    <cellStyle name="Cálculo 10 2 11" xfId="15930" xr:uid="{19EBF4E8-B149-4B85-9AD3-6A7391265F38}"/>
    <cellStyle name="Cálculo 10 2 11 2" xfId="31038" xr:uid="{75F8C9CE-4ECE-4481-AB78-A06EEAA34DDD}"/>
    <cellStyle name="Cálculo 10 2 12" xfId="13717" xr:uid="{63313D6A-9B9D-4820-962E-BB5FC6961324}"/>
    <cellStyle name="Cálculo 10 2 12 2" xfId="28825" xr:uid="{C3253C81-386A-4592-8658-4CE5149A94CC}"/>
    <cellStyle name="Cálculo 10 2 13" xfId="17049" xr:uid="{62618EFB-0715-4036-AC2B-C549CB0DC49D}"/>
    <cellStyle name="Cálculo 10 2 2" xfId="2384" xr:uid="{93598EC6-8B31-4227-8D01-45628F5CF3CC}"/>
    <cellStyle name="Cálculo 10 2 2 2" xfId="5021" xr:uid="{3BE00C91-DF48-4E9A-BB0B-B923A9C6D68B}"/>
    <cellStyle name="Cálculo 10 2 2 2 2" xfId="11385" xr:uid="{FAF375F0-1E07-4186-88C8-FD39FACB5840}"/>
    <cellStyle name="Cálculo 10 2 2 2 2 2" xfId="26493" xr:uid="{A14185EC-3BA4-4A0B-91DE-D2DB7DB8CA08}"/>
    <cellStyle name="Cálculo 10 2 2 2 3" xfId="13808" xr:uid="{22786D04-199C-4D25-BA4D-D548632ABFEB}"/>
    <cellStyle name="Cálculo 10 2 2 2 3 2" xfId="28916" xr:uid="{4B804A76-7283-465F-8F85-1B294F01DDFE}"/>
    <cellStyle name="Cálculo 10 2 2 2 4" xfId="20129" xr:uid="{224D2D0E-E6EB-4DEA-BDE7-3B162E58E1EF}"/>
    <cellStyle name="Cálculo 10 2 2 3" xfId="8851" xr:uid="{76F6B2AD-9E73-4213-862C-1CF4F60A93CE}"/>
    <cellStyle name="Cálculo 10 2 2 3 2" xfId="23959" xr:uid="{5A39486E-61BB-43DC-A633-C4410545AB6E}"/>
    <cellStyle name="Cálculo 10 2 3" xfId="2236" xr:uid="{5B268D6C-0AF3-4961-94E9-1919695998CC}"/>
    <cellStyle name="Cálculo 10 2 3 2" xfId="4873" xr:uid="{C6B2C004-11B1-4519-B814-9B3F35A191B8}"/>
    <cellStyle name="Cálculo 10 2 3 2 2" xfId="16257" xr:uid="{4C4AE2A0-4114-4521-A971-5A3D00C2045E}"/>
    <cellStyle name="Cálculo 10 2 3 2 2 2" xfId="31365" xr:uid="{27090492-43D8-41A9-9BD2-55E40301F5BC}"/>
    <cellStyle name="Cálculo 10 2 3 2 3" xfId="19981" xr:uid="{EC04631B-AD3D-4F17-9ADA-433E51C04545}"/>
    <cellStyle name="Cálculo 10 2 3 3" xfId="15750" xr:uid="{8670FD89-0F7C-4938-B0B5-4212B3514EFF}"/>
    <cellStyle name="Cálculo 10 2 3 3 2" xfId="30858" xr:uid="{2519BFCC-3D57-4150-90FD-7FD36D1ECA35}"/>
    <cellStyle name="Cálculo 10 2 3 4" xfId="17461" xr:uid="{8A78B4CB-51A5-4824-8803-19E141F11A1E}"/>
    <cellStyle name="Cálculo 10 2 4" xfId="2347" xr:uid="{FE13B4E0-9487-4606-96E5-E132CE3D8DD3}"/>
    <cellStyle name="Cálculo 10 2 4 2" xfId="4984" xr:uid="{210B75B2-1F19-4B1A-B859-A6EA8DF43650}"/>
    <cellStyle name="Cálculo 10 2 4 2 2" xfId="11348" xr:uid="{2C36D768-6BD3-4FA8-8DF6-A9D67A2EE09A}"/>
    <cellStyle name="Cálculo 10 2 4 2 2 2" xfId="26456" xr:uid="{52E59CBC-3849-4EC5-AE99-207637FCCEC5}"/>
    <cellStyle name="Cálculo 10 2 4 2 3" xfId="7211" xr:uid="{959422DF-0552-4EE7-B430-938132F68D5E}"/>
    <cellStyle name="Cálculo 10 2 4 2 3 2" xfId="22319" xr:uid="{773511BC-C06F-4CBF-B07F-5355B435C497}"/>
    <cellStyle name="Cálculo 10 2 4 2 4" xfId="20092" xr:uid="{47A49BB2-2B54-4495-803C-F2815B7DA5AF}"/>
    <cellStyle name="Cálculo 10 2 4 3" xfId="8814" xr:uid="{09E15FCD-6C47-4AAD-A17C-90E836330071}"/>
    <cellStyle name="Cálculo 10 2 4 3 2" xfId="23922" xr:uid="{FD650D1F-9400-427B-AA73-23A304CAD188}"/>
    <cellStyle name="Cálculo 10 2 4 4" xfId="8057" xr:uid="{1546F41E-BA1D-45C1-ACEF-B64822F833FC}"/>
    <cellStyle name="Cálculo 10 2 4 4 2" xfId="23165" xr:uid="{A1857299-5C24-4613-892C-412645CFFAF5}"/>
    <cellStyle name="Cálculo 10 2 4 5" xfId="17572" xr:uid="{A528F90C-7910-438F-A2DD-670E56D9A963}"/>
    <cellStyle name="Cálculo 10 2 5" xfId="3244" xr:uid="{3C113DE1-CADB-4A5B-8ACB-A03EB445E186}"/>
    <cellStyle name="Cálculo 10 2 5 2" xfId="5881" xr:uid="{28CD4118-4E62-494D-895F-56574BE32591}"/>
    <cellStyle name="Cálculo 10 2 5 2 2" xfId="12192" xr:uid="{89C206DC-E9A4-41A5-9466-4AFB1A547AB0}"/>
    <cellStyle name="Cálculo 10 2 5 2 2 2" xfId="27300" xr:uid="{9B2F206A-7040-48BE-86A7-9B431D645EE9}"/>
    <cellStyle name="Cálculo 10 2 5 2 3" xfId="8132" xr:uid="{4EAA5D48-64C3-43BA-BD58-5E6C897FD308}"/>
    <cellStyle name="Cálculo 10 2 5 2 3 2" xfId="23240" xr:uid="{6F932D22-89FD-4865-B892-A69A54D2AFA2}"/>
    <cellStyle name="Cálculo 10 2 5 2 4" xfId="20989" xr:uid="{27011F23-6DE2-4E1B-A5AF-4065804D08A3}"/>
    <cellStyle name="Cálculo 10 2 5 3" xfId="9626" xr:uid="{30A46917-BA85-4047-8056-CBAEEAAA41DF}"/>
    <cellStyle name="Cálculo 10 2 5 3 2" xfId="24734" xr:uid="{35FBC109-EC61-4438-ADE7-0567095DD2EB}"/>
    <cellStyle name="Cálculo 10 2 5 4" xfId="7881" xr:uid="{06A9C4CD-D12A-4CBA-9E1E-823DF6C0CDF6}"/>
    <cellStyle name="Cálculo 10 2 5 4 2" xfId="22989" xr:uid="{BF45BB49-AED3-40DA-99CF-7A8DA8199359}"/>
    <cellStyle name="Cálculo 10 2 5 5" xfId="18352" xr:uid="{03B49BAB-83F7-4798-B822-9A93C9CAA975}"/>
    <cellStyle name="Cálculo 10 2 6" xfId="3550" xr:uid="{86009C1D-FDB1-437E-A901-EFF5DA6B98C4}"/>
    <cellStyle name="Cálculo 10 2 6 2" xfId="6187" xr:uid="{7CF9F00D-4F3C-4302-B130-9D8F17C1F616}"/>
    <cellStyle name="Cálculo 10 2 6 2 2" xfId="12498" xr:uid="{84163AC9-3F22-479E-A62D-D51A0E79BA7A}"/>
    <cellStyle name="Cálculo 10 2 6 2 2 2" xfId="27606" xr:uid="{AAAD5839-F47F-4569-9379-46DA8F20D3AF}"/>
    <cellStyle name="Cálculo 10 2 6 2 3" xfId="15555" xr:uid="{0B7D197F-ECA0-4225-9D21-1546385FD09B}"/>
    <cellStyle name="Cálculo 10 2 6 2 3 2" xfId="30663" xr:uid="{5E843714-E83F-45D4-98FE-997A9C73CB7D}"/>
    <cellStyle name="Cálculo 10 2 6 2 4" xfId="21295" xr:uid="{3DAEEAAF-0C5E-42BB-A61D-4B5BE5708D89}"/>
    <cellStyle name="Cálculo 10 2 6 3" xfId="9932" xr:uid="{6E466395-A1C7-4B33-AED8-3AEDD1F3BF09}"/>
    <cellStyle name="Cálculo 10 2 6 3 2" xfId="25040" xr:uid="{2F5E892C-136A-43F9-9BC2-03B965F5E1C2}"/>
    <cellStyle name="Cálculo 10 2 6 4" xfId="7064" xr:uid="{41EB5057-8596-43A9-8EE2-3AA8DBBBA580}"/>
    <cellStyle name="Cálculo 10 2 6 4 2" xfId="22172" xr:uid="{42DAB4A0-806F-418C-A449-5AF0839298CF}"/>
    <cellStyle name="Cálculo 10 2 6 5" xfId="18658" xr:uid="{9E87EE5C-CF75-4BF8-B438-329E80B90BEA}"/>
    <cellStyle name="Cálculo 10 2 7" xfId="3896" xr:uid="{90D428DB-A386-4F94-9575-0E14106B7C41}"/>
    <cellStyle name="Cálculo 10 2 7 2" xfId="6533" xr:uid="{41989902-2AC1-4CA7-A742-767776C96CF1}"/>
    <cellStyle name="Cálculo 10 2 7 2 2" xfId="12844" xr:uid="{72A20094-20B0-4622-835C-68E2A81C2F35}"/>
    <cellStyle name="Cálculo 10 2 7 2 2 2" xfId="27952" xr:uid="{A93F88A5-5707-4E46-8E48-A13860715C9F}"/>
    <cellStyle name="Cálculo 10 2 7 2 3" xfId="11687" xr:uid="{D3D087CE-BEB7-4084-9A41-8B91B5039C59}"/>
    <cellStyle name="Cálculo 10 2 7 2 3 2" xfId="26795" xr:uid="{92402209-F8FD-4C2A-B331-453D2C6F24B3}"/>
    <cellStyle name="Cálculo 10 2 7 2 4" xfId="21641" xr:uid="{4493183A-F7B9-4907-8C17-F220BFCC46B9}"/>
    <cellStyle name="Cálculo 10 2 7 3" xfId="10278" xr:uid="{9B54DADE-E705-4068-8992-FBBD98F892EB}"/>
    <cellStyle name="Cálculo 10 2 7 3 2" xfId="25386" xr:uid="{702EBBC1-6E59-4E53-80BD-45BED6D7E9DC}"/>
    <cellStyle name="Cálculo 10 2 7 4" xfId="15451" xr:uid="{2B1CDAC6-471A-444C-AF16-0374C24204C2}"/>
    <cellStyle name="Cálculo 10 2 7 4 2" xfId="30559" xr:uid="{52CFA0E4-9CFA-4E79-9552-307BB913C674}"/>
    <cellStyle name="Cálculo 10 2 7 5" xfId="19004" xr:uid="{A8B3AEE7-8FF7-448D-A4A5-7AAAD74DA67D}"/>
    <cellStyle name="Cálculo 10 2 8" xfId="4260" xr:uid="{7866CA2B-D8C3-4EBA-A02B-D9CF0651090B}"/>
    <cellStyle name="Cálculo 10 2 8 2" xfId="6897" xr:uid="{0A8C577D-32CD-4241-81CA-5AB66685E546}"/>
    <cellStyle name="Cálculo 10 2 8 2 2" xfId="13208" xr:uid="{5AE8E437-B560-40A8-ADCC-8744CA02ABA1}"/>
    <cellStyle name="Cálculo 10 2 8 2 2 2" xfId="28316" xr:uid="{58C8694F-79B8-4109-A8A1-BA5B8589AE42}"/>
    <cellStyle name="Cálculo 10 2 8 2 3" xfId="16872" xr:uid="{4F53CEB3-E9AC-4DC6-A9B7-B504FDCBE8B9}"/>
    <cellStyle name="Cálculo 10 2 8 2 3 2" xfId="31980" xr:uid="{EE0CBD73-0452-4D33-A73B-6349F83ED073}"/>
    <cellStyle name="Cálculo 10 2 8 2 4" xfId="22005" xr:uid="{8926D4E5-9961-4D0F-ABEC-2E28A1990917}"/>
    <cellStyle name="Cálculo 10 2 8 3" xfId="10642" xr:uid="{ACD1030B-CF2D-4C67-A0FB-B1B658711DB0}"/>
    <cellStyle name="Cálculo 10 2 8 3 2" xfId="25750" xr:uid="{C5FBB4CE-547E-42AE-916C-3B88EB5D8D63}"/>
    <cellStyle name="Cálculo 10 2 8 4" xfId="15195" xr:uid="{50145CC8-4CE9-44F5-BEE3-D73E22C13308}"/>
    <cellStyle name="Cálculo 10 2 8 4 2" xfId="30303" xr:uid="{06F51CAB-55BD-47DA-8859-3FE62FB5B719}"/>
    <cellStyle name="Cálculo 10 2 8 5" xfId="19368" xr:uid="{B7718973-41AD-4BDA-A965-26BBE9E992A3}"/>
    <cellStyle name="Cálculo 10 2 9" xfId="4461" xr:uid="{A3428D28-19BB-427E-B808-459B60939AF3}"/>
    <cellStyle name="Cálculo 10 2 9 2" xfId="10843" xr:uid="{0D849CBD-0F21-4965-88A7-9FDB1E5967CB}"/>
    <cellStyle name="Cálculo 10 2 9 2 2" xfId="25951" xr:uid="{E67D8394-A48C-455A-9081-AEB21A174869}"/>
    <cellStyle name="Cálculo 10 2 9 3" xfId="14242" xr:uid="{8EF3D677-AD5F-4A3D-910D-BEF817CD5268}"/>
    <cellStyle name="Cálculo 10 2 9 3 2" xfId="29350" xr:uid="{D9745A77-7FD0-4E94-BA3F-DEC1D3470B55}"/>
    <cellStyle name="Cálculo 10 2 9 4" xfId="19569" xr:uid="{1E518E35-C4BD-4195-A177-E291A67DCF44}"/>
    <cellStyle name="Cálculo 10 3" xfId="1807" xr:uid="{6AE62029-6943-4600-8FA0-757A581E7F42}"/>
    <cellStyle name="Cálculo 10 3 10" xfId="15644" xr:uid="{71AD2EFF-0C02-4DB2-828D-295B84737024}"/>
    <cellStyle name="Cálculo 10 3 10 2" xfId="30752" xr:uid="{58A875D5-1E26-4B6A-A59E-B61090F02A5D}"/>
    <cellStyle name="Cálculo 10 3 11" xfId="7697" xr:uid="{B65E0F84-F564-4C67-BFBA-FA55FB812776}"/>
    <cellStyle name="Cálculo 10 3 11 2" xfId="22805" xr:uid="{A2B9ADAA-07CE-4B9F-B7E1-00958F1500ED}"/>
    <cellStyle name="Cálculo 10 3 12" xfId="17032" xr:uid="{110FA54E-70A3-4B52-8B1C-01B84A26DD69}"/>
    <cellStyle name="Cálculo 10 3 2" xfId="2367" xr:uid="{F8145BFB-2E69-4C85-B5F7-EC38C53B460F}"/>
    <cellStyle name="Cálculo 10 3 2 2" xfId="5004" xr:uid="{55DCBA16-B823-4512-B682-3AAE9F1F9F47}"/>
    <cellStyle name="Cálculo 10 3 2 2 2" xfId="11368" xr:uid="{A97F2ADE-523E-4167-976E-C3CDE3B1039E}"/>
    <cellStyle name="Cálculo 10 3 2 2 2 2" xfId="26476" xr:uid="{81BEA7E8-BC22-48BE-9A8C-57F22476A7AB}"/>
    <cellStyle name="Cálculo 10 3 2 2 3" xfId="11819" xr:uid="{BB4D7D45-6DAD-409D-B817-CBE62DE89746}"/>
    <cellStyle name="Cálculo 10 3 2 2 3 2" xfId="26927" xr:uid="{2880407D-DAE7-413F-B772-B2645DBC3B3A}"/>
    <cellStyle name="Cálculo 10 3 2 2 4" xfId="20112" xr:uid="{73A61934-2C9F-43F9-A67E-EBB186C2A230}"/>
    <cellStyle name="Cálculo 10 3 2 3" xfId="8834" xr:uid="{CE527785-B734-49E5-ABC4-5877DE58FF1E}"/>
    <cellStyle name="Cálculo 10 3 2 3 2" xfId="23942" xr:uid="{D7CC524E-00EF-48F3-B30C-23399EC6C98C}"/>
    <cellStyle name="Cálculo 10 3 2 4" xfId="7857" xr:uid="{1A050859-41B5-4C52-9792-DDD31F6B4AAA}"/>
    <cellStyle name="Cálculo 10 3 2 4 2" xfId="22965" xr:uid="{2636384E-DAD8-4694-A4AB-5AC43F925C0B}"/>
    <cellStyle name="Cálculo 10 3 2 5" xfId="7916" xr:uid="{12D0704E-D242-4AC5-8DD8-BF2E570CA4BC}"/>
    <cellStyle name="Cálculo 10 3 2 5 2" xfId="23024" xr:uid="{1E76AD38-AD83-4E93-921B-B1978013137F}"/>
    <cellStyle name="Cálculo 10 3 2 6" xfId="17575" xr:uid="{BAEFB7AD-EB5E-4ADA-9177-5EF9A917AE75}"/>
    <cellStyle name="Cálculo 10 3 3" xfId="2253" xr:uid="{4595A6B6-C15A-45BC-81A5-FB811BC8908E}"/>
    <cellStyle name="Cálculo 10 3 3 2" xfId="4890" xr:uid="{FE752F63-6463-4B28-8CB2-9B74A202FD2E}"/>
    <cellStyle name="Cálculo 10 3 3 2 2" xfId="15708" xr:uid="{1D811A75-8F65-4C89-8382-3DBFA4D890B3}"/>
    <cellStyle name="Cálculo 10 3 3 2 2 2" xfId="30816" xr:uid="{4EA40460-AE8D-4D63-9AA2-91E513E6A59C}"/>
    <cellStyle name="Cálculo 10 3 3 2 3" xfId="19998" xr:uid="{93EAFDEE-21DD-4C21-97BA-999D904EFCC9}"/>
    <cellStyle name="Cálculo 10 3 3 3" xfId="13774" xr:uid="{E2C736CE-1465-4693-B71F-2A8103CABBAC}"/>
    <cellStyle name="Cálculo 10 3 3 3 2" xfId="28882" xr:uid="{C0930143-EFCA-4F4C-A771-D6399AA35A11}"/>
    <cellStyle name="Cálculo 10 3 3 4" xfId="17478" xr:uid="{BA9F6678-4B6C-4267-A38A-E88FC501DE45}"/>
    <cellStyle name="Cálculo 10 3 4" xfId="2645" xr:uid="{0454213F-2343-4DC2-A368-7D0EE24F1D3A}"/>
    <cellStyle name="Cálculo 10 3 4 2" xfId="5282" xr:uid="{CDEFFACD-2C94-4A9B-A43A-8AB1EF5641BF}"/>
    <cellStyle name="Cálculo 10 3 4 2 2" xfId="11646" xr:uid="{CAEC3ECB-0BE9-4885-85A6-44B61C9BD50A}"/>
    <cellStyle name="Cálculo 10 3 4 2 2 2" xfId="26754" xr:uid="{75A45372-471A-42B9-883E-9D7FACDB9BF8}"/>
    <cellStyle name="Cálculo 10 3 4 2 3" xfId="7135" xr:uid="{2858A03A-02F6-401B-A687-FD14E6AA0CC5}"/>
    <cellStyle name="Cálculo 10 3 4 2 3 2" xfId="22243" xr:uid="{F6D45E3E-5F15-4B4A-9447-4AA9C3779D6B}"/>
    <cellStyle name="Cálculo 10 3 4 2 4" xfId="20390" xr:uid="{E8442D7D-715E-4CA6-8743-00D6DD4F5584}"/>
    <cellStyle name="Cálculo 10 3 4 3" xfId="9112" xr:uid="{2E9A4118-4084-4275-8E64-032B9E0A9C77}"/>
    <cellStyle name="Cálculo 10 3 4 3 2" xfId="24220" xr:uid="{A8AEA941-4E79-4E37-A0B3-40EB60157B31}"/>
    <cellStyle name="Cálculo 10 3 4 4" xfId="7602" xr:uid="{427B3889-AB26-4F20-9527-46E1CFF3EA84}"/>
    <cellStyle name="Cálculo 10 3 4 4 2" xfId="22710" xr:uid="{1CC3084E-8430-4EFF-9F84-B4E41D8091EB}"/>
    <cellStyle name="Cálculo 10 3 4 5" xfId="17753" xr:uid="{2897EFB1-6E29-4ABB-ADCF-3E1307473A9F}"/>
    <cellStyle name="Cálculo 10 3 5" xfId="3227" xr:uid="{67D8D760-7736-4FAE-8F0F-EDD29EE942D0}"/>
    <cellStyle name="Cálculo 10 3 5 2" xfId="5864" xr:uid="{D51A29F5-E0F6-48B5-BEB2-6828BDA3976D}"/>
    <cellStyle name="Cálculo 10 3 5 2 2" xfId="12175" xr:uid="{1D224172-F9CA-4C10-8187-ED300E28E24B}"/>
    <cellStyle name="Cálculo 10 3 5 2 2 2" xfId="27283" xr:uid="{E874D7A7-C5B3-48C2-A3E7-27AF9A223829}"/>
    <cellStyle name="Cálculo 10 3 5 2 3" xfId="16516" xr:uid="{6D5C7E43-3C90-4C8C-B7C8-CAB6B6E639E6}"/>
    <cellStyle name="Cálculo 10 3 5 2 3 2" xfId="31624" xr:uid="{9CF5F2A8-74C4-4EF9-BFB5-D63552F57BE9}"/>
    <cellStyle name="Cálculo 10 3 5 2 4" xfId="20972" xr:uid="{10443D1F-51B7-4301-96F0-9A48E43D58A8}"/>
    <cellStyle name="Cálculo 10 3 5 3" xfId="9609" xr:uid="{9A94FF31-953C-4269-8927-10BB76767EA9}"/>
    <cellStyle name="Cálculo 10 3 5 3 2" xfId="24717" xr:uid="{86020CFA-E7F4-4001-8E11-35BED0C280F2}"/>
    <cellStyle name="Cálculo 10 3 5 4" xfId="14295" xr:uid="{3848E81F-FDDD-432A-BB91-5739247EA83A}"/>
    <cellStyle name="Cálculo 10 3 5 4 2" xfId="29403" xr:uid="{11E500E0-4D58-4AF0-A142-C28E7B12D72B}"/>
    <cellStyle name="Cálculo 10 3 5 5" xfId="18335" xr:uid="{E8A3E786-0DF8-415D-849B-3A35E7125E81}"/>
    <cellStyle name="Cálculo 10 3 6" xfId="2309" xr:uid="{8032518F-4EFB-4907-B258-8DB4A7E029DF}"/>
    <cellStyle name="Cálculo 10 3 6 2" xfId="4946" xr:uid="{60A8E9AE-98EB-4C9C-BD96-D5BDC4EBD3CC}"/>
    <cellStyle name="Cálculo 10 3 6 2 2" xfId="11310" xr:uid="{D665E4CB-AAF9-40BD-B2F1-3C67F7D93C99}"/>
    <cellStyle name="Cálculo 10 3 6 2 2 2" xfId="26418" xr:uid="{201917A0-D97F-45BB-A5EA-45C383A005C1}"/>
    <cellStyle name="Cálculo 10 3 6 2 3" xfId="16511" xr:uid="{CD07E991-C806-4571-BA90-5028A95CCD28}"/>
    <cellStyle name="Cálculo 10 3 6 2 3 2" xfId="31619" xr:uid="{8B087D49-5BE3-49D2-8541-5047B6B4AFFF}"/>
    <cellStyle name="Cálculo 10 3 6 2 4" xfId="20054" xr:uid="{A3B639DC-24C6-4A92-831A-F0E0C7BBB25C}"/>
    <cellStyle name="Cálculo 10 3 6 3" xfId="8776" xr:uid="{7E35746F-5CFF-415E-B739-7CF4F7F28DB8}"/>
    <cellStyle name="Cálculo 10 3 6 3 2" xfId="23884" xr:uid="{79B89EA5-CF88-4C2B-8F7B-5B64B1D22E66}"/>
    <cellStyle name="Cálculo 10 3 6 4" xfId="8108" xr:uid="{47666E13-E091-49CC-A6A0-20C3EC936723}"/>
    <cellStyle name="Cálculo 10 3 6 4 2" xfId="23216" xr:uid="{BF405E06-FC91-446B-BF31-5C70275364B1}"/>
    <cellStyle name="Cálculo 10 3 6 5" xfId="17534" xr:uid="{73253F5B-2F7D-46B4-B8AD-B966DE06E768}"/>
    <cellStyle name="Cálculo 10 3 7" xfId="3879" xr:uid="{A6CD3DD1-4A34-4975-88E2-234EA5F3A793}"/>
    <cellStyle name="Cálculo 10 3 7 2" xfId="6516" xr:uid="{3591AD85-A95C-4F10-A17D-8B0C0690EF72}"/>
    <cellStyle name="Cálculo 10 3 7 2 2" xfId="12827" xr:uid="{4B843AA4-D8B3-41C3-9BF4-9C3DF6BBDA88}"/>
    <cellStyle name="Cálculo 10 3 7 2 2 2" xfId="27935" xr:uid="{4B185D80-8F71-47E9-9987-1D12FB6FCA2A}"/>
    <cellStyle name="Cálculo 10 3 7 2 3" xfId="16320" xr:uid="{92AE3E88-965D-45A9-A5FE-61D276B42294}"/>
    <cellStyle name="Cálculo 10 3 7 2 3 2" xfId="31428" xr:uid="{01C49360-AF1F-4E3D-9C62-DB19F59A1202}"/>
    <cellStyle name="Cálculo 10 3 7 2 4" xfId="21624" xr:uid="{CFE1D53F-15C1-4A19-86A3-9A8558CF27B8}"/>
    <cellStyle name="Cálculo 10 3 7 3" xfId="10261" xr:uid="{6942184E-0A9D-4441-98E7-B0887933A3C1}"/>
    <cellStyle name="Cálculo 10 3 7 3 2" xfId="25369" xr:uid="{C3F3DD84-CA2D-468C-9C86-2144ED138618}"/>
    <cellStyle name="Cálculo 10 3 7 4" xfId="14041" xr:uid="{374C1F06-E7A4-4BB9-AE55-60120FF866C2}"/>
    <cellStyle name="Cálculo 10 3 7 4 2" xfId="29149" xr:uid="{27523C7F-C2B8-4BC5-942C-D99665C12AC3}"/>
    <cellStyle name="Cálculo 10 3 7 5" xfId="18987" xr:uid="{ABC267FA-D3C3-4F4F-9629-122020A0C646}"/>
    <cellStyle name="Cálculo 10 3 8" xfId="4444" xr:uid="{0096415D-97D9-44A5-A941-3452EA97A3FC}"/>
    <cellStyle name="Cálculo 10 3 8 2" xfId="10826" xr:uid="{707F7AD8-B8D7-45A4-99DB-E083C5962FDB}"/>
    <cellStyle name="Cálculo 10 3 8 2 2" xfId="25934" xr:uid="{57E3B6AD-7D0D-4A6D-906D-D881B7FB75A3}"/>
    <cellStyle name="Cálculo 10 3 8 3" xfId="13463" xr:uid="{1935E4B3-20F9-4981-AEB0-8856E641A054}"/>
    <cellStyle name="Cálculo 10 3 8 3 2" xfId="28571" xr:uid="{B7C8F4E5-38EC-4C7B-B730-709BC70DC159}"/>
    <cellStyle name="Cálculo 10 3 8 4" xfId="19552" xr:uid="{5303CA6B-C64C-4506-8BFA-9724678A5237}"/>
    <cellStyle name="Cálculo 10 3 9" xfId="8308" xr:uid="{5C1E087E-AA57-4A17-ADE8-AFD134934FA9}"/>
    <cellStyle name="Cálculo 10 3 9 2" xfId="23416" xr:uid="{4A76AC62-3332-42EC-B539-3CE66FF64FA6}"/>
    <cellStyle name="Cálculo 10 4" xfId="2044" xr:uid="{027D5AB2-9931-4472-8BFA-215B7391639A}"/>
    <cellStyle name="Cálculo 10 4 10" xfId="15835" xr:uid="{4779D2F6-0847-4CA5-B50F-3C9EDE787EAE}"/>
    <cellStyle name="Cálculo 10 4 10 2" xfId="30943" xr:uid="{6FBE1060-C751-4AF0-AE40-FB42E0B37522}"/>
    <cellStyle name="Cálculo 10 4 11" xfId="15757" xr:uid="{7A54FFB0-3209-404F-A705-2C1375158C70}"/>
    <cellStyle name="Cálculo 10 4 11 2" xfId="30865" xr:uid="{69F0D9CE-0F19-40FC-AE9E-36DCB71796A0}"/>
    <cellStyle name="Cálculo 10 4 12" xfId="17269" xr:uid="{B426C609-0544-4746-B7F4-8A58B77B93CA}"/>
    <cellStyle name="Cálculo 10 4 2" xfId="2551" xr:uid="{6A50DA73-6229-47E8-B463-F8407EDAAFEB}"/>
    <cellStyle name="Cálculo 10 4 2 2" xfId="5188" xr:uid="{5AA34823-D5B2-49FE-9BD8-D99C620F12DC}"/>
    <cellStyle name="Cálculo 10 4 2 2 2" xfId="11552" xr:uid="{FCD4E4B2-972A-4CE7-9DC9-C15C65E373F9}"/>
    <cellStyle name="Cálculo 10 4 2 2 2 2" xfId="26660" xr:uid="{B20BD8C1-3B92-4B9F-ADED-B0709432B201}"/>
    <cellStyle name="Cálculo 10 4 2 2 3" xfId="13916" xr:uid="{AAD75C54-2607-4A4B-9370-5007D4FE6CE4}"/>
    <cellStyle name="Cálculo 10 4 2 2 3 2" xfId="29024" xr:uid="{B5B20F9E-B81C-47FF-AF77-336C85B98850}"/>
    <cellStyle name="Cálculo 10 4 2 2 4" xfId="20296" xr:uid="{A04B8835-1AA3-46E7-9C1C-239EF8705C6A}"/>
    <cellStyle name="Cálculo 10 4 2 3" xfId="9018" xr:uid="{D08A08F3-11A4-4288-8269-1FA4B654FBBC}"/>
    <cellStyle name="Cálculo 10 4 2 3 2" xfId="24126" xr:uid="{776AE08A-842A-40C3-BFDF-B29D9559614D}"/>
    <cellStyle name="Cálculo 10 4 2 4" xfId="8007" xr:uid="{1943E035-96BB-49B8-8B3E-21201FB34504}"/>
    <cellStyle name="Cálculo 10 4 2 4 2" xfId="23115" xr:uid="{1A750C9D-0135-4D52-B335-0A96F87F58C6}"/>
    <cellStyle name="Cálculo 10 4 2 5" xfId="7106" xr:uid="{23E3CE7E-4F44-4F5C-A7D0-5D36FAB665A6}"/>
    <cellStyle name="Cálculo 10 4 2 5 2" xfId="22214" xr:uid="{861D1078-1176-4A74-9BA4-C2C03FA9CC88}"/>
    <cellStyle name="Cálculo 10 4 2 6" xfId="17659" xr:uid="{A9FEDFD0-030A-445E-B8C1-430CD28EBF77}"/>
    <cellStyle name="Cálculo 10 4 3" xfId="2804" xr:uid="{E4EED598-3430-44ED-B5E0-82C6F09979EF}"/>
    <cellStyle name="Cálculo 10 4 3 2" xfId="5441" xr:uid="{83177248-F56D-41F4-BF8D-3CDBFFCD277D}"/>
    <cellStyle name="Cálculo 10 4 3 2 2" xfId="15387" xr:uid="{5ACA7D66-E9DB-4F6E-BA5A-EE4AE8F275BB}"/>
    <cellStyle name="Cálculo 10 4 3 2 2 2" xfId="30495" xr:uid="{3B468F0F-CBED-40F2-B8FB-3DDE9FE4C601}"/>
    <cellStyle name="Cálculo 10 4 3 2 3" xfId="20549" xr:uid="{D3966EA7-4B1B-42C8-9ECC-74213F9BC69B}"/>
    <cellStyle name="Cálculo 10 4 3 3" xfId="14742" xr:uid="{9DB7C106-D47E-492C-9A4A-B6C4D95E855B}"/>
    <cellStyle name="Cálculo 10 4 3 3 2" xfId="29850" xr:uid="{8F2D30DE-2FFE-460B-80C1-1B7F8151D533}"/>
    <cellStyle name="Cálculo 10 4 3 4" xfId="17912" xr:uid="{28F399DF-5D4C-4493-A683-731328159C69}"/>
    <cellStyle name="Cálculo 10 4 4" xfId="3107" xr:uid="{59B3AD60-3559-4A72-B6C1-F3F13BA6E6D1}"/>
    <cellStyle name="Cálculo 10 4 4 2" xfId="5744" xr:uid="{5E1A9992-651E-4A08-ABF8-AC61F9FBE39D}"/>
    <cellStyle name="Cálculo 10 4 4 2 2" xfId="12055" xr:uid="{54C8C435-2C7A-414E-9739-9EB2A7F12204}"/>
    <cellStyle name="Cálculo 10 4 4 2 2 2" xfId="27163" xr:uid="{5B6B2EF2-8E6E-4B1B-AD29-670464D52432}"/>
    <cellStyle name="Cálculo 10 4 4 2 3" xfId="13527" xr:uid="{09EC55DA-7A81-46CE-A348-A5E32D99176F}"/>
    <cellStyle name="Cálculo 10 4 4 2 3 2" xfId="28635" xr:uid="{0D645B76-3F47-474D-ACC8-B16819BFA939}"/>
    <cellStyle name="Cálculo 10 4 4 2 4" xfId="20852" xr:uid="{658ED71E-053E-4D2D-883A-098486E118A6}"/>
    <cellStyle name="Cálculo 10 4 4 3" xfId="9489" xr:uid="{64A50D54-6253-410C-A98B-BE4B705FEDFA}"/>
    <cellStyle name="Cálculo 10 4 4 3 2" xfId="24597" xr:uid="{E290F19A-5574-4415-A1AE-F0FCEF77AE19}"/>
    <cellStyle name="Cálculo 10 4 4 4" xfId="8053" xr:uid="{B6CBBAA6-CAD4-4C5F-B5C7-22C87BE334D4}"/>
    <cellStyle name="Cálculo 10 4 4 4 2" xfId="23161" xr:uid="{50879851-3C7F-4215-BA76-6AD7285B2A72}"/>
    <cellStyle name="Cálculo 10 4 4 5" xfId="18215" xr:uid="{07992CBE-821E-420B-81CC-5521C7177AE1}"/>
    <cellStyle name="Cálculo 10 4 5" xfId="3433" xr:uid="{2E62E3CC-FB7B-4E70-A991-C9BE6AC35536}"/>
    <cellStyle name="Cálculo 10 4 5 2" xfId="6070" xr:uid="{48698AD1-B4DF-4352-9E14-7531515AE5D8}"/>
    <cellStyle name="Cálculo 10 4 5 2 2" xfId="12381" xr:uid="{58EC6013-F55F-49D9-9537-DDA13C136641}"/>
    <cellStyle name="Cálculo 10 4 5 2 2 2" xfId="27489" xr:uid="{F2C337F5-1832-47C9-97DD-F91BE604F3FB}"/>
    <cellStyle name="Cálculo 10 4 5 2 3" xfId="9154" xr:uid="{A9CDBC57-2C1D-48B2-A45E-D60B60160274}"/>
    <cellStyle name="Cálculo 10 4 5 2 3 2" xfId="24262" xr:uid="{EAE4F9A8-5E72-45F1-A0A9-5AF7644599BF}"/>
    <cellStyle name="Cálculo 10 4 5 2 4" xfId="21178" xr:uid="{6FF3CE50-2EA3-40DF-B5A5-5A32A4E9693C}"/>
    <cellStyle name="Cálculo 10 4 5 3" xfId="9815" xr:uid="{7B29EA61-520C-4866-8348-AA271E17A1C5}"/>
    <cellStyle name="Cálculo 10 4 5 3 2" xfId="24923" xr:uid="{85D0F50B-E5F6-4CCA-886D-CBA56816A986}"/>
    <cellStyle name="Cálculo 10 4 5 4" xfId="15846" xr:uid="{DB9CCA22-6E09-4661-B341-C7C258C9A3F1}"/>
    <cellStyle name="Cálculo 10 4 5 4 2" xfId="30954" xr:uid="{FA0E5F19-9199-4931-AE78-F21CA56F0D31}"/>
    <cellStyle name="Cálculo 10 4 5 5" xfId="18541" xr:uid="{881AAD2D-F8C4-4524-93D4-019610A5822A}"/>
    <cellStyle name="Cálculo 10 4 6" xfId="3739" xr:uid="{1B176798-A6D3-4C24-8BDE-350A7D174F6C}"/>
    <cellStyle name="Cálculo 10 4 6 2" xfId="6376" xr:uid="{66DAD0E7-3596-4A10-8E2A-2185B9BA7793}"/>
    <cellStyle name="Cálculo 10 4 6 2 2" xfId="12687" xr:uid="{44EE512D-5919-4C08-8FDA-A38DAE60D72D}"/>
    <cellStyle name="Cálculo 10 4 6 2 2 2" xfId="27795" xr:uid="{5B411928-157B-4F10-B88D-F05B8F907777}"/>
    <cellStyle name="Cálculo 10 4 6 2 3" xfId="14574" xr:uid="{930553EA-3B0E-41C6-A219-6A264CCFFBBF}"/>
    <cellStyle name="Cálculo 10 4 6 2 3 2" xfId="29682" xr:uid="{7496278F-83CD-444E-8FA6-71FC2BB297AD}"/>
    <cellStyle name="Cálculo 10 4 6 2 4" xfId="21484" xr:uid="{EB38E40D-969F-4253-9E8C-56B2C1161DDE}"/>
    <cellStyle name="Cálculo 10 4 6 3" xfId="10121" xr:uid="{59FE4CA3-AAFF-44CD-8D36-B8D48CAC428F}"/>
    <cellStyle name="Cálculo 10 4 6 3 2" xfId="25229" xr:uid="{F1B37882-23D3-4E32-A6C4-4A102F846741}"/>
    <cellStyle name="Cálculo 10 4 6 4" xfId="14625" xr:uid="{853E2054-B81D-426B-A7E1-63836BCB2B46}"/>
    <cellStyle name="Cálculo 10 4 6 4 2" xfId="29733" xr:uid="{E4DA6141-BF8D-4E41-9EC5-4379ABE51625}"/>
    <cellStyle name="Cálculo 10 4 6 5" xfId="18847" xr:uid="{A4E08FFF-CC51-4279-8EF9-7A8B1E72587F}"/>
    <cellStyle name="Cálculo 10 4 7" xfId="4116" xr:uid="{19E19DAC-F0A8-421A-BA7A-76E21D72B0B9}"/>
    <cellStyle name="Cálculo 10 4 7 2" xfId="6753" xr:uid="{F16D2D8C-90A4-4D79-88DE-4CD0FEEACB3A}"/>
    <cellStyle name="Cálculo 10 4 7 2 2" xfId="13064" xr:uid="{50FBBF37-F9A3-4484-99AE-9CFAC50FEB7B}"/>
    <cellStyle name="Cálculo 10 4 7 2 2 2" xfId="28172" xr:uid="{896FCFD2-B811-4A8C-8D2C-45B5E7C93993}"/>
    <cellStyle name="Cálculo 10 4 7 2 3" xfId="16738" xr:uid="{FF52C3FB-4E2D-47A6-AFE0-9DD4C0706A2C}"/>
    <cellStyle name="Cálculo 10 4 7 2 3 2" xfId="31846" xr:uid="{914A0765-A01F-4B91-970C-66BA2A584FF6}"/>
    <cellStyle name="Cálculo 10 4 7 2 4" xfId="21861" xr:uid="{62DC5768-9C5C-46CC-AE02-0B48D99FAD0B}"/>
    <cellStyle name="Cálculo 10 4 7 3" xfId="10498" xr:uid="{60368DBF-51E7-4EA8-A11E-6A56B23AB693}"/>
    <cellStyle name="Cálculo 10 4 7 3 2" xfId="25606" xr:uid="{670252DF-986B-48D4-B351-567761734C98}"/>
    <cellStyle name="Cálculo 10 4 7 4" xfId="7357" xr:uid="{0A6DA23D-9936-402A-B0E8-27C711C5FF17}"/>
    <cellStyle name="Cálculo 10 4 7 4 2" xfId="22465" xr:uid="{B3959773-CD16-4D5B-825A-CB72973893EF}"/>
    <cellStyle name="Cálculo 10 4 7 5" xfId="19224" xr:uid="{BDC11EA6-50E0-440F-8F8E-7B9D7A413536}"/>
    <cellStyle name="Cálculo 10 4 8" xfId="4681" xr:uid="{2A2EB939-DCA6-4212-8803-5571F3006939}"/>
    <cellStyle name="Cálculo 10 4 8 2" xfId="11063" xr:uid="{3572BCF1-1598-4D9E-86F2-9D4367423091}"/>
    <cellStyle name="Cálculo 10 4 8 2 2" xfId="26171" xr:uid="{F6DA26B7-0042-4680-BCE8-2D29FDDBB283}"/>
    <cellStyle name="Cálculo 10 4 8 3" xfId="14559" xr:uid="{28BE6CA9-6E26-4B07-8E43-8699624F380F}"/>
    <cellStyle name="Cálculo 10 4 8 3 2" xfId="29667" xr:uid="{9B8055B0-4583-41FC-AB3B-CAAE231CE18F}"/>
    <cellStyle name="Cálculo 10 4 8 4" xfId="19789" xr:uid="{A44AA8B5-7634-4654-BAA8-A23331DB9E3A}"/>
    <cellStyle name="Cálculo 10 4 9" xfId="8542" xr:uid="{DF0E649B-B251-4CA0-A144-41B7C3C97D61}"/>
    <cellStyle name="Cálculo 10 4 9 2" xfId="23650" xr:uid="{C59D180D-FAAF-44C2-BB0D-6DFD4BA545A6}"/>
    <cellStyle name="Cálculo 10 5" xfId="2077" xr:uid="{2CA82663-3D54-4E78-B27A-92BB3B5D210D}"/>
    <cellStyle name="Cálculo 10 5 10" xfId="14412" xr:uid="{155710A7-7780-4B11-8D48-45784483B61E}"/>
    <cellStyle name="Cálculo 10 5 10 2" xfId="29520" xr:uid="{331A37E9-6AEE-4ADF-82D9-3AD91D1CEB74}"/>
    <cellStyle name="Cálculo 10 5 11" xfId="17302" xr:uid="{8A6252A4-54C2-4B13-83EE-639B72A4DEFE}"/>
    <cellStyle name="Cálculo 10 5 2" xfId="2837" xr:uid="{3ABE9A91-4DC9-4E04-90B2-757CA7004E6A}"/>
    <cellStyle name="Cálculo 10 5 2 2" xfId="5474" xr:uid="{3D3838C1-B64B-4D8D-9AAC-3B604B5B346E}"/>
    <cellStyle name="Cálculo 10 5 2 2 2" xfId="16362" xr:uid="{C0421801-F456-4F06-86F9-3B3A00EEA9CA}"/>
    <cellStyle name="Cálculo 10 5 2 2 2 2" xfId="31470" xr:uid="{9B9EE610-2F26-4F04-BD27-9DD5D7EEB8D7}"/>
    <cellStyle name="Cálculo 10 5 2 2 3" xfId="20582" xr:uid="{93424A38-697A-4A99-A88B-E95B5A2FBCC4}"/>
    <cellStyle name="Cálculo 10 5 2 3" xfId="8697" xr:uid="{26D8E4FF-AC3A-41E1-8D74-56288016DEAC}"/>
    <cellStyle name="Cálculo 10 5 2 3 2" xfId="23805" xr:uid="{0B0259AD-4EF9-4A23-BB80-786BBB3C2F4D}"/>
    <cellStyle name="Cálculo 10 5 2 4" xfId="17945" xr:uid="{9FABF667-08AB-45A4-8174-7CB360AA170A}"/>
    <cellStyle name="Cálculo 10 5 3" xfId="3140" xr:uid="{366F5B6D-D89F-47F0-955D-E374B81BA824}"/>
    <cellStyle name="Cálculo 10 5 3 2" xfId="5777" xr:uid="{080A3378-055A-4062-A2AE-0767000AE23C}"/>
    <cellStyle name="Cálculo 10 5 3 2 2" xfId="12088" xr:uid="{9319CE46-020A-4323-8714-0B758C89CA32}"/>
    <cellStyle name="Cálculo 10 5 3 2 2 2" xfId="27196" xr:uid="{8296EDAC-D417-44B8-B044-2BE4287A7A97}"/>
    <cellStyle name="Cálculo 10 5 3 2 3" xfId="14723" xr:uid="{93609F32-6C20-4B79-9F47-E038ABB0342C}"/>
    <cellStyle name="Cálculo 10 5 3 2 3 2" xfId="29831" xr:uid="{AE785115-D0E3-48BE-A88F-7D951A8D424C}"/>
    <cellStyle name="Cálculo 10 5 3 2 4" xfId="20885" xr:uid="{BE28DF55-9A21-4B6E-A54F-E61092EA189D}"/>
    <cellStyle name="Cálculo 10 5 3 3" xfId="9522" xr:uid="{405C9C7D-6E2B-4875-86D3-2B8C0962BE13}"/>
    <cellStyle name="Cálculo 10 5 3 3 2" xfId="24630" xr:uid="{58B06875-4383-4D65-AF86-93D70F7450F7}"/>
    <cellStyle name="Cálculo 10 5 3 4" xfId="14797" xr:uid="{FBCD40D1-627D-49F1-894F-FD1BF32CE652}"/>
    <cellStyle name="Cálculo 10 5 3 4 2" xfId="29905" xr:uid="{623CAF55-A308-466D-99CC-C0593CFE066A}"/>
    <cellStyle name="Cálculo 10 5 3 5" xfId="18248" xr:uid="{FA180FBF-53A2-4111-BF54-98A02F272305}"/>
    <cellStyle name="Cálculo 10 5 4" xfId="3466" xr:uid="{A65CC4F0-FBBA-49EF-AD5E-6F24205B1518}"/>
    <cellStyle name="Cálculo 10 5 4 2" xfId="6103" xr:uid="{0EDFC00A-0699-4A85-BB94-CD974137E8A0}"/>
    <cellStyle name="Cálculo 10 5 4 2 2" xfId="12414" xr:uid="{304E1612-49CA-4153-BFF4-535E81834049}"/>
    <cellStyle name="Cálculo 10 5 4 2 2 2" xfId="27522" xr:uid="{F57D9D44-CEF2-4164-BC36-ED740FE644D6}"/>
    <cellStyle name="Cálculo 10 5 4 2 3" xfId="13837" xr:uid="{7275EEA7-687C-44A1-8F9A-08D1552E5BD2}"/>
    <cellStyle name="Cálculo 10 5 4 2 3 2" xfId="28945" xr:uid="{DC8BCAB1-47BD-42FB-BA95-7AFF56809C50}"/>
    <cellStyle name="Cálculo 10 5 4 2 4" xfId="21211" xr:uid="{419E550A-306F-40BE-AE69-52DE5D8216B3}"/>
    <cellStyle name="Cálculo 10 5 4 3" xfId="9848" xr:uid="{FE6E1A8D-3642-41C9-AB25-66D4EAC272B9}"/>
    <cellStyle name="Cálculo 10 5 4 3 2" xfId="24956" xr:uid="{21E7F42C-E70F-4E96-AF33-9B1097A2C41C}"/>
    <cellStyle name="Cálculo 10 5 4 4" xfId="9233" xr:uid="{45E3ABC9-7696-4E98-9D27-1F884F479AC2}"/>
    <cellStyle name="Cálculo 10 5 4 4 2" xfId="24341" xr:uid="{7D2F2EA8-D8B9-483F-AA39-4C75A6468287}"/>
    <cellStyle name="Cálculo 10 5 4 5" xfId="18574" xr:uid="{DA0C362A-8B89-4A31-824A-EEB756B9F04A}"/>
    <cellStyle name="Cálculo 10 5 5" xfId="3772" xr:uid="{683C537B-8655-411D-97EC-0CCCEE80E820}"/>
    <cellStyle name="Cálculo 10 5 5 2" xfId="6409" xr:uid="{F9370FEC-0198-40FD-BBD5-C53384C97411}"/>
    <cellStyle name="Cálculo 10 5 5 2 2" xfId="12720" xr:uid="{1D9D85D6-0DBE-4237-BEBA-F365E5DE08FC}"/>
    <cellStyle name="Cálculo 10 5 5 2 2 2" xfId="27828" xr:uid="{E271B411-D08A-4DAA-A7A1-F05B652B53BC}"/>
    <cellStyle name="Cálculo 10 5 5 2 3" xfId="15178" xr:uid="{D6062320-30B5-47FE-A069-83367A9B1B90}"/>
    <cellStyle name="Cálculo 10 5 5 2 3 2" xfId="30286" xr:uid="{40590904-27E5-4D9E-A3E9-20A6216B8785}"/>
    <cellStyle name="Cálculo 10 5 5 2 4" xfId="21517" xr:uid="{BDE6458F-DF0F-4798-8D78-1A605A48FC13}"/>
    <cellStyle name="Cálculo 10 5 5 3" xfId="10154" xr:uid="{3AB0E960-34A4-4124-BD7A-54453F2705E3}"/>
    <cellStyle name="Cálculo 10 5 5 3 2" xfId="25262" xr:uid="{C4E33866-02C7-46DE-AE07-0FC038CF5D3E}"/>
    <cellStyle name="Cálculo 10 5 5 4" xfId="7358" xr:uid="{45AB1C3F-0B92-465D-9B84-27E4664E1540}"/>
    <cellStyle name="Cálculo 10 5 5 4 2" xfId="22466" xr:uid="{13B63716-FEAA-4F48-8ED5-615083030E8F}"/>
    <cellStyle name="Cálculo 10 5 5 5" xfId="18880" xr:uid="{5C4B7796-99A8-40DA-A0C9-3D9EF2C49A0C}"/>
    <cellStyle name="Cálculo 10 5 6" xfId="4149" xr:uid="{2ABEBB67-133A-4B81-A4D8-5186AF7F6489}"/>
    <cellStyle name="Cálculo 10 5 6 2" xfId="6786" xr:uid="{24F3C529-E8F0-456F-9D01-2A322CB3D3BF}"/>
    <cellStyle name="Cálculo 10 5 6 2 2" xfId="13097" xr:uid="{CCDFD821-250B-405B-8D77-B5B965B15E4B}"/>
    <cellStyle name="Cálculo 10 5 6 2 2 2" xfId="28205" xr:uid="{5F10E31B-E962-49E4-BF17-B86C2AAE10E6}"/>
    <cellStyle name="Cálculo 10 5 6 2 3" xfId="16771" xr:uid="{FD8CE751-AF5A-4FD4-900B-2D85C28019E7}"/>
    <cellStyle name="Cálculo 10 5 6 2 3 2" xfId="31879" xr:uid="{9015FB5B-D6F7-40AB-BD2A-BD306397B40C}"/>
    <cellStyle name="Cálculo 10 5 6 2 4" xfId="21894" xr:uid="{A7762AA9-97E7-42FC-9829-CE4BE7890F0F}"/>
    <cellStyle name="Cálculo 10 5 6 3" xfId="10531" xr:uid="{17ADED40-E0EE-4C49-9D4B-458EF2664644}"/>
    <cellStyle name="Cálculo 10 5 6 3 2" xfId="25639" xr:uid="{BF9D1C5D-7589-4541-B2C5-41B20886B13A}"/>
    <cellStyle name="Cálculo 10 5 6 4" xfId="14229" xr:uid="{1CC9E390-2D98-4103-B1D3-CC3ECD7D27F4}"/>
    <cellStyle name="Cálculo 10 5 6 4 2" xfId="29337" xr:uid="{8D797155-3D98-47B9-B875-661974A2D092}"/>
    <cellStyle name="Cálculo 10 5 6 5" xfId="19257" xr:uid="{D007297E-C4CD-4654-9E85-4C4397A9BE4A}"/>
    <cellStyle name="Cálculo 10 5 7" xfId="4714" xr:uid="{02A8E7C6-FEAC-4B50-93E9-BB5FFB0B8DCC}"/>
    <cellStyle name="Cálculo 10 5 7 2" xfId="11096" xr:uid="{08BC23BA-0395-4298-872A-D26D24B59E66}"/>
    <cellStyle name="Cálculo 10 5 7 2 2" xfId="26204" xr:uid="{D155B3C3-87BE-4D95-BCDC-F3FC00FC70D8}"/>
    <cellStyle name="Cálculo 10 5 7 3" xfId="7947" xr:uid="{9D362DB6-D2D0-47C5-A5B5-15D8644969D7}"/>
    <cellStyle name="Cálculo 10 5 7 3 2" xfId="23055" xr:uid="{D648375F-8145-4286-B3B6-64C26B6CBE5F}"/>
    <cellStyle name="Cálculo 10 5 7 4" xfId="19822" xr:uid="{8FE98ABC-D9B3-4CCD-99DF-970C734962D3}"/>
    <cellStyle name="Cálculo 10 5 8" xfId="8575" xr:uid="{DE05EB0A-6EF9-4B8C-B876-E7CFED9ED85B}"/>
    <cellStyle name="Cálculo 10 5 8 2" xfId="23683" xr:uid="{5910AC42-EE3C-4CD1-AD13-26BB00495CA3}"/>
    <cellStyle name="Cálculo 10 5 9" xfId="7750" xr:uid="{C840BD97-CFAF-4FDD-B5CC-447E1FD6BA25}"/>
    <cellStyle name="Cálculo 10 5 9 2" xfId="22858" xr:uid="{E37272BA-7CF2-410D-8826-316A69C18555}"/>
    <cellStyle name="Cálculo 11" xfId="751" xr:uid="{00000000-0005-0000-0000-0000EF020000}"/>
    <cellStyle name="Cálculo 11 2" xfId="1825" xr:uid="{DB320E6B-7A68-446A-BA29-6DA751666F8D}"/>
    <cellStyle name="Cálculo 11 2 10" xfId="8326" xr:uid="{BA7A89E4-546B-44B1-89B9-C37868FABC48}"/>
    <cellStyle name="Cálculo 11 2 10 2" xfId="23434" xr:uid="{ACCCF35B-012D-4B24-B275-990B691073D9}"/>
    <cellStyle name="Cálculo 11 2 11" xfId="14260" xr:uid="{C083C0D8-AF7C-4FBC-9649-28DE829D7E68}"/>
    <cellStyle name="Cálculo 11 2 11 2" xfId="29368" xr:uid="{1D84B531-C5F5-42D4-9D21-16328C0A21C7}"/>
    <cellStyle name="Cálculo 11 2 12" xfId="14024" xr:uid="{E22D4F59-06EE-467B-AFF7-D5B575083B68}"/>
    <cellStyle name="Cálculo 11 2 12 2" xfId="29132" xr:uid="{C4F85773-DF27-4568-A63D-47AB313212EB}"/>
    <cellStyle name="Cálculo 11 2 13" xfId="17050" xr:uid="{44A5D4F9-DE0E-451F-8330-A8F7F5266F02}"/>
    <cellStyle name="Cálculo 11 2 2" xfId="2385" xr:uid="{9D86D946-502B-4B6A-A847-D0126C3BB7FF}"/>
    <cellStyle name="Cálculo 11 2 2 2" xfId="5022" xr:uid="{3A41D6F3-06CA-45F2-AFD2-A74EDDCCDD09}"/>
    <cellStyle name="Cálculo 11 2 2 2 2" xfId="11386" xr:uid="{A66845CD-91B7-4E62-851D-EDC67D6EA024}"/>
    <cellStyle name="Cálculo 11 2 2 2 2 2" xfId="26494" xr:uid="{F463BBF4-81EA-464A-8681-18616158E809}"/>
    <cellStyle name="Cálculo 11 2 2 2 3" xfId="16015" xr:uid="{1372596D-0600-4E14-931E-E07BFA208AF8}"/>
    <cellStyle name="Cálculo 11 2 2 2 3 2" xfId="31123" xr:uid="{E08B0E60-CB13-4D01-9201-80CAFA518F39}"/>
    <cellStyle name="Cálculo 11 2 2 2 4" xfId="20130" xr:uid="{27531AE9-FF38-4F06-9532-D84BDD52E4E7}"/>
    <cellStyle name="Cálculo 11 2 2 3" xfId="8852" xr:uid="{6E1EBEC7-95ED-4607-B152-AA32152856C5}"/>
    <cellStyle name="Cálculo 11 2 2 3 2" xfId="23960" xr:uid="{F8F61A25-3732-48F6-8143-788E94A34912}"/>
    <cellStyle name="Cálculo 11 2 3" xfId="2235" xr:uid="{E3385BA7-B891-421A-ACB7-12BA0F7A3203}"/>
    <cellStyle name="Cálculo 11 2 3 2" xfId="4872" xr:uid="{AF8339D7-0165-46A8-8E75-5260DC46901B}"/>
    <cellStyle name="Cálculo 11 2 3 2 2" xfId="14048" xr:uid="{E5BE7114-1C43-4E57-BD25-965C121D2455}"/>
    <cellStyle name="Cálculo 11 2 3 2 2 2" xfId="29156" xr:uid="{5595CB67-3A3C-446B-9A05-94FA74D82552}"/>
    <cellStyle name="Cálculo 11 2 3 2 3" xfId="19980" xr:uid="{F0762AE0-1BEC-4E39-BF24-E36F598F3A3C}"/>
    <cellStyle name="Cálculo 11 2 3 3" xfId="11783" xr:uid="{A9026E31-8544-48CF-86E9-002B3BAC1DCF}"/>
    <cellStyle name="Cálculo 11 2 3 3 2" xfId="26891" xr:uid="{7A664307-C619-4E84-AD99-23CDD849EB23}"/>
    <cellStyle name="Cálculo 11 2 3 4" xfId="17460" xr:uid="{26CCFD1F-59AE-4B57-8184-204CB964D6E9}"/>
    <cellStyle name="Cálculo 11 2 4" xfId="2654" xr:uid="{F45D6B5E-4C89-46CC-AABE-A84CC759098F}"/>
    <cellStyle name="Cálculo 11 2 4 2" xfId="5291" xr:uid="{7010698B-139D-4524-A35B-1E858ADE4C3F}"/>
    <cellStyle name="Cálculo 11 2 4 2 2" xfId="11655" xr:uid="{95B4E32C-8A52-46F3-829E-F1CA86E6962D}"/>
    <cellStyle name="Cálculo 11 2 4 2 2 2" xfId="26763" xr:uid="{7C5A77A1-03AE-4126-9422-95D117FE8CE4}"/>
    <cellStyle name="Cálculo 11 2 4 2 3" xfId="14511" xr:uid="{8580CC16-BFCD-45B8-854A-7E59DBA00201}"/>
    <cellStyle name="Cálculo 11 2 4 2 3 2" xfId="29619" xr:uid="{6B4CE657-9719-4914-AFFC-C828D88A41DB}"/>
    <cellStyle name="Cálculo 11 2 4 2 4" xfId="20399" xr:uid="{554FF71D-0485-447A-84BF-6D081DDD2B98}"/>
    <cellStyle name="Cálculo 11 2 4 3" xfId="9121" xr:uid="{918D7600-DFFE-4414-B673-85EAEEA9A9CA}"/>
    <cellStyle name="Cálculo 11 2 4 3 2" xfId="24229" xr:uid="{500F5CC5-C096-4E5B-A39B-267C1933683B}"/>
    <cellStyle name="Cálculo 11 2 4 4" xfId="15521" xr:uid="{E8B4ED3B-1F33-4268-BC0A-1C9FD462B26F}"/>
    <cellStyle name="Cálculo 11 2 4 4 2" xfId="30629" xr:uid="{5AFFA711-F005-49AC-9F3D-AF4A81E76B07}"/>
    <cellStyle name="Cálculo 11 2 4 5" xfId="17762" xr:uid="{5598895E-F084-4DD6-824B-A44B01619AE0}"/>
    <cellStyle name="Cálculo 11 2 5" xfId="3245" xr:uid="{3848AA67-B7D4-44A6-8593-7DA75A24CA80}"/>
    <cellStyle name="Cálculo 11 2 5 2" xfId="5882" xr:uid="{1DF2A67D-1450-467D-A7C8-002953599A25}"/>
    <cellStyle name="Cálculo 11 2 5 2 2" xfId="12193" xr:uid="{C0376B01-3417-4D5C-864D-519CCA1D7979}"/>
    <cellStyle name="Cálculo 11 2 5 2 2 2" xfId="27301" xr:uid="{DB8EBEB4-651D-4ED3-9A3E-E386FC3C5FAC}"/>
    <cellStyle name="Cálculo 11 2 5 2 3" xfId="14240" xr:uid="{A52A82C3-441D-4379-891F-7B8131F0A89A}"/>
    <cellStyle name="Cálculo 11 2 5 2 3 2" xfId="29348" xr:uid="{19A18601-CD60-46CE-B139-DCCB9BFC92CD}"/>
    <cellStyle name="Cálculo 11 2 5 2 4" xfId="20990" xr:uid="{B6AAF8F0-0298-4DC3-A4E5-A51C1B95EDD5}"/>
    <cellStyle name="Cálculo 11 2 5 3" xfId="9627" xr:uid="{8FF86BA5-AE4A-4D30-AD06-6CB1B325D8B2}"/>
    <cellStyle name="Cálculo 11 2 5 3 2" xfId="24735" xr:uid="{7F143D12-BF75-4079-B676-6ED70030314B}"/>
    <cellStyle name="Cálculo 11 2 5 4" xfId="16329" xr:uid="{9ED6CADC-1682-4798-A462-F2D0AD3B74DA}"/>
    <cellStyle name="Cálculo 11 2 5 4 2" xfId="31437" xr:uid="{0031C260-3C26-4B3A-8249-71807B2D6B55}"/>
    <cellStyle name="Cálculo 11 2 5 5" xfId="18353" xr:uid="{64AF6C61-3989-4342-B2C2-F7C6319A34AA}"/>
    <cellStyle name="Cálculo 11 2 6" xfId="3551" xr:uid="{A9C3F982-D3E3-4F39-95C4-413D904B8151}"/>
    <cellStyle name="Cálculo 11 2 6 2" xfId="6188" xr:uid="{CD570263-1273-4096-9B6A-8EC085E41CF6}"/>
    <cellStyle name="Cálculo 11 2 6 2 2" xfId="12499" xr:uid="{06777628-6864-48B7-9C28-01861113EEA2}"/>
    <cellStyle name="Cálculo 11 2 6 2 2 2" xfId="27607" xr:uid="{BB691A6F-A8AD-49AD-82EC-DF1604988EA6}"/>
    <cellStyle name="Cálculo 11 2 6 2 3" xfId="13968" xr:uid="{2FBF6C16-D531-4688-9BCD-DBD2D26B4EED}"/>
    <cellStyle name="Cálculo 11 2 6 2 3 2" xfId="29076" xr:uid="{32F050D8-81C7-4F19-A606-D93501C958B8}"/>
    <cellStyle name="Cálculo 11 2 6 2 4" xfId="21296" xr:uid="{E019F498-0C86-4EC1-A0EA-4B995520D193}"/>
    <cellStyle name="Cálculo 11 2 6 3" xfId="9933" xr:uid="{F1A29715-9D25-42A6-A897-8D7FA57F2476}"/>
    <cellStyle name="Cálculo 11 2 6 3 2" xfId="25041" xr:uid="{4E1ADA81-B271-410A-A865-ABD6F5F7A626}"/>
    <cellStyle name="Cálculo 11 2 6 4" xfId="16202" xr:uid="{CB8B5312-A286-4008-BB5F-2A552CA93437}"/>
    <cellStyle name="Cálculo 11 2 6 4 2" xfId="31310" xr:uid="{31354ED4-A52D-4688-A467-1D80514AEA97}"/>
    <cellStyle name="Cálculo 11 2 6 5" xfId="18659" xr:uid="{87A1EC5E-DAE8-4602-8FF1-0A0FC7B537D6}"/>
    <cellStyle name="Cálculo 11 2 7" xfId="3897" xr:uid="{D6706B46-78F7-47E8-B974-5E89EB02FF9F}"/>
    <cellStyle name="Cálculo 11 2 7 2" xfId="6534" xr:uid="{8093BB9B-7111-4F85-9196-A4213C01E297}"/>
    <cellStyle name="Cálculo 11 2 7 2 2" xfId="12845" xr:uid="{92F14C13-FBEC-4DB9-A1C0-924C3E778A9D}"/>
    <cellStyle name="Cálculo 11 2 7 2 2 2" xfId="27953" xr:uid="{ADA8E2E8-3C4D-4E25-BFF7-77DF25EFB45C}"/>
    <cellStyle name="Cálculo 11 2 7 2 3" xfId="13831" xr:uid="{BAC8B391-B467-42DA-9677-710A1DAEA343}"/>
    <cellStyle name="Cálculo 11 2 7 2 3 2" xfId="28939" xr:uid="{D27BC626-F494-4726-A0D1-7EF80DFBBEEA}"/>
    <cellStyle name="Cálculo 11 2 7 2 4" xfId="21642" xr:uid="{C67D60D0-AEC1-4D5F-B707-65709146B5A2}"/>
    <cellStyle name="Cálculo 11 2 7 3" xfId="10279" xr:uid="{4924F833-D749-4002-A2ED-955F73DD4AD9}"/>
    <cellStyle name="Cálculo 11 2 7 3 2" xfId="25387" xr:uid="{3B6C8801-8D79-4AEB-B694-EE209A791F39}"/>
    <cellStyle name="Cálculo 11 2 7 4" xfId="7182" xr:uid="{025B8B19-6EBB-4112-B658-7065323CA2F6}"/>
    <cellStyle name="Cálculo 11 2 7 4 2" xfId="22290" xr:uid="{28E40D4D-6452-4B96-A425-4A5C4FBD7A3E}"/>
    <cellStyle name="Cálculo 11 2 7 5" xfId="19005" xr:uid="{6A706446-7EC5-4692-BEF9-133BF7F4226E}"/>
    <cellStyle name="Cálculo 11 2 8" xfId="4261" xr:uid="{0A0A8668-841C-48A4-9BA2-3EFFE12BF8B2}"/>
    <cellStyle name="Cálculo 11 2 8 2" xfId="6898" xr:uid="{E399FCA0-B804-4E68-BCE3-3B15F02D9198}"/>
    <cellStyle name="Cálculo 11 2 8 2 2" xfId="13209" xr:uid="{C2E938F6-5BED-41E8-9CBA-F660B7C93BBE}"/>
    <cellStyle name="Cálculo 11 2 8 2 2 2" xfId="28317" xr:uid="{F8A13D95-68F7-4077-9CEC-8DD47DBF5E3A}"/>
    <cellStyle name="Cálculo 11 2 8 2 3" xfId="16873" xr:uid="{BB7D7A05-7BD6-47BE-B801-F6E2FB86082E}"/>
    <cellStyle name="Cálculo 11 2 8 2 3 2" xfId="31981" xr:uid="{2476A2E2-4F0C-4CA2-80BE-1AFB1C289C02}"/>
    <cellStyle name="Cálculo 11 2 8 2 4" xfId="22006" xr:uid="{EEDACFC3-4CA7-4713-95BF-ECBEDE31D649}"/>
    <cellStyle name="Cálculo 11 2 8 3" xfId="10643" xr:uid="{8DA883BD-465B-4417-BE1A-8CD909C3F42F}"/>
    <cellStyle name="Cálculo 11 2 8 3 2" xfId="25751" xr:uid="{E598379B-6C2E-4573-9BEF-60E9BBE0B4EC}"/>
    <cellStyle name="Cálculo 11 2 8 4" xfId="15304" xr:uid="{C9816B29-80BC-4208-8FC8-B35259C3EE27}"/>
    <cellStyle name="Cálculo 11 2 8 4 2" xfId="30412" xr:uid="{5B16BB5D-82D7-4AF2-A987-7E0D079A1C72}"/>
    <cellStyle name="Cálculo 11 2 8 5" xfId="19369" xr:uid="{57EA277E-C0D5-4788-8B66-E94BA33C270B}"/>
    <cellStyle name="Cálculo 11 2 9" xfId="4462" xr:uid="{9CF02149-C767-440F-8D03-5A4CDB158228}"/>
    <cellStyle name="Cálculo 11 2 9 2" xfId="10844" xr:uid="{736A5888-6C7B-4991-BFB7-4B97B1344581}"/>
    <cellStyle name="Cálculo 11 2 9 2 2" xfId="25952" xr:uid="{D3B2DC56-518F-4328-8CF8-030F5C86990A}"/>
    <cellStyle name="Cálculo 11 2 9 3" xfId="8193" xr:uid="{1AB16909-5848-47CB-B281-DEF69ED1CE7D}"/>
    <cellStyle name="Cálculo 11 2 9 3 2" xfId="23301" xr:uid="{E1ED7539-716C-469F-8677-1A7DD411E14E}"/>
    <cellStyle name="Cálculo 11 2 9 4" xfId="19570" xr:uid="{05CFE34C-2FD3-4BD3-9295-42728B95FEBF}"/>
    <cellStyle name="Cálculo 11 3" xfId="1808" xr:uid="{713B8B88-AF49-4E96-816D-5C040EF02E2F}"/>
    <cellStyle name="Cálculo 11 3 10" xfId="16412" xr:uid="{530AE0C3-ADF7-41BC-8B89-BD069644EC8B}"/>
    <cellStyle name="Cálculo 11 3 10 2" xfId="31520" xr:uid="{50EFB90F-B2E8-4FC3-BCFF-413086B6315B}"/>
    <cellStyle name="Cálculo 11 3 11" xfId="7564" xr:uid="{0898478A-FEF8-433F-A30B-5B6D0611492B}"/>
    <cellStyle name="Cálculo 11 3 11 2" xfId="22672" xr:uid="{AD9904CB-EB13-4437-8D8B-F6A8730CDF1F}"/>
    <cellStyle name="Cálculo 11 3 12" xfId="17033" xr:uid="{BAAC2A8A-326D-4D7C-BD12-4344F54389E6}"/>
    <cellStyle name="Cálculo 11 3 2" xfId="2368" xr:uid="{462BAFAD-46AF-41FD-9979-E55371B50C29}"/>
    <cellStyle name="Cálculo 11 3 2 2" xfId="5005" xr:uid="{38454405-E52E-4CFC-A699-F49637DE38B8}"/>
    <cellStyle name="Cálculo 11 3 2 2 2" xfId="11369" xr:uid="{2E165F67-5C48-4546-982F-C1DD69B7B95D}"/>
    <cellStyle name="Cálculo 11 3 2 2 2 2" xfId="26477" xr:uid="{D4657E95-1BE5-4E5E-BA67-D47F19CA2EF4}"/>
    <cellStyle name="Cálculo 11 3 2 2 3" xfId="14371" xr:uid="{3D402F86-3E40-471A-B313-5F7D2A4FAC8A}"/>
    <cellStyle name="Cálculo 11 3 2 2 3 2" xfId="29479" xr:uid="{F1B295AA-FBAC-405D-A57B-FA61E41730CC}"/>
    <cellStyle name="Cálculo 11 3 2 2 4" xfId="20113" xr:uid="{E6A81C20-13FD-4E24-B7B9-034065CC57CA}"/>
    <cellStyle name="Cálculo 11 3 2 3" xfId="8835" xr:uid="{56F896C4-AF01-4071-A9BF-421C1A4A1481}"/>
    <cellStyle name="Cálculo 11 3 2 3 2" xfId="23943" xr:uid="{D4D9A486-9426-43FC-8C99-305E85FAC35F}"/>
    <cellStyle name="Cálculo 11 3 2 4" xfId="7652" xr:uid="{18C1B69F-1061-46AF-9F5D-4A6429CA47DB}"/>
    <cellStyle name="Cálculo 11 3 2 4 2" xfId="22760" xr:uid="{6A440C17-9BE6-420D-815F-E939431DCAC6}"/>
    <cellStyle name="Cálculo 11 3 2 5" xfId="13838" xr:uid="{615888D9-CCB5-4C5A-91B1-BE230472F5DC}"/>
    <cellStyle name="Cálculo 11 3 2 5 2" xfId="28946" xr:uid="{45A3A40F-01B0-4120-A709-48C21FD3EEC9}"/>
    <cellStyle name="Cálculo 11 3 2 6" xfId="17576" xr:uid="{F21B1998-A661-43A9-80DE-8CF6EC6EC8CB}"/>
    <cellStyle name="Cálculo 11 3 3" xfId="2252" xr:uid="{0B3C26D8-D9FD-4B25-9978-171615F447EB}"/>
    <cellStyle name="Cálculo 11 3 3 2" xfId="4889" xr:uid="{1B29DF90-F8A8-46EB-8EC7-8220E01AD103}"/>
    <cellStyle name="Cálculo 11 3 3 2 2" xfId="14244" xr:uid="{FF63FB97-D91D-41B3-9D4A-4FBDC4A0DACE}"/>
    <cellStyle name="Cálculo 11 3 3 2 2 2" xfId="29352" xr:uid="{01AF8B35-C3A5-4A45-A3B6-056369430330}"/>
    <cellStyle name="Cálculo 11 3 3 2 3" xfId="19997" xr:uid="{0278229D-84AB-49E0-8482-E4150A23CBA5}"/>
    <cellStyle name="Cálculo 11 3 3 3" xfId="13369" xr:uid="{9DBDA971-7484-4517-87E0-8F0A3060D564}"/>
    <cellStyle name="Cálculo 11 3 3 3 2" xfId="28477" xr:uid="{262ACE50-C53A-462C-BC05-864E8D2C53A6}"/>
    <cellStyle name="Cálculo 11 3 3 4" xfId="17477" xr:uid="{2577CEFF-A2F5-4F29-8606-40892B308632}"/>
    <cellStyle name="Cálculo 11 3 4" xfId="2339" xr:uid="{0347CF43-23C5-4C27-8FDC-40CF96F8BD17}"/>
    <cellStyle name="Cálculo 11 3 4 2" xfId="4976" xr:uid="{70CD1EAC-F8C1-410A-B273-DA37D997C204}"/>
    <cellStyle name="Cálculo 11 3 4 2 2" xfId="11340" xr:uid="{81192A1F-6871-40AB-B966-9C497C53C017}"/>
    <cellStyle name="Cálculo 11 3 4 2 2 2" xfId="26448" xr:uid="{A1EBACA3-6C73-489E-AEE0-74A661942B03}"/>
    <cellStyle name="Cálculo 11 3 4 2 3" xfId="13718" xr:uid="{9E6BE53B-9742-4FE7-8DA6-A8CB4A9F84F1}"/>
    <cellStyle name="Cálculo 11 3 4 2 3 2" xfId="28826" xr:uid="{5096AF6F-2748-4812-A1D5-DE86A5B7B757}"/>
    <cellStyle name="Cálculo 11 3 4 2 4" xfId="20084" xr:uid="{C93BCE74-1D4A-44EB-B13F-851B7B1D6F6C}"/>
    <cellStyle name="Cálculo 11 3 4 3" xfId="8806" xr:uid="{4421E2F5-C3C3-492C-B602-6DE36A9924AE}"/>
    <cellStyle name="Cálculo 11 3 4 3 2" xfId="23914" xr:uid="{C8024B84-EF47-4E82-B247-AEB8229BE9B9}"/>
    <cellStyle name="Cálculo 11 3 4 4" xfId="15776" xr:uid="{5BCD9F51-9119-4306-8B4B-B5DCD852A326}"/>
    <cellStyle name="Cálculo 11 3 4 4 2" xfId="30884" xr:uid="{5EC51876-5E9C-4926-8A05-8B226FA93600}"/>
    <cellStyle name="Cálculo 11 3 4 5" xfId="17564" xr:uid="{5C3A10C2-BF89-4019-B750-F7F16A26CE01}"/>
    <cellStyle name="Cálculo 11 3 5" xfId="3228" xr:uid="{B99DD531-D583-46E2-B57D-D05AF11891DF}"/>
    <cellStyle name="Cálculo 11 3 5 2" xfId="5865" xr:uid="{B9774FC6-7154-4A57-86DC-6DB55837AC48}"/>
    <cellStyle name="Cálculo 11 3 5 2 2" xfId="12176" xr:uid="{2142A918-B016-40A0-97D7-013B9AFC8854}"/>
    <cellStyle name="Cálculo 11 3 5 2 2 2" xfId="27284" xr:uid="{EB7A4F3C-7A63-48B2-8218-10A93F7D4A3A}"/>
    <cellStyle name="Cálculo 11 3 5 2 3" xfId="11685" xr:uid="{3E8556E5-0657-4E02-9330-8CB2FEACDAAD}"/>
    <cellStyle name="Cálculo 11 3 5 2 3 2" xfId="26793" xr:uid="{EE81A40E-124D-4F43-9430-EF91E2A319C2}"/>
    <cellStyle name="Cálculo 11 3 5 2 4" xfId="20973" xr:uid="{98071AF9-FCFE-4A2C-AE63-B76BD8F98FC4}"/>
    <cellStyle name="Cálculo 11 3 5 3" xfId="9610" xr:uid="{E363BE69-41E0-4395-A946-5BFDBCFA2612}"/>
    <cellStyle name="Cálculo 11 3 5 3 2" xfId="24718" xr:uid="{25E3F545-6449-49FB-9588-53F24AB9EF70}"/>
    <cellStyle name="Cálculo 11 3 5 4" xfId="15535" xr:uid="{48D42EBD-5250-4EAB-A387-B3B11CDA79C4}"/>
    <cellStyle name="Cálculo 11 3 5 4 2" xfId="30643" xr:uid="{3F333FFC-917E-49EC-AB5C-670179E76A82}"/>
    <cellStyle name="Cálculo 11 3 5 5" xfId="18336" xr:uid="{6156A633-5CA0-45A1-8493-BDE7D334A996}"/>
    <cellStyle name="Cálculo 11 3 6" xfId="2310" xr:uid="{F1E0F559-20E4-4BAB-8590-F752DC28B0A1}"/>
    <cellStyle name="Cálculo 11 3 6 2" xfId="4947" xr:uid="{0500BDFF-169C-405C-909C-BB34AEBB9CFA}"/>
    <cellStyle name="Cálculo 11 3 6 2 2" xfId="11311" xr:uid="{5153566D-299E-44D5-B03E-0CCCF31AF7BF}"/>
    <cellStyle name="Cálculo 11 3 6 2 2 2" xfId="26419" xr:uid="{DCD00C22-6D15-4632-9480-D14B9FFD041F}"/>
    <cellStyle name="Cálculo 11 3 6 2 3" xfId="14552" xr:uid="{CF878DE1-EF38-4585-97F0-9390C11F618D}"/>
    <cellStyle name="Cálculo 11 3 6 2 3 2" xfId="29660" xr:uid="{EDEC843F-6743-4B7C-8A62-62005473C30D}"/>
    <cellStyle name="Cálculo 11 3 6 2 4" xfId="20055" xr:uid="{04EA332B-D3DA-43A5-BE7E-6BAA0FA6CDC2}"/>
    <cellStyle name="Cálculo 11 3 6 3" xfId="8777" xr:uid="{C1D3371C-C507-40FA-99B8-91B4B7CE863B}"/>
    <cellStyle name="Cálculo 11 3 6 3 2" xfId="23885" xr:uid="{24389369-2DB0-4AAD-A959-15566ED56EAA}"/>
    <cellStyle name="Cálculo 11 3 6 4" xfId="13989" xr:uid="{81A55989-61F6-45D2-A57D-A1C3782C213C}"/>
    <cellStyle name="Cálculo 11 3 6 4 2" xfId="29097" xr:uid="{6EA44026-54F0-4FE7-B172-0B9FBE2ECBD8}"/>
    <cellStyle name="Cálculo 11 3 6 5" xfId="17535" xr:uid="{4A7EC785-7F4A-46A8-94ED-190AC946A220}"/>
    <cellStyle name="Cálculo 11 3 7" xfId="3880" xr:uid="{F1FB8EB9-16CE-4F48-8456-4A6EBA75E205}"/>
    <cellStyle name="Cálculo 11 3 7 2" xfId="6517" xr:uid="{164DEAD9-C531-4251-B8A9-4F05425A38E8}"/>
    <cellStyle name="Cálculo 11 3 7 2 2" xfId="12828" xr:uid="{BC4912DC-3FF0-42AE-9320-B45F45B5BC00}"/>
    <cellStyle name="Cálculo 11 3 7 2 2 2" xfId="27936" xr:uid="{BB702D99-5611-4274-94C2-03791B7831B4}"/>
    <cellStyle name="Cálculo 11 3 7 2 3" xfId="15144" xr:uid="{408023BE-8AC9-4D61-B89C-DB225A3675A4}"/>
    <cellStyle name="Cálculo 11 3 7 2 3 2" xfId="30252" xr:uid="{85C31304-E93E-425F-8CD3-6E30BB038025}"/>
    <cellStyle name="Cálculo 11 3 7 2 4" xfId="21625" xr:uid="{5CF7977E-6063-4469-AF35-3E5663F49449}"/>
    <cellStyle name="Cálculo 11 3 7 3" xfId="10262" xr:uid="{C4DF5A30-BEDE-4ABA-B856-572D854E317C}"/>
    <cellStyle name="Cálculo 11 3 7 3 2" xfId="25370" xr:uid="{F8233EE2-CAF6-4FB5-BE4C-94685A1CDC66}"/>
    <cellStyle name="Cálculo 11 3 7 4" xfId="16441" xr:uid="{E927236C-E5F1-494B-BF3A-DFA20178C1DC}"/>
    <cellStyle name="Cálculo 11 3 7 4 2" xfId="31549" xr:uid="{1440DA71-DEF4-4FE5-849C-C2474F3CFC96}"/>
    <cellStyle name="Cálculo 11 3 7 5" xfId="18988" xr:uid="{8E96A3E7-B295-4B7D-AB66-F8A127001CEA}"/>
    <cellStyle name="Cálculo 11 3 8" xfId="4445" xr:uid="{92FE8A46-9675-481C-8416-493F576C82C5}"/>
    <cellStyle name="Cálculo 11 3 8 2" xfId="10827" xr:uid="{AD20B225-F515-41CB-99A3-7F0AD3B575E9}"/>
    <cellStyle name="Cálculo 11 3 8 2 2" xfId="25935" xr:uid="{C9D6B4D4-393F-41D8-9FD5-274ADDF2BCA8}"/>
    <cellStyle name="Cálculo 11 3 8 3" xfId="14858" xr:uid="{F5B0B7EA-9D8C-4DC0-B433-286F82777407}"/>
    <cellStyle name="Cálculo 11 3 8 3 2" xfId="29966" xr:uid="{4F6A7680-D73A-4525-8329-1265D2312C7B}"/>
    <cellStyle name="Cálculo 11 3 8 4" xfId="19553" xr:uid="{1618B8EC-E2C4-4BCA-AB30-535B49DB1D5D}"/>
    <cellStyle name="Cálculo 11 3 9" xfId="8309" xr:uid="{4EC48309-EC51-4CE2-965D-F6B43D0BE17B}"/>
    <cellStyle name="Cálculo 11 3 9 2" xfId="23417" xr:uid="{65AE7CDD-9742-4A9F-84D7-A803C52BD6D2}"/>
    <cellStyle name="Cálculo 11 4" xfId="2045" xr:uid="{7F2F9E1F-7159-4026-B54E-7FE55B55109E}"/>
    <cellStyle name="Cálculo 11 4 10" xfId="15019" xr:uid="{F8A03266-33AB-447B-A946-83D254212A42}"/>
    <cellStyle name="Cálculo 11 4 10 2" xfId="30127" xr:uid="{92CA9DFD-7568-4D38-83FD-52976033C06C}"/>
    <cellStyle name="Cálculo 11 4 11" xfId="15525" xr:uid="{7EDF7319-B62F-4730-A240-C52457A49324}"/>
    <cellStyle name="Cálculo 11 4 11 2" xfId="30633" xr:uid="{BA089BCE-E1F0-4371-B8CE-7596053C0951}"/>
    <cellStyle name="Cálculo 11 4 12" xfId="17270" xr:uid="{6D202349-F70F-4BCF-981D-109A98221864}"/>
    <cellStyle name="Cálculo 11 4 2" xfId="2552" xr:uid="{4A9BF67B-FBAD-4C94-9D1D-EC78A2AF9DBE}"/>
    <cellStyle name="Cálculo 11 4 2 2" xfId="5189" xr:uid="{27961C32-28AF-4DF5-9224-504112937967}"/>
    <cellStyle name="Cálculo 11 4 2 2 2" xfId="11553" xr:uid="{7C36848E-BD9E-4D90-A1DE-E2DA38E90B17}"/>
    <cellStyle name="Cálculo 11 4 2 2 2 2" xfId="26661" xr:uid="{7F1862CD-B2E6-4E5D-ACE3-AC802415B40F}"/>
    <cellStyle name="Cálculo 11 4 2 2 3" xfId="11785" xr:uid="{5779C2F0-96C5-48E0-8A7C-6C31A1465028}"/>
    <cellStyle name="Cálculo 11 4 2 2 3 2" xfId="26893" xr:uid="{23CE3D36-BE38-48FA-8545-0C9FDA980080}"/>
    <cellStyle name="Cálculo 11 4 2 2 4" xfId="20297" xr:uid="{6800B9CD-5452-4B32-9D1A-79D1E2D2C3EC}"/>
    <cellStyle name="Cálculo 11 4 2 3" xfId="9019" xr:uid="{1EA9151C-4FDA-4575-B5ED-D77DD3F41A26}"/>
    <cellStyle name="Cálculo 11 4 2 3 2" xfId="24127" xr:uid="{13FE7C8F-2161-4845-AA4F-5435EE2C0216}"/>
    <cellStyle name="Cálculo 11 4 2 4" xfId="11775" xr:uid="{15D49F8B-5D90-4146-B231-ECFA6DC95215}"/>
    <cellStyle name="Cálculo 11 4 2 4 2" xfId="26883" xr:uid="{68FAE392-BA1E-4AFC-9698-7BE67097F5EA}"/>
    <cellStyle name="Cálculo 11 4 2 5" xfId="7687" xr:uid="{62A31649-9C0A-48C2-8AC4-6FB64239788B}"/>
    <cellStyle name="Cálculo 11 4 2 5 2" xfId="22795" xr:uid="{0A851924-77B1-4288-9F3E-C170B965475E}"/>
    <cellStyle name="Cálculo 11 4 2 6" xfId="17660" xr:uid="{69681853-A9CD-44B9-93BD-1A065D32738E}"/>
    <cellStyle name="Cálculo 11 4 3" xfId="2805" xr:uid="{94085FD3-196C-4780-BD1B-74AB462A5083}"/>
    <cellStyle name="Cálculo 11 4 3 2" xfId="5442" xr:uid="{4FEAC621-A91B-4280-8049-ABF02683162E}"/>
    <cellStyle name="Cálculo 11 4 3 2 2" xfId="7258" xr:uid="{777CA826-D762-4EDD-AF07-DBB45BB34039}"/>
    <cellStyle name="Cálculo 11 4 3 2 2 2" xfId="22366" xr:uid="{1335CE29-F768-491B-8893-55C358C882BE}"/>
    <cellStyle name="Cálculo 11 4 3 2 3" xfId="20550" xr:uid="{9EEB87F4-05B5-462E-B99D-BA9F5EF1A9DD}"/>
    <cellStyle name="Cálculo 11 4 3 3" xfId="13475" xr:uid="{6574E0FA-51B2-48E8-A2E1-0A286CF1EFD2}"/>
    <cellStyle name="Cálculo 11 4 3 3 2" xfId="28583" xr:uid="{133E1870-B814-4493-80B9-25694C54D27D}"/>
    <cellStyle name="Cálculo 11 4 3 4" xfId="17913" xr:uid="{CBA6B31B-66B1-4CC5-AB9F-718E9DA793D7}"/>
    <cellStyle name="Cálculo 11 4 4" xfId="3108" xr:uid="{62FA20CB-8A21-44C7-9773-1DED86250C2B}"/>
    <cellStyle name="Cálculo 11 4 4 2" xfId="5745" xr:uid="{0897C253-C4D9-4B6B-97CB-03303949BC04}"/>
    <cellStyle name="Cálculo 11 4 4 2 2" xfId="12056" xr:uid="{BBF6F03E-7AA9-4310-8C5D-7359A8572B7F}"/>
    <cellStyle name="Cálculo 11 4 4 2 2 2" xfId="27164" xr:uid="{6493D8CD-1E9A-4910-9EA1-428EFDDE22DA}"/>
    <cellStyle name="Cálculo 11 4 4 2 3" xfId="16538" xr:uid="{04E96753-B7A9-4D58-AF18-237AA066BEF3}"/>
    <cellStyle name="Cálculo 11 4 4 2 3 2" xfId="31646" xr:uid="{B54AE9B1-0CD0-45C6-8525-A10DC538074A}"/>
    <cellStyle name="Cálculo 11 4 4 2 4" xfId="20853" xr:uid="{B51FFAF8-F263-4631-B351-120A66A07AA5}"/>
    <cellStyle name="Cálculo 11 4 4 3" xfId="9490" xr:uid="{20B69253-D505-4078-B233-508EB50DE7E0}"/>
    <cellStyle name="Cálculo 11 4 4 3 2" xfId="24598" xr:uid="{49CA2D3C-AFC1-4526-AA71-C2176F4FD7D2}"/>
    <cellStyle name="Cálculo 11 4 4 4" xfId="7158" xr:uid="{412DDDAD-0004-45A9-90E9-2CC1A336F8F1}"/>
    <cellStyle name="Cálculo 11 4 4 4 2" xfId="22266" xr:uid="{B78D5F7C-8F9F-4E95-8F09-EEC286FAF55A}"/>
    <cellStyle name="Cálculo 11 4 4 5" xfId="18216" xr:uid="{59FDEAB8-5315-48C5-B757-782FDFF2090A}"/>
    <cellStyle name="Cálculo 11 4 5" xfId="3434" xr:uid="{0900F2B3-9327-4CEC-83DF-F4F1A6DEF524}"/>
    <cellStyle name="Cálculo 11 4 5 2" xfId="6071" xr:uid="{F24813A2-5A3B-49DF-AF97-A67530F5F1D1}"/>
    <cellStyle name="Cálculo 11 4 5 2 2" xfId="12382" xr:uid="{57E0E0B3-4504-40FA-9396-EC6227E59911}"/>
    <cellStyle name="Cálculo 11 4 5 2 2 2" xfId="27490" xr:uid="{D7AF4003-39CC-42E5-9E32-EABFC00DB574}"/>
    <cellStyle name="Cálculo 11 4 5 2 3" xfId="8097" xr:uid="{9C23BD42-D605-46B2-9FF4-3968BBCAF317}"/>
    <cellStyle name="Cálculo 11 4 5 2 3 2" xfId="23205" xr:uid="{E57FAF88-BFE9-4057-8267-0DAB896F93DF}"/>
    <cellStyle name="Cálculo 11 4 5 2 4" xfId="21179" xr:uid="{C4106118-45B1-4B4F-AEB6-42E8EE659C2B}"/>
    <cellStyle name="Cálculo 11 4 5 3" xfId="9816" xr:uid="{60B1A4AC-184C-46C4-8884-31DB411D1E59}"/>
    <cellStyle name="Cálculo 11 4 5 3 2" xfId="24924" xr:uid="{16124088-173E-4E70-98DC-2028944BFA98}"/>
    <cellStyle name="Cálculo 11 4 5 4" xfId="7351" xr:uid="{FC3EA8FA-6662-47F0-BCB5-70B51E488A1A}"/>
    <cellStyle name="Cálculo 11 4 5 4 2" xfId="22459" xr:uid="{6C3A368C-5F9D-4F38-87E9-F7BA85D27735}"/>
    <cellStyle name="Cálculo 11 4 5 5" xfId="18542" xr:uid="{71ABC2B0-8570-4684-A110-9AD1C69C4E69}"/>
    <cellStyle name="Cálculo 11 4 6" xfId="3740" xr:uid="{71A41B88-4CDD-45E9-8F88-3BDFE404C67D}"/>
    <cellStyle name="Cálculo 11 4 6 2" xfId="6377" xr:uid="{50743C0E-33E3-4C27-A0AB-C25C18228B92}"/>
    <cellStyle name="Cálculo 11 4 6 2 2" xfId="12688" xr:uid="{9C3185D9-B2AD-42CF-AF7B-935FC5262AD9}"/>
    <cellStyle name="Cálculo 11 4 6 2 2 2" xfId="27796" xr:uid="{7D9C71F4-C76F-4266-8B70-2F54AD022B77}"/>
    <cellStyle name="Cálculo 11 4 6 2 3" xfId="7665" xr:uid="{553D93CD-808A-4917-A594-8CC142B75F50}"/>
    <cellStyle name="Cálculo 11 4 6 2 3 2" xfId="22773" xr:uid="{04AE0261-5448-4814-8C87-A34B5341DB1B}"/>
    <cellStyle name="Cálculo 11 4 6 2 4" xfId="21485" xr:uid="{23AB5DC0-0127-41F4-B3B5-0AEBBE2537CF}"/>
    <cellStyle name="Cálculo 11 4 6 3" xfId="10122" xr:uid="{593A46DC-B7CF-442D-A2E9-A84B74F58AD1}"/>
    <cellStyle name="Cálculo 11 4 6 3 2" xfId="25230" xr:uid="{37270502-D3FA-4F45-9B6A-99E6B7AA0260}"/>
    <cellStyle name="Cálculo 11 4 6 4" xfId="14710" xr:uid="{F130553E-5BDE-48B0-A827-449AD5D09412}"/>
    <cellStyle name="Cálculo 11 4 6 4 2" xfId="29818" xr:uid="{F172A2A8-EC7F-470D-8439-C97F9FA83AC7}"/>
    <cellStyle name="Cálculo 11 4 6 5" xfId="18848" xr:uid="{550B6308-C622-4137-9C1F-5EF304E9986A}"/>
    <cellStyle name="Cálculo 11 4 7" xfId="4117" xr:uid="{0154B662-5724-4292-89E0-B84189090FD1}"/>
    <cellStyle name="Cálculo 11 4 7 2" xfId="6754" xr:uid="{E72C9F55-E679-4A27-9F97-0FFE263AA001}"/>
    <cellStyle name="Cálculo 11 4 7 2 2" xfId="13065" xr:uid="{91ACFCDB-4701-4C24-ACBD-102E2E32DFF3}"/>
    <cellStyle name="Cálculo 11 4 7 2 2 2" xfId="28173" xr:uid="{DB302276-9141-4A1F-903B-06A2CB59C3BA}"/>
    <cellStyle name="Cálculo 11 4 7 2 3" xfId="16739" xr:uid="{3B8707A5-5CF8-4E9C-8FF3-FF2D6A38FF34}"/>
    <cellStyle name="Cálculo 11 4 7 2 3 2" xfId="31847" xr:uid="{78EF8BE2-5B96-4025-BBDD-DAA4BAEBFB58}"/>
    <cellStyle name="Cálculo 11 4 7 2 4" xfId="21862" xr:uid="{4E846307-F13E-4A7D-B614-5F5C4385542B}"/>
    <cellStyle name="Cálculo 11 4 7 3" xfId="10499" xr:uid="{B2373758-1259-4332-AC27-3B20D37AE9F4}"/>
    <cellStyle name="Cálculo 11 4 7 3 2" xfId="25607" xr:uid="{1ED6F232-04D7-4EB3-9EFF-BCB8CFDB01EB}"/>
    <cellStyle name="Cálculo 11 4 7 4" xfId="15706" xr:uid="{80028CD5-2386-4581-AC01-23A9E87C0BBE}"/>
    <cellStyle name="Cálculo 11 4 7 4 2" xfId="30814" xr:uid="{D1D7BFEE-472D-43A7-B8C8-4D1B3A9ED4F3}"/>
    <cellStyle name="Cálculo 11 4 7 5" xfId="19225" xr:uid="{A920FF48-B6EF-4384-85B7-C9EDDCBA2E4B}"/>
    <cellStyle name="Cálculo 11 4 8" xfId="4682" xr:uid="{83EF688F-8846-47EF-B851-6FBD31961D49}"/>
    <cellStyle name="Cálculo 11 4 8 2" xfId="11064" xr:uid="{564DB8E1-6297-45C1-832D-35A98B1D23D4}"/>
    <cellStyle name="Cálculo 11 4 8 2 2" xfId="26172" xr:uid="{501D2F48-41A2-47AA-8178-102C6B5784D6}"/>
    <cellStyle name="Cálculo 11 4 8 3" xfId="11668" xr:uid="{6E1A9F3F-E4FA-4411-A46A-DA0686B73900}"/>
    <cellStyle name="Cálculo 11 4 8 3 2" xfId="26776" xr:uid="{2720F976-DA24-491C-9337-BB0B0A7DFCF5}"/>
    <cellStyle name="Cálculo 11 4 8 4" xfId="19790" xr:uid="{81A6EDAE-916C-41BB-A880-D6C5E2E79A85}"/>
    <cellStyle name="Cálculo 11 4 9" xfId="8543" xr:uid="{7614C67E-952A-48A5-9FD0-BC118EE4E947}"/>
    <cellStyle name="Cálculo 11 4 9 2" xfId="23651" xr:uid="{2F9595D9-D39D-4460-93CC-2120FD43B089}"/>
    <cellStyle name="Cálculo 11 5" xfId="2076" xr:uid="{7CCECD87-9ABD-48B2-B2C0-E4186345F184}"/>
    <cellStyle name="Cálculo 11 5 10" xfId="7205" xr:uid="{28E63490-E239-4E1F-BCC5-F0122DDABB5E}"/>
    <cellStyle name="Cálculo 11 5 10 2" xfId="22313" xr:uid="{D60F0E10-C549-41DC-A02A-545E894DAB50}"/>
    <cellStyle name="Cálculo 11 5 11" xfId="17301" xr:uid="{CE9B667D-1E3A-460B-87A9-DEF1789EAA04}"/>
    <cellStyle name="Cálculo 11 5 2" xfId="2836" xr:uid="{B5F2343D-C2CD-4C06-BA80-5A34EB4AE4E5}"/>
    <cellStyle name="Cálculo 11 5 2 2" xfId="5473" xr:uid="{FEB4A05C-3C9B-4E41-B7D9-BB0A0BE33693}"/>
    <cellStyle name="Cálculo 11 5 2 2 2" xfId="15203" xr:uid="{22A71AA0-F6BD-4395-B115-5908EFF8ECDC}"/>
    <cellStyle name="Cálculo 11 5 2 2 2 2" xfId="30311" xr:uid="{3FE40C0A-12A6-4464-A489-F11EC5D21D87}"/>
    <cellStyle name="Cálculo 11 5 2 2 3" xfId="20581" xr:uid="{E4FFC1C7-BBD4-407B-864A-B440A288E5DA}"/>
    <cellStyle name="Cálculo 11 5 2 3" xfId="15106" xr:uid="{4B83BEE1-92E1-465F-9EAF-F8203064A919}"/>
    <cellStyle name="Cálculo 11 5 2 3 2" xfId="30214" xr:uid="{11A67303-8C84-439D-AFDC-0075817A6612}"/>
    <cellStyle name="Cálculo 11 5 2 4" xfId="17944" xr:uid="{36D3B110-9E78-4F1C-81BC-B712D1E8BBD0}"/>
    <cellStyle name="Cálculo 11 5 3" xfId="3139" xr:uid="{579D8400-C5E9-4D28-A2C5-A47613C2DE84}"/>
    <cellStyle name="Cálculo 11 5 3 2" xfId="5776" xr:uid="{2F090E1A-3BCD-4240-8233-9773AD5C774F}"/>
    <cellStyle name="Cálculo 11 5 3 2 2" xfId="12087" xr:uid="{41C89168-362E-450F-A071-0FCB65E83B3B}"/>
    <cellStyle name="Cálculo 11 5 3 2 2 2" xfId="27195" xr:uid="{ED8BE26D-3B79-42DD-8B55-20F29FE8EC18}"/>
    <cellStyle name="Cálculo 11 5 3 2 3" xfId="16466" xr:uid="{AA325A77-A1D8-4618-B08F-350C308D5CC8}"/>
    <cellStyle name="Cálculo 11 5 3 2 3 2" xfId="31574" xr:uid="{81D7BBDB-2AEF-430E-82CC-0B5CC2E9A109}"/>
    <cellStyle name="Cálculo 11 5 3 2 4" xfId="20884" xr:uid="{1B405A60-412B-4DCA-981F-114DD4089777}"/>
    <cellStyle name="Cálculo 11 5 3 3" xfId="9521" xr:uid="{5D4D61C2-BDD7-489F-9101-3E87929F3F1F}"/>
    <cellStyle name="Cálculo 11 5 3 3 2" xfId="24629" xr:uid="{8F9B240C-BC56-4635-9B4C-0D1C09E1C594}"/>
    <cellStyle name="Cálculo 11 5 3 4" xfId="14743" xr:uid="{342E9534-7E9C-4C3F-9711-0F2498828B25}"/>
    <cellStyle name="Cálculo 11 5 3 4 2" xfId="29851" xr:uid="{F7E6938F-981D-4FD4-8B09-6370DE9717D2}"/>
    <cellStyle name="Cálculo 11 5 3 5" xfId="18247" xr:uid="{F4A6E381-0340-4DB9-8C11-DC54BC4B4AB0}"/>
    <cellStyle name="Cálculo 11 5 4" xfId="3465" xr:uid="{1A8DF6EE-D40F-49A3-9FFB-66FE8E1C24E0}"/>
    <cellStyle name="Cálculo 11 5 4 2" xfId="6102" xr:uid="{4D77EA96-551B-4F3D-B029-78FCA9AA4563}"/>
    <cellStyle name="Cálculo 11 5 4 2 2" xfId="12413" xr:uid="{F3861D61-C189-4C34-AE72-0BB29E0C97A6}"/>
    <cellStyle name="Cálculo 11 5 4 2 2 2" xfId="27521" xr:uid="{D069CE37-AB78-44E5-83D7-8CA1FF24B6A4}"/>
    <cellStyle name="Cálculo 11 5 4 2 3" xfId="14492" xr:uid="{08B3AD64-4955-4684-A5FA-EE0A5AFEB1E6}"/>
    <cellStyle name="Cálculo 11 5 4 2 3 2" xfId="29600" xr:uid="{19FC1DBA-EA4D-4596-9EAF-603C2536C492}"/>
    <cellStyle name="Cálculo 11 5 4 2 4" xfId="21210" xr:uid="{B2788903-CA20-4871-893D-17605E6FC8FC}"/>
    <cellStyle name="Cálculo 11 5 4 3" xfId="9847" xr:uid="{B72C251B-592E-4816-9BF3-87234624E740}"/>
    <cellStyle name="Cálculo 11 5 4 3 2" xfId="24955" xr:uid="{4E289763-33C2-48F3-B0A1-FC9102A43564}"/>
    <cellStyle name="Cálculo 11 5 4 4" xfId="7107" xr:uid="{E2D5ED8A-AA78-4A31-B85C-CFC0D1ABFEFA}"/>
    <cellStyle name="Cálculo 11 5 4 4 2" xfId="22215" xr:uid="{EBB5BF63-616C-4A8C-AE55-18565C13CC6A}"/>
    <cellStyle name="Cálculo 11 5 4 5" xfId="18573" xr:uid="{EB539515-9888-4420-8D00-6F49CB4A2F2E}"/>
    <cellStyle name="Cálculo 11 5 5" xfId="3771" xr:uid="{ADD3245A-D6B0-4549-B3BF-C4021FA5CF6B}"/>
    <cellStyle name="Cálculo 11 5 5 2" xfId="6408" xr:uid="{31944446-439E-41CF-9FBC-E195BBBC4BE2}"/>
    <cellStyle name="Cálculo 11 5 5 2 2" xfId="12719" xr:uid="{D6F2DFFD-9902-4C5B-97DE-BB5386CD536B}"/>
    <cellStyle name="Cálculo 11 5 5 2 2 2" xfId="27827" xr:uid="{11D25DE6-7D86-4BB4-AE91-54C2FD877922}"/>
    <cellStyle name="Cálculo 11 5 5 2 3" xfId="13589" xr:uid="{15465ECC-1D71-4A9C-A06C-65C9160C0B85}"/>
    <cellStyle name="Cálculo 11 5 5 2 3 2" xfId="28697" xr:uid="{6AB709AB-61C0-4482-A1BD-D9737A1B1B0A}"/>
    <cellStyle name="Cálculo 11 5 5 2 4" xfId="21516" xr:uid="{99447901-E205-4DEF-BD9B-465291FEC6E0}"/>
    <cellStyle name="Cálculo 11 5 5 3" xfId="10153" xr:uid="{7A8E5C5C-363E-4FCD-B02C-8589BF0C7664}"/>
    <cellStyle name="Cálculo 11 5 5 3 2" xfId="25261" xr:uid="{E1E01E73-DFCD-45EB-933B-EDF8188502C0}"/>
    <cellStyle name="Cálculo 11 5 5 4" xfId="13707" xr:uid="{1BFD9442-CD91-4D58-A943-34A7FD1A3608}"/>
    <cellStyle name="Cálculo 11 5 5 4 2" xfId="28815" xr:uid="{DE03DB70-0AE5-4233-A36D-8F4D4231F3D1}"/>
    <cellStyle name="Cálculo 11 5 5 5" xfId="18879" xr:uid="{6205EA41-DAB5-4516-B2FD-76C8F96DA255}"/>
    <cellStyle name="Cálculo 11 5 6" xfId="4148" xr:uid="{8769246E-BF94-4C3C-AB54-D69B92CDF63B}"/>
    <cellStyle name="Cálculo 11 5 6 2" xfId="6785" xr:uid="{C0699271-5722-43B9-9AE4-CCA39AE4523F}"/>
    <cellStyle name="Cálculo 11 5 6 2 2" xfId="13096" xr:uid="{FB3B05B2-9F3E-4BE1-9B1E-ACBA658208B6}"/>
    <cellStyle name="Cálculo 11 5 6 2 2 2" xfId="28204" xr:uid="{E2F69B8D-A46B-4C03-8219-6CC776AA5786}"/>
    <cellStyle name="Cálculo 11 5 6 2 3" xfId="16770" xr:uid="{EDFC3CD0-3934-4061-B3E6-54D90B3AC65D}"/>
    <cellStyle name="Cálculo 11 5 6 2 3 2" xfId="31878" xr:uid="{6152A730-D036-48BB-9338-97FCA7DB347E}"/>
    <cellStyle name="Cálculo 11 5 6 2 4" xfId="21893" xr:uid="{47095E11-92E3-4679-A8FB-01CF648B56BA}"/>
    <cellStyle name="Cálculo 11 5 6 3" xfId="10530" xr:uid="{EBDE9C4E-7048-4273-AA1F-B4CBFF036E12}"/>
    <cellStyle name="Cálculo 11 5 6 3 2" xfId="25638" xr:uid="{34ACD91B-CEC4-4AE1-81C0-33F032F381DF}"/>
    <cellStyle name="Cálculo 11 5 6 4" xfId="8231" xr:uid="{E169CE11-DA14-4C94-A236-B2B6A6C43AF7}"/>
    <cellStyle name="Cálculo 11 5 6 4 2" xfId="23339" xr:uid="{C7C6D8E0-B00E-4D7A-A7E8-48B3ADB77A6C}"/>
    <cellStyle name="Cálculo 11 5 6 5" xfId="19256" xr:uid="{03C8410D-F089-4F37-8609-DB403FB0A212}"/>
    <cellStyle name="Cálculo 11 5 7" xfId="4713" xr:uid="{06CA7941-2FD7-4AB7-9D5C-078E6A658FE8}"/>
    <cellStyle name="Cálculo 11 5 7 2" xfId="11095" xr:uid="{E0D0E62C-F69E-48FA-A01D-687E16863208}"/>
    <cellStyle name="Cálculo 11 5 7 2 2" xfId="26203" xr:uid="{05AE6099-150B-4029-B726-E8D72BF91600}"/>
    <cellStyle name="Cálculo 11 5 7 3" xfId="15211" xr:uid="{AF51E381-C932-4046-B794-369E17A64836}"/>
    <cellStyle name="Cálculo 11 5 7 3 2" xfId="30319" xr:uid="{DAB87239-4320-4991-9738-B6C170184B03}"/>
    <cellStyle name="Cálculo 11 5 7 4" xfId="19821" xr:uid="{9C66F78B-44A7-42B2-8D93-BDD4CE6226F9}"/>
    <cellStyle name="Cálculo 11 5 8" xfId="8574" xr:uid="{35830B53-FBBD-4479-8870-A11B71AFD947}"/>
    <cellStyle name="Cálculo 11 5 8 2" xfId="23682" xr:uid="{3DECDFB3-9357-4380-BB84-5785BF3C9086}"/>
    <cellStyle name="Cálculo 11 5 9" xfId="15642" xr:uid="{1A1E4423-B673-49FC-9673-620144EE582B}"/>
    <cellStyle name="Cálculo 11 5 9 2" xfId="30750" xr:uid="{3F06C970-2078-4DCD-821D-82422F48F99E}"/>
    <cellStyle name="Cálculo 12" xfId="752" xr:uid="{00000000-0005-0000-0000-0000F0020000}"/>
    <cellStyle name="Cálculo 12 2" xfId="1826" xr:uid="{F9493563-2786-4EB2-8336-00CEC3FCD5BB}"/>
    <cellStyle name="Cálculo 12 2 10" xfId="8327" xr:uid="{44447CAA-ECF5-4925-845E-E44AB7EBAE7C}"/>
    <cellStyle name="Cálculo 12 2 10 2" xfId="23435" xr:uid="{7EB85CA8-01EE-4962-AED2-4931F0451F41}"/>
    <cellStyle name="Cálculo 12 2 11" xfId="8050" xr:uid="{39A1C23D-042E-4B57-ACBA-C8604BA01332}"/>
    <cellStyle name="Cálculo 12 2 11 2" xfId="23158" xr:uid="{A5C4DFFB-9734-45CD-9551-711EC36A551E}"/>
    <cellStyle name="Cálculo 12 2 12" xfId="13480" xr:uid="{71E9F3C5-0037-4491-BF33-CF2186BC4542}"/>
    <cellStyle name="Cálculo 12 2 12 2" xfId="28588" xr:uid="{2830959D-9FAA-4359-8A73-3E5DFC72B126}"/>
    <cellStyle name="Cálculo 12 2 13" xfId="17051" xr:uid="{C8747865-C3E6-4876-B089-1D4AAEE7A05C}"/>
    <cellStyle name="Cálculo 12 2 2" xfId="2386" xr:uid="{3E51C0C9-F389-4FD0-9D31-FE8CFFCFF600}"/>
    <cellStyle name="Cálculo 12 2 2 2" xfId="5023" xr:uid="{8E0EED43-0FD9-4981-9A17-C4066E982323}"/>
    <cellStyle name="Cálculo 12 2 2 2 2" xfId="11387" xr:uid="{E3C9A459-24F5-496A-80AA-6EE22CB328DC}"/>
    <cellStyle name="Cálculo 12 2 2 2 2 2" xfId="26495" xr:uid="{C9EA7498-107B-46DC-AE3F-5A1DC3A1417A}"/>
    <cellStyle name="Cálculo 12 2 2 2 3" xfId="15137" xr:uid="{65155715-EDB7-4442-A738-68760E63CF27}"/>
    <cellStyle name="Cálculo 12 2 2 2 3 2" xfId="30245" xr:uid="{F8243FBC-45B6-49F8-A895-AA77F7EB746B}"/>
    <cellStyle name="Cálculo 12 2 2 2 4" xfId="20131" xr:uid="{88E20A07-D90B-4F93-8B7B-638653781B04}"/>
    <cellStyle name="Cálculo 12 2 2 3" xfId="8853" xr:uid="{5998FD38-DCAA-469E-AA60-2F123083A1F7}"/>
    <cellStyle name="Cálculo 12 2 2 3 2" xfId="23961" xr:uid="{598771F7-AD2B-4A79-9CD7-FC2C3F8C6AFB}"/>
    <cellStyle name="Cálculo 12 2 3" xfId="2234" xr:uid="{B29F5AC3-A8E2-4E73-A95C-75B815751E56}"/>
    <cellStyle name="Cálculo 12 2 3 2" xfId="4871" xr:uid="{8C195912-4B71-4BE8-8605-DFDC4C5C506D}"/>
    <cellStyle name="Cálculo 12 2 3 2 2" xfId="14202" xr:uid="{0B356D8D-84C4-4D1B-BF99-A3D907EF96E5}"/>
    <cellStyle name="Cálculo 12 2 3 2 2 2" xfId="29310" xr:uid="{7262A9C9-E966-40D5-AA8F-14020E09CDF4}"/>
    <cellStyle name="Cálculo 12 2 3 2 3" xfId="19979" xr:uid="{19BA5C8F-E810-478B-88C0-3310B606FF93}"/>
    <cellStyle name="Cálculo 12 2 3 3" xfId="15152" xr:uid="{EE3E8A7E-FB71-4579-BB10-4F61D42915E4}"/>
    <cellStyle name="Cálculo 12 2 3 3 2" xfId="30260" xr:uid="{6EB6647B-4B7E-4D63-A67B-9C886EC6AF37}"/>
    <cellStyle name="Cálculo 12 2 3 4" xfId="17459" xr:uid="{57EF0659-E7B1-4B33-9764-70D8CF7EB434}"/>
    <cellStyle name="Cálculo 12 2 4" xfId="2348" xr:uid="{A54253FE-D4F6-4A35-8613-E657BB83058A}"/>
    <cellStyle name="Cálculo 12 2 4 2" xfId="4985" xr:uid="{4151E6A0-BAC8-4104-80E6-AC3B7BCCA7B8}"/>
    <cellStyle name="Cálculo 12 2 4 2 2" xfId="11349" xr:uid="{940CAC6E-84FA-41B7-B387-7B3C7C8EC203}"/>
    <cellStyle name="Cálculo 12 2 4 2 2 2" xfId="26457" xr:uid="{CBA4CF43-7A49-4706-969E-3A7165E78EF3}"/>
    <cellStyle name="Cálculo 12 2 4 2 3" xfId="15068" xr:uid="{B40A167F-90B7-489B-9BD6-1B368359EBC3}"/>
    <cellStyle name="Cálculo 12 2 4 2 3 2" xfId="30176" xr:uid="{DFCE38EF-2BEB-4375-9EA8-27228629FD45}"/>
    <cellStyle name="Cálculo 12 2 4 2 4" xfId="20093" xr:uid="{FDC18CA8-513D-4C1E-ACD3-067C29018A5A}"/>
    <cellStyle name="Cálculo 12 2 4 3" xfId="8815" xr:uid="{C192A06B-4866-4DD4-A261-0742CFFDB47E}"/>
    <cellStyle name="Cálculo 12 2 4 3 2" xfId="23923" xr:uid="{F05B546E-E39D-4089-9DFF-85B649E7758A}"/>
    <cellStyle name="Cálculo 12 2 4 4" xfId="14932" xr:uid="{5C8816A5-314B-4729-A47D-36A76C98A4B1}"/>
    <cellStyle name="Cálculo 12 2 4 4 2" xfId="30040" xr:uid="{9CE38A1F-3712-4942-B682-DB6E8CD5A623}"/>
    <cellStyle name="Cálculo 12 2 4 5" xfId="17573" xr:uid="{15DA42C6-2BCA-4AFC-9F80-80B8F829FC51}"/>
    <cellStyle name="Cálculo 12 2 5" xfId="3246" xr:uid="{7B4696EF-56CF-477A-AE09-8CA62B0F1A0F}"/>
    <cellStyle name="Cálculo 12 2 5 2" xfId="5883" xr:uid="{D658E14D-7E96-4ED3-B049-A5795F633CB4}"/>
    <cellStyle name="Cálculo 12 2 5 2 2" xfId="12194" xr:uid="{23EF3285-FF63-42CF-BE7A-2F11F0749836}"/>
    <cellStyle name="Cálculo 12 2 5 2 2 2" xfId="27302" xr:uid="{9C6950CF-CB6D-48C6-A2FA-85D870E1F5E1}"/>
    <cellStyle name="Cálculo 12 2 5 2 3" xfId="7172" xr:uid="{3FC1D5F9-1ED1-49B8-AE3B-AE82ACA3D5D9}"/>
    <cellStyle name="Cálculo 12 2 5 2 3 2" xfId="22280" xr:uid="{17CE3517-86BD-4C0B-BD23-588473196E76}"/>
    <cellStyle name="Cálculo 12 2 5 2 4" xfId="20991" xr:uid="{7BD51A4A-F588-40F3-A080-700C5B2B15DD}"/>
    <cellStyle name="Cálculo 12 2 5 3" xfId="9628" xr:uid="{7AE7D8C3-A43B-461D-B5AE-7817115503F6}"/>
    <cellStyle name="Cálculo 12 2 5 3 2" xfId="24736" xr:uid="{FC27FE98-5220-41EC-807F-C90DE0A9A6B1}"/>
    <cellStyle name="Cálculo 12 2 5 4" xfId="7983" xr:uid="{4587C4B9-B7B4-477F-BCCA-2E41BCD4A779}"/>
    <cellStyle name="Cálculo 12 2 5 4 2" xfId="23091" xr:uid="{F009F3F3-8900-4A1E-9F09-EDD60F3907EC}"/>
    <cellStyle name="Cálculo 12 2 5 5" xfId="18354" xr:uid="{B7C2A1B9-F00E-4185-90D7-101807BF326C}"/>
    <cellStyle name="Cálculo 12 2 6" xfId="3552" xr:uid="{0BB17C57-34E4-43D4-B189-F26FD14D4554}"/>
    <cellStyle name="Cálculo 12 2 6 2" xfId="6189" xr:uid="{A4B1D84A-91B6-464D-A8A1-DFA462DD1C21}"/>
    <cellStyle name="Cálculo 12 2 6 2 2" xfId="12500" xr:uid="{27849345-7CAE-4AF1-99F3-01321459BC5B}"/>
    <cellStyle name="Cálculo 12 2 6 2 2 2" xfId="27608" xr:uid="{1F16D4E7-7B83-4670-A2F4-2E0C3BC6D843}"/>
    <cellStyle name="Cálculo 12 2 6 2 3" xfId="7993" xr:uid="{F24D02BD-5B08-48A6-A441-FA2F9681FDCE}"/>
    <cellStyle name="Cálculo 12 2 6 2 3 2" xfId="23101" xr:uid="{4AD0A669-49BD-4CA6-B023-5621577D710A}"/>
    <cellStyle name="Cálculo 12 2 6 2 4" xfId="21297" xr:uid="{3C830F07-8363-437C-90F4-D3C40EFAD75B}"/>
    <cellStyle name="Cálculo 12 2 6 3" xfId="9934" xr:uid="{E934C210-23E5-444E-885D-22F274C784F3}"/>
    <cellStyle name="Cálculo 12 2 6 3 2" xfId="25042" xr:uid="{7BA14C43-2BF9-4615-BB38-9E925B021FC2}"/>
    <cellStyle name="Cálculo 12 2 6 4" xfId="7174" xr:uid="{0A0CFCDB-7F2E-4024-A070-2CD6DF54D9EC}"/>
    <cellStyle name="Cálculo 12 2 6 4 2" xfId="22282" xr:uid="{9544EE5D-FE76-4D34-86B4-A3658A5D9FEC}"/>
    <cellStyle name="Cálculo 12 2 6 5" xfId="18660" xr:uid="{D974D715-1BA5-4FB4-BB4E-65C7E8A9D43E}"/>
    <cellStyle name="Cálculo 12 2 7" xfId="3898" xr:uid="{54365915-5CDD-4B6F-A884-C26DE145056E}"/>
    <cellStyle name="Cálculo 12 2 7 2" xfId="6535" xr:uid="{AF4862C0-B2E8-45E9-B532-7B2C02863E5E}"/>
    <cellStyle name="Cálculo 12 2 7 2 2" xfId="12846" xr:uid="{53FC147D-44D1-40BE-B68A-C8BB319FDC39}"/>
    <cellStyle name="Cálculo 12 2 7 2 2 2" xfId="27954" xr:uid="{EF94BDF6-E842-4925-95FE-9FD16416CD08}"/>
    <cellStyle name="Cálculo 12 2 7 2 3" xfId="8232" xr:uid="{38E51AE5-4431-4B34-8947-8FFF425BECDA}"/>
    <cellStyle name="Cálculo 12 2 7 2 3 2" xfId="23340" xr:uid="{9A969E98-74AC-409F-BF4D-2D5E45431B91}"/>
    <cellStyle name="Cálculo 12 2 7 2 4" xfId="21643" xr:uid="{8EC0473C-0ACA-4D5F-8FDC-C6E8D06CF04F}"/>
    <cellStyle name="Cálculo 12 2 7 3" xfId="10280" xr:uid="{CE61767A-F8EE-427C-BE4C-9CD2FD48A27C}"/>
    <cellStyle name="Cálculo 12 2 7 3 2" xfId="25388" xr:uid="{3DCB42B1-5574-4803-A86B-22FD7A7975B8}"/>
    <cellStyle name="Cálculo 12 2 7 4" xfId="8469" xr:uid="{F0C9EEB8-BAAA-4DA5-8E70-0E4D11BA1E9C}"/>
    <cellStyle name="Cálculo 12 2 7 4 2" xfId="23577" xr:uid="{D658D783-4A48-4F32-9D5E-299B236BD434}"/>
    <cellStyle name="Cálculo 12 2 7 5" xfId="19006" xr:uid="{D3B2B04C-696B-4E23-9DE3-4FD252F53C37}"/>
    <cellStyle name="Cálculo 12 2 8" xfId="4262" xr:uid="{E0EEC22A-8726-4F67-825F-B9838402F349}"/>
    <cellStyle name="Cálculo 12 2 8 2" xfId="6899" xr:uid="{CA59624C-04E3-41CC-B4CF-BA09D5FC4001}"/>
    <cellStyle name="Cálculo 12 2 8 2 2" xfId="13210" xr:uid="{13E9B46F-4C62-4A99-AFF4-813176A25094}"/>
    <cellStyle name="Cálculo 12 2 8 2 2 2" xfId="28318" xr:uid="{89ABFA12-B8EA-4D4E-88CC-A128919DFEA3}"/>
    <cellStyle name="Cálculo 12 2 8 2 3" xfId="16874" xr:uid="{2C0868F8-8A2B-4A96-A99B-CDB12F2382E0}"/>
    <cellStyle name="Cálculo 12 2 8 2 3 2" xfId="31982" xr:uid="{A261CC7E-8074-4DDC-B67C-E0023E298403}"/>
    <cellStyle name="Cálculo 12 2 8 2 4" xfId="22007" xr:uid="{3D50D54E-4FA3-46C5-BC11-8C40F9CE4494}"/>
    <cellStyle name="Cálculo 12 2 8 3" xfId="10644" xr:uid="{2101389F-EA37-43B1-98D5-72EDA46DA029}"/>
    <cellStyle name="Cálculo 12 2 8 3 2" xfId="25752" xr:uid="{36CF24F9-3F7A-44A5-884C-9866CC4789E3}"/>
    <cellStyle name="Cálculo 12 2 8 4" xfId="15659" xr:uid="{AFED4E09-3873-4578-9A03-09AD908CA26A}"/>
    <cellStyle name="Cálculo 12 2 8 4 2" xfId="30767" xr:uid="{C07D1590-5B90-4EE4-B5B8-C0BCC9A9DF12}"/>
    <cellStyle name="Cálculo 12 2 8 5" xfId="19370" xr:uid="{0D05F68D-18A8-47A0-9815-3C509FBB8FAF}"/>
    <cellStyle name="Cálculo 12 2 9" xfId="4463" xr:uid="{2BA8F45C-B81E-4CC0-A6B1-A83D771B8650}"/>
    <cellStyle name="Cálculo 12 2 9 2" xfId="10845" xr:uid="{3CA43489-636E-44C6-939A-73A320211E37}"/>
    <cellStyle name="Cálculo 12 2 9 2 2" xfId="25953" xr:uid="{D45D518A-A31C-41BB-B937-AE6916CEBAE2}"/>
    <cellStyle name="Cálculo 12 2 9 3" xfId="14522" xr:uid="{2E491DDC-CDB0-401C-BD01-57D146429B3E}"/>
    <cellStyle name="Cálculo 12 2 9 3 2" xfId="29630" xr:uid="{AC6FBF09-AD47-4DC1-900E-6D72E8B1FE8B}"/>
    <cellStyle name="Cálculo 12 2 9 4" xfId="19571" xr:uid="{991FFE70-A406-49AB-830E-D59FF581DB07}"/>
    <cellStyle name="Cálculo 12 3" xfId="1809" xr:uid="{51A69A9D-A358-494F-A8DE-9A1FC387529A}"/>
    <cellStyle name="Cálculo 12 3 10" xfId="14381" xr:uid="{77426B8A-6437-4751-9704-F49EC329ADDC}"/>
    <cellStyle name="Cálculo 12 3 10 2" xfId="29489" xr:uid="{6948738D-EDFD-4081-AEF1-0DFA862A15EA}"/>
    <cellStyle name="Cálculo 12 3 11" xfId="13478" xr:uid="{A45A7B4A-D50F-4706-BEAB-C4B0AC5C94CF}"/>
    <cellStyle name="Cálculo 12 3 11 2" xfId="28586" xr:uid="{43B7C9C2-0F40-4E71-83BA-041BE41F62F1}"/>
    <cellStyle name="Cálculo 12 3 12" xfId="17034" xr:uid="{439FF0D1-2854-4C96-BED8-0211914BFF03}"/>
    <cellStyle name="Cálculo 12 3 2" xfId="2369" xr:uid="{D190E718-C6CF-4EAC-A770-6F6D61BEE108}"/>
    <cellStyle name="Cálculo 12 3 2 2" xfId="5006" xr:uid="{6DFC9CDF-895C-4F8B-ADE4-64CA08994C7A}"/>
    <cellStyle name="Cálculo 12 3 2 2 2" xfId="11370" xr:uid="{889854A9-16D5-41F2-9EDA-39D588730AE3}"/>
    <cellStyle name="Cálculo 12 3 2 2 2 2" xfId="26478" xr:uid="{77DAB2C0-2E05-441E-988D-DC3B1B9204CE}"/>
    <cellStyle name="Cálculo 12 3 2 2 3" xfId="15605" xr:uid="{207ADE9B-1298-4779-84AA-230804ADB54B}"/>
    <cellStyle name="Cálculo 12 3 2 2 3 2" xfId="30713" xr:uid="{D19E999D-B132-4A22-BD16-80F294579E8D}"/>
    <cellStyle name="Cálculo 12 3 2 2 4" xfId="20114" xr:uid="{6F3FC4DC-9007-4618-A0D6-51D752B342BA}"/>
    <cellStyle name="Cálculo 12 3 2 3" xfId="8836" xr:uid="{56D25E23-A163-443C-B2C8-FA5BE58BD1B1}"/>
    <cellStyle name="Cálculo 12 3 2 3 2" xfId="23944" xr:uid="{9A61ED91-3732-4ED6-B86A-0D7C1C065022}"/>
    <cellStyle name="Cálculo 12 3 2 4" xfId="15117" xr:uid="{59E7DE2C-B9F0-47B1-800D-763B9D4EF92E}"/>
    <cellStyle name="Cálculo 12 3 2 4 2" xfId="30225" xr:uid="{CBDAFF6F-0BFE-41DB-862C-9C8C8ED76C7B}"/>
    <cellStyle name="Cálculo 12 3 2 5" xfId="13783" xr:uid="{1680F746-182E-4E20-AA10-B9EB7CE07D20}"/>
    <cellStyle name="Cálculo 12 3 2 5 2" xfId="28891" xr:uid="{E263E1B0-4966-4B5A-9372-95648BB1356C}"/>
    <cellStyle name="Cálculo 12 3 2 6" xfId="17577" xr:uid="{5DF678B1-4328-4C40-8E54-E4E06ACDA32A}"/>
    <cellStyle name="Cálculo 12 3 3" xfId="2251" xr:uid="{A011D725-3505-428B-A2AB-52B66C5E95F0}"/>
    <cellStyle name="Cálculo 12 3 3 2" xfId="4888" xr:uid="{650F3550-C2BB-414D-9727-9C631F9BFA0A}"/>
    <cellStyle name="Cálculo 12 3 3 2 2" xfId="9276" xr:uid="{1B4B2854-BAFF-4A6E-B0A1-F2FFA26B884C}"/>
    <cellStyle name="Cálculo 12 3 3 2 2 2" xfId="24384" xr:uid="{AEF06003-064F-43BA-B032-A08C6050E49F}"/>
    <cellStyle name="Cálculo 12 3 3 2 3" xfId="19996" xr:uid="{AD186883-21AD-426D-8440-7FBC489A013B}"/>
    <cellStyle name="Cálculo 12 3 3 3" xfId="14532" xr:uid="{3A293894-4B25-4270-83EE-5663151E9818}"/>
    <cellStyle name="Cálculo 12 3 3 3 2" xfId="29640" xr:uid="{F6E6C14A-B3CE-40BD-B40D-78FD7CB592E9}"/>
    <cellStyle name="Cálculo 12 3 3 4" xfId="17476" xr:uid="{AA426A1C-2242-4013-97A8-65A33D35B86C}"/>
    <cellStyle name="Cálculo 12 3 4" xfId="2646" xr:uid="{7BE6DA09-A9C4-4140-BA12-FFB6FA5FAE4D}"/>
    <cellStyle name="Cálculo 12 3 4 2" xfId="5283" xr:uid="{60DD63B1-D62A-4EC9-AA67-9B169506A961}"/>
    <cellStyle name="Cálculo 12 3 4 2 2" xfId="11647" xr:uid="{E98B397A-D374-4049-9EE9-3F6FD47F1CA3}"/>
    <cellStyle name="Cálculo 12 3 4 2 2 2" xfId="26755" xr:uid="{08543A57-B738-4733-92E5-A973F5D3694E}"/>
    <cellStyle name="Cálculo 12 3 4 2 3" xfId="7321" xr:uid="{77AA8B40-BECC-41AF-8BB5-1F7AD7C7E1E0}"/>
    <cellStyle name="Cálculo 12 3 4 2 3 2" xfId="22429" xr:uid="{F9BA9C94-57F0-432F-BF56-69D2A133F0A0}"/>
    <cellStyle name="Cálculo 12 3 4 2 4" xfId="20391" xr:uid="{83E2A48B-99B2-4165-B3D2-5C1683F4C963}"/>
    <cellStyle name="Cálculo 12 3 4 3" xfId="9113" xr:uid="{D30D7EBE-5EFD-475F-A6D1-98E35C192E8D}"/>
    <cellStyle name="Cálculo 12 3 4 3 2" xfId="24221" xr:uid="{0E8F342C-29EB-44B3-9958-8861E36A574D}"/>
    <cellStyle name="Cálculo 12 3 4 4" xfId="13377" xr:uid="{F572B318-2AF5-463A-8B49-0E98642DB364}"/>
    <cellStyle name="Cálculo 12 3 4 4 2" xfId="28485" xr:uid="{D6AEE4E9-C187-45C6-836B-2F024AA1CD7E}"/>
    <cellStyle name="Cálculo 12 3 4 5" xfId="17754" xr:uid="{CD40AA4C-1986-49FA-A944-BD3EB491499C}"/>
    <cellStyle name="Cálculo 12 3 5" xfId="3229" xr:uid="{ECD4DA95-DC82-43CC-A753-14C2519984D6}"/>
    <cellStyle name="Cálculo 12 3 5 2" xfId="5866" xr:uid="{24F799E8-1505-49C7-801F-DF2CBDC47B6C}"/>
    <cellStyle name="Cálculo 12 3 5 2 2" xfId="12177" xr:uid="{DADA5F59-BDE6-49E0-83EA-5F4EEA616ECE}"/>
    <cellStyle name="Cálculo 12 3 5 2 2 2" xfId="27285" xr:uid="{777A4541-DB46-476F-A354-8CC1AA03FA4D}"/>
    <cellStyle name="Cálculo 12 3 5 2 3" xfId="8199" xr:uid="{41308B8C-42A9-47D0-8044-F4813C251FC3}"/>
    <cellStyle name="Cálculo 12 3 5 2 3 2" xfId="23307" xr:uid="{854C8575-87BB-4917-8BD4-F5B2BF7E4589}"/>
    <cellStyle name="Cálculo 12 3 5 2 4" xfId="20974" xr:uid="{A3554F08-C2FA-48B3-9F11-65CBF33C99C1}"/>
    <cellStyle name="Cálculo 12 3 5 3" xfId="9611" xr:uid="{891F6D7B-04FC-41FD-94A2-77836561F3ED}"/>
    <cellStyle name="Cálculo 12 3 5 3 2" xfId="24719" xr:uid="{33089C28-BDBE-46FD-AE97-57570193E8BF}"/>
    <cellStyle name="Cálculo 12 3 5 4" xfId="7435" xr:uid="{1943E09A-2137-4255-BDFC-2CE364254ACD}"/>
    <cellStyle name="Cálculo 12 3 5 4 2" xfId="22543" xr:uid="{18058367-E215-499B-BBA4-A2E267B346D9}"/>
    <cellStyle name="Cálculo 12 3 5 5" xfId="18337" xr:uid="{BF9D1842-E557-4FC1-A3DA-7C87A56DEBAA}"/>
    <cellStyle name="Cálculo 12 3 6" xfId="2311" xr:uid="{81DA2C8D-06B7-4B3C-AC1F-033FE98BEB67}"/>
    <cellStyle name="Cálculo 12 3 6 2" xfId="4948" xr:uid="{99C0E592-4ABB-4EFA-8CF7-A263FDE5D193}"/>
    <cellStyle name="Cálculo 12 3 6 2 2" xfId="11312" xr:uid="{1A9C6FF0-F72F-4BAB-92FD-D018EE0EB0F1}"/>
    <cellStyle name="Cálculo 12 3 6 2 2 2" xfId="26420" xr:uid="{C07843FA-264D-4695-81CC-7BD3386D3C45}"/>
    <cellStyle name="Cálculo 12 3 6 2 3" xfId="9285" xr:uid="{CA46AEA3-EF5E-4E85-8A05-96EA44DB1FA9}"/>
    <cellStyle name="Cálculo 12 3 6 2 3 2" xfId="24393" xr:uid="{B56935AE-7BE3-414C-A55A-741011572189}"/>
    <cellStyle name="Cálculo 12 3 6 2 4" xfId="20056" xr:uid="{51CC2087-E90F-4550-8A20-1ED973002E9C}"/>
    <cellStyle name="Cálculo 12 3 6 3" xfId="8778" xr:uid="{1128F9F3-9916-4123-979B-F6BE490E90E2}"/>
    <cellStyle name="Cálculo 12 3 6 3 2" xfId="23886" xr:uid="{C4DFEB07-9053-458E-85ED-FA3EA3FC1DA9}"/>
    <cellStyle name="Cálculo 12 3 6 4" xfId="7551" xr:uid="{96F5643D-5835-449B-AEDC-5738097229CD}"/>
    <cellStyle name="Cálculo 12 3 6 4 2" xfId="22659" xr:uid="{81224DC6-6010-4026-926A-BDF1219535A5}"/>
    <cellStyle name="Cálculo 12 3 6 5" xfId="17536" xr:uid="{C1E87938-6C7C-4459-BA46-1640161F3067}"/>
    <cellStyle name="Cálculo 12 3 7" xfId="3881" xr:uid="{386BAEEA-C6FD-4A01-93A8-0EB85A8B4632}"/>
    <cellStyle name="Cálculo 12 3 7 2" xfId="6518" xr:uid="{5E2B6CBD-1D77-4DFA-9BC4-59C22C9219E5}"/>
    <cellStyle name="Cálculo 12 3 7 2 2" xfId="12829" xr:uid="{8941213E-41FD-411C-888C-81E48E05492C}"/>
    <cellStyle name="Cálculo 12 3 7 2 2 2" xfId="27937" xr:uid="{3D96D33F-9EC1-4408-8C66-79E24011670A}"/>
    <cellStyle name="Cálculo 12 3 7 2 3" xfId="13737" xr:uid="{1029F0B1-8AF2-42EF-9C52-D60B4390A8BE}"/>
    <cellStyle name="Cálculo 12 3 7 2 3 2" xfId="28845" xr:uid="{CFA1DC25-98FC-494B-9EB2-355C5FB55FC2}"/>
    <cellStyle name="Cálculo 12 3 7 2 4" xfId="21626" xr:uid="{A5AD3D8E-D879-483B-8125-56FBCCAA4E03}"/>
    <cellStyle name="Cálculo 12 3 7 3" xfId="10263" xr:uid="{954D6130-958B-4A81-BDE9-D97DA01906C8}"/>
    <cellStyle name="Cálculo 12 3 7 3 2" xfId="25371" xr:uid="{F0A1F95B-E074-43B2-85EC-CE21261B5E57}"/>
    <cellStyle name="Cálculo 12 3 7 4" xfId="15538" xr:uid="{D2B9ADFD-8232-4A40-92C7-943C88344178}"/>
    <cellStyle name="Cálculo 12 3 7 4 2" xfId="30646" xr:uid="{79A43819-A613-4BB8-94EC-89E3698F8603}"/>
    <cellStyle name="Cálculo 12 3 7 5" xfId="18989" xr:uid="{19B1F3C8-69B0-47D4-957C-2500A2A47124}"/>
    <cellStyle name="Cálculo 12 3 8" xfId="4446" xr:uid="{EDF0090A-7AFA-4159-B3F5-9191F72548C5}"/>
    <cellStyle name="Cálculo 12 3 8 2" xfId="10828" xr:uid="{6BBFED11-5118-4E81-B895-9057536F877D}"/>
    <cellStyle name="Cálculo 12 3 8 2 2" xfId="25936" xr:uid="{CA854B9D-8E56-4057-AE94-04D364CFB0E2}"/>
    <cellStyle name="Cálculo 12 3 8 3" xfId="8186" xr:uid="{F8DABF0D-4DDC-468D-BFAE-67F679F977F2}"/>
    <cellStyle name="Cálculo 12 3 8 3 2" xfId="23294" xr:uid="{E7AE05FB-406B-45BC-9C66-A0628567C2EE}"/>
    <cellStyle name="Cálculo 12 3 8 4" xfId="19554" xr:uid="{56C76719-D25A-48CC-B5B9-1360456925EE}"/>
    <cellStyle name="Cálculo 12 3 9" xfId="8310" xr:uid="{03EA9E4F-EC90-47D7-9546-A6C0ED56D88D}"/>
    <cellStyle name="Cálculo 12 3 9 2" xfId="23418" xr:uid="{4C06A4CB-2D29-4C7B-BD90-E5426B7E4FD8}"/>
    <cellStyle name="Cálculo 12 4" xfId="2046" xr:uid="{4E53AF99-5BAF-445A-965D-EB02852BFCEC}"/>
    <cellStyle name="Cálculo 12 4 10" xfId="14291" xr:uid="{B589EBEA-656D-4F2D-8055-865CDDE549E5}"/>
    <cellStyle name="Cálculo 12 4 10 2" xfId="29399" xr:uid="{060120D7-21B9-43FB-9241-320B44E5D834}"/>
    <cellStyle name="Cálculo 12 4 11" xfId="16309" xr:uid="{26DCCF3C-BA54-4A87-B656-638C462E80F8}"/>
    <cellStyle name="Cálculo 12 4 11 2" xfId="31417" xr:uid="{A2B9551E-E384-4D30-8577-E1965BFF2088}"/>
    <cellStyle name="Cálculo 12 4 12" xfId="17271" xr:uid="{2E9BA9B8-0336-412D-A6AF-DC81BB77F293}"/>
    <cellStyle name="Cálculo 12 4 2" xfId="2553" xr:uid="{8873FF9A-4419-4411-87E0-AC476F2317F7}"/>
    <cellStyle name="Cálculo 12 4 2 2" xfId="5190" xr:uid="{DB804E41-17C4-4E2A-9788-351D8B640163}"/>
    <cellStyle name="Cálculo 12 4 2 2 2" xfId="11554" xr:uid="{E85B26D8-4EA4-40B8-8E47-AA518C6BD5B0}"/>
    <cellStyle name="Cálculo 12 4 2 2 2 2" xfId="26662" xr:uid="{68BF9D13-86AE-4375-9FE2-38C99A8FE3D8}"/>
    <cellStyle name="Cálculo 12 4 2 2 3" xfId="15854" xr:uid="{BE0C6471-ABD7-46E4-8186-F23C93250118}"/>
    <cellStyle name="Cálculo 12 4 2 2 3 2" xfId="30962" xr:uid="{F51894CA-E811-4FB1-984A-0CC1227B6F06}"/>
    <cellStyle name="Cálculo 12 4 2 2 4" xfId="20298" xr:uid="{154317EC-27F5-4F4A-9F79-C8F3C42953DE}"/>
    <cellStyle name="Cálculo 12 4 2 3" xfId="9020" xr:uid="{35CB5CA2-9AF6-46D2-9E03-8260D82B7696}"/>
    <cellStyle name="Cálculo 12 4 2 3 2" xfId="24128" xr:uid="{95DCF5FB-5995-4E6B-841F-2509CFDC2BF5}"/>
    <cellStyle name="Cálculo 12 4 2 4" xfId="14193" xr:uid="{3766626D-F1EA-4461-8E9E-7FF27D158396}"/>
    <cellStyle name="Cálculo 12 4 2 4 2" xfId="29301" xr:uid="{1581FEC8-1009-470E-8A62-C173B541D30C}"/>
    <cellStyle name="Cálculo 12 4 2 5" xfId="7756" xr:uid="{F02AC354-8592-4CEB-A3E4-15C6505C2C8F}"/>
    <cellStyle name="Cálculo 12 4 2 5 2" xfId="22864" xr:uid="{629E4671-543A-4209-B17F-EF11E3AF44E6}"/>
    <cellStyle name="Cálculo 12 4 2 6" xfId="17661" xr:uid="{8A7AD78D-BE76-4823-A646-9B8435767ADF}"/>
    <cellStyle name="Cálculo 12 4 3" xfId="2806" xr:uid="{5F28B6CF-3949-4369-8140-C4AA5A460CA3}"/>
    <cellStyle name="Cálculo 12 4 3 2" xfId="5443" xr:uid="{A49D8990-F6E7-4702-9BED-D3C8DA7CD4F2}"/>
    <cellStyle name="Cálculo 12 4 3 2 2" xfId="14801" xr:uid="{49DA21E0-1C28-43F6-8043-F294FCBA9A1F}"/>
    <cellStyle name="Cálculo 12 4 3 2 2 2" xfId="29909" xr:uid="{1F5F38B5-56D7-4EFC-88D6-14201A08C46D}"/>
    <cellStyle name="Cálculo 12 4 3 2 3" xfId="20551" xr:uid="{73AA12E4-F21D-40B3-8A2B-10118F9B84EC}"/>
    <cellStyle name="Cálculo 12 4 3 3" xfId="7560" xr:uid="{75F90B26-D68B-4DD2-B166-6E72DE4688E5}"/>
    <cellStyle name="Cálculo 12 4 3 3 2" xfId="22668" xr:uid="{E6B7F8EB-363C-4923-87CF-FF3BA1CADD87}"/>
    <cellStyle name="Cálculo 12 4 3 4" xfId="17914" xr:uid="{C587FBFE-6D48-40A4-BEA9-8114BFE39E2D}"/>
    <cellStyle name="Cálculo 12 4 4" xfId="3109" xr:uid="{7BA20B1E-8C5E-47A9-A31F-15DE6254EC73}"/>
    <cellStyle name="Cálculo 12 4 4 2" xfId="5746" xr:uid="{CCDE9E9C-FFF3-4D87-A3D3-E83DDAB24AEB}"/>
    <cellStyle name="Cálculo 12 4 4 2 2" xfId="12057" xr:uid="{C592ACF8-46AF-4E1A-B721-7A0A0A868E47}"/>
    <cellStyle name="Cálculo 12 4 4 2 2 2" xfId="27165" xr:uid="{BDA471E5-1770-4507-BA6C-AC6A15FAF04D}"/>
    <cellStyle name="Cálculo 12 4 4 2 3" xfId="7360" xr:uid="{37328FF1-D667-41A1-BB10-E2ADC72BF292}"/>
    <cellStyle name="Cálculo 12 4 4 2 3 2" xfId="22468" xr:uid="{35B84AB1-3CF8-4829-9FCD-6030D8C77991}"/>
    <cellStyle name="Cálculo 12 4 4 2 4" xfId="20854" xr:uid="{C07C4999-9B88-4EDE-BE4C-431FDB7C9102}"/>
    <cellStyle name="Cálculo 12 4 4 3" xfId="9491" xr:uid="{EED015FE-D34B-4608-860F-12F2B7312BAC}"/>
    <cellStyle name="Cálculo 12 4 4 3 2" xfId="24599" xr:uid="{2877F4AD-56B0-423A-9D94-0E095CBE1652}"/>
    <cellStyle name="Cálculo 12 4 4 4" xfId="9196" xr:uid="{003B4C2A-5FA4-4488-9F7B-164AC488131A}"/>
    <cellStyle name="Cálculo 12 4 4 4 2" xfId="24304" xr:uid="{86434547-9FD2-4783-9B98-ACA977AEE9D2}"/>
    <cellStyle name="Cálculo 12 4 4 5" xfId="18217" xr:uid="{77B9EB8C-AF15-4CA6-8157-11504AAE26D9}"/>
    <cellStyle name="Cálculo 12 4 5" xfId="3435" xr:uid="{8E165FFA-1316-458B-9B57-2AECFB083234}"/>
    <cellStyle name="Cálculo 12 4 5 2" xfId="6072" xr:uid="{F8344C87-6A41-4EE8-A2F1-6EF32C7C663A}"/>
    <cellStyle name="Cálculo 12 4 5 2 2" xfId="12383" xr:uid="{D47226B1-B9B2-41F7-926B-628BFC0345BB}"/>
    <cellStyle name="Cálculo 12 4 5 2 2 2" xfId="27491" xr:uid="{336FE5C9-D93D-4A14-B6DD-43F872CA248F}"/>
    <cellStyle name="Cálculo 12 4 5 2 3" xfId="14764" xr:uid="{3C7CD477-3F16-4C74-8450-AF07B93B5132}"/>
    <cellStyle name="Cálculo 12 4 5 2 3 2" xfId="29872" xr:uid="{9D9E3C07-C1E3-43C3-8453-0E8099B12DE6}"/>
    <cellStyle name="Cálculo 12 4 5 2 4" xfId="21180" xr:uid="{20FADEDF-4B45-4CF8-A7B7-7B3A161EF978}"/>
    <cellStyle name="Cálculo 12 4 5 3" xfId="9817" xr:uid="{794F7709-2DE3-46BC-A683-728E65489E03}"/>
    <cellStyle name="Cálculo 12 4 5 3 2" xfId="24925" xr:uid="{6E26238F-7562-48A1-A7C0-7A2E9FE574E4}"/>
    <cellStyle name="Cálculo 12 4 5 4" xfId="7797" xr:uid="{57E643BC-B372-4DC4-837C-A40848421E86}"/>
    <cellStyle name="Cálculo 12 4 5 4 2" xfId="22905" xr:uid="{5B2D2DDC-C2AE-4801-8F3F-620DE301757C}"/>
    <cellStyle name="Cálculo 12 4 5 5" xfId="18543" xr:uid="{0DA077B9-5258-47CC-B7AA-A50AD524EECD}"/>
    <cellStyle name="Cálculo 12 4 6" xfId="3741" xr:uid="{9FA78073-82B2-4B79-B964-5B31F267F521}"/>
    <cellStyle name="Cálculo 12 4 6 2" xfId="6378" xr:uid="{5D54D17B-2264-4DDC-B20E-4A812FA1B353}"/>
    <cellStyle name="Cálculo 12 4 6 2 2" xfId="12689" xr:uid="{A3692E3C-0E5F-4672-923C-7D9B9845E088}"/>
    <cellStyle name="Cálculo 12 4 6 2 2 2" xfId="27797" xr:uid="{6D87B42F-9F37-4CF0-8C47-06A6D80A31E0}"/>
    <cellStyle name="Cálculo 12 4 6 2 3" xfId="16212" xr:uid="{7DE52564-95AF-4465-8E7A-894E8F303FEB}"/>
    <cellStyle name="Cálculo 12 4 6 2 3 2" xfId="31320" xr:uid="{1B3B443D-28F5-4AD8-A39A-F8FFAC9D3068}"/>
    <cellStyle name="Cálculo 12 4 6 2 4" xfId="21486" xr:uid="{DDCB5156-7BCF-493C-BCD2-F3D63A927C2C}"/>
    <cellStyle name="Cálculo 12 4 6 3" xfId="10123" xr:uid="{32A35F9B-B10E-4F2D-A831-6CE74A4521B9}"/>
    <cellStyle name="Cálculo 12 4 6 3 2" xfId="25231" xr:uid="{2E9B2EAE-BF12-40C6-B47C-DE4B0D3851AE}"/>
    <cellStyle name="Cálculo 12 4 6 4" xfId="15383" xr:uid="{746C9213-6BDB-4AE4-AEC8-25E965B6258E}"/>
    <cellStyle name="Cálculo 12 4 6 4 2" xfId="30491" xr:uid="{83DF9956-90B9-480B-BB6B-185319557A80}"/>
    <cellStyle name="Cálculo 12 4 6 5" xfId="18849" xr:uid="{E2CA8220-59CE-414D-9868-B30206F3DDC8}"/>
    <cellStyle name="Cálculo 12 4 7" xfId="4118" xr:uid="{31B46EDB-272D-4452-8176-289E2E6882DE}"/>
    <cellStyle name="Cálculo 12 4 7 2" xfId="6755" xr:uid="{C1F55547-5847-466D-9255-6F4C811F940A}"/>
    <cellStyle name="Cálculo 12 4 7 2 2" xfId="13066" xr:uid="{F951EE49-C7B6-4816-A7FB-C3D571CF900B}"/>
    <cellStyle name="Cálculo 12 4 7 2 2 2" xfId="28174" xr:uid="{122E98D6-1F52-4E36-BFE7-78987EBB4B5C}"/>
    <cellStyle name="Cálculo 12 4 7 2 3" xfId="16740" xr:uid="{9238CBA0-B77E-4D4D-B6F4-A0B45FB56D21}"/>
    <cellStyle name="Cálculo 12 4 7 2 3 2" xfId="31848" xr:uid="{0326B45B-815D-4ECB-BCE8-EF7F6EFB26E1}"/>
    <cellStyle name="Cálculo 12 4 7 2 4" xfId="21863" xr:uid="{FAA54788-FB0A-4149-992C-81F07869E6E4}"/>
    <cellStyle name="Cálculo 12 4 7 3" xfId="10500" xr:uid="{4D0CBD1A-B438-4632-9C69-A7145ADE08F0}"/>
    <cellStyle name="Cálculo 12 4 7 3 2" xfId="25608" xr:uid="{AEE087F7-1F01-449C-972E-4FCA5AA3E19D}"/>
    <cellStyle name="Cálculo 12 4 7 4" xfId="7850" xr:uid="{8ACAAF8D-6AA6-40E2-9AA3-DEE747436E34}"/>
    <cellStyle name="Cálculo 12 4 7 4 2" xfId="22958" xr:uid="{0E633492-7E88-4AF3-A063-CC5A77EF024A}"/>
    <cellStyle name="Cálculo 12 4 7 5" xfId="19226" xr:uid="{6F5BF9F3-217A-4977-988E-EE3A8E901833}"/>
    <cellStyle name="Cálculo 12 4 8" xfId="4683" xr:uid="{FB9168AA-BD46-4726-85B1-57DEFA5343A8}"/>
    <cellStyle name="Cálculo 12 4 8 2" xfId="11065" xr:uid="{E4BB12BC-3F26-44C7-A5DD-28B888908067}"/>
    <cellStyle name="Cálculo 12 4 8 2 2" xfId="26173" xr:uid="{B6A13521-7F42-449B-878F-9C4DB09F7196}"/>
    <cellStyle name="Cálculo 12 4 8 3" xfId="13526" xr:uid="{1B4C60BA-B503-4472-9E75-9BE8B89A2551}"/>
    <cellStyle name="Cálculo 12 4 8 3 2" xfId="28634" xr:uid="{E5BD0C98-1E68-4689-B59E-DEFA1BAA4A42}"/>
    <cellStyle name="Cálculo 12 4 8 4" xfId="19791" xr:uid="{0D53C7C7-65D1-4382-A525-EE2291FB12D6}"/>
    <cellStyle name="Cálculo 12 4 9" xfId="8544" xr:uid="{4255C1D7-55F5-4BB1-A4B4-5CB0C1CE80E2}"/>
    <cellStyle name="Cálculo 12 4 9 2" xfId="23652" xr:uid="{51DDCE9A-6642-49A1-BA0F-EA464C203074}"/>
    <cellStyle name="Cálculo 12 5" xfId="2075" xr:uid="{E5DE0628-EB05-4DA5-A456-F5787F86C288}"/>
    <cellStyle name="Cálculo 12 5 10" xfId="7176" xr:uid="{53A4DFEA-A8C1-472B-8F68-02AE9153E2FB}"/>
    <cellStyle name="Cálculo 12 5 10 2" xfId="22284" xr:uid="{098DACED-3A14-4263-BE94-4A97A28C4F3B}"/>
    <cellStyle name="Cálculo 12 5 11" xfId="17300" xr:uid="{CA939C02-2EE7-4343-A9B0-77C1AA6364B8}"/>
    <cellStyle name="Cálculo 12 5 2" xfId="2835" xr:uid="{E4588F00-5E00-41A2-A0B1-908084DDA7DC}"/>
    <cellStyle name="Cálculo 12 5 2 2" xfId="5472" xr:uid="{ABBD74C9-5002-4173-BC13-BE4C74087C75}"/>
    <cellStyle name="Cálculo 12 5 2 2 2" xfId="7934" xr:uid="{4C9F37AF-C009-4531-BECD-76E8CEEFC5A1}"/>
    <cellStyle name="Cálculo 12 5 2 2 2 2" xfId="23042" xr:uid="{20CA036C-6F85-46CF-8143-3D48024CAB92}"/>
    <cellStyle name="Cálculo 12 5 2 2 3" xfId="20580" xr:uid="{A1D7B0ED-CD94-40DD-9D66-885E6F6504DA}"/>
    <cellStyle name="Cálculo 12 5 2 3" xfId="16233" xr:uid="{90626B33-397B-44AD-A5EB-707C0832D0FE}"/>
    <cellStyle name="Cálculo 12 5 2 3 2" xfId="31341" xr:uid="{90300187-D4E2-4D1D-8F87-4EBD79CF635A}"/>
    <cellStyle name="Cálculo 12 5 2 4" xfId="17943" xr:uid="{53A51748-A96C-4694-A1D5-8896B559622C}"/>
    <cellStyle name="Cálculo 12 5 3" xfId="3138" xr:uid="{B5044891-B69E-46DF-B4E3-807358801ED9}"/>
    <cellStyle name="Cálculo 12 5 3 2" xfId="5775" xr:uid="{F4F40E32-C533-474C-85CF-3DA746719DFC}"/>
    <cellStyle name="Cálculo 12 5 3 2 2" xfId="12086" xr:uid="{AE39A24D-C1BC-4362-930D-419A0655129D}"/>
    <cellStyle name="Cálculo 12 5 3 2 2 2" xfId="27194" xr:uid="{75C9B0EF-A66E-4F4C-8A1F-DD94B1E9D257}"/>
    <cellStyle name="Cálculo 12 5 3 2 3" xfId="13567" xr:uid="{768D98DA-7B70-4596-8B04-FF00568C5169}"/>
    <cellStyle name="Cálculo 12 5 3 2 3 2" xfId="28675" xr:uid="{A77A5B1F-703A-488E-B145-4BBE8D5FE596}"/>
    <cellStyle name="Cálculo 12 5 3 2 4" xfId="20883" xr:uid="{04EB1B1D-8024-43FE-BF8F-18635C937044}"/>
    <cellStyle name="Cálculo 12 5 3 3" xfId="9520" xr:uid="{080A5454-47DB-4413-BDFC-7CB2C85A4B89}"/>
    <cellStyle name="Cálculo 12 5 3 3 2" xfId="24628" xr:uid="{BD0277F3-09F8-4374-A560-09CC9DA224DE}"/>
    <cellStyle name="Cálculo 12 5 3 4" xfId="7393" xr:uid="{E68037A9-C2D1-408F-96E9-F02330925F59}"/>
    <cellStyle name="Cálculo 12 5 3 4 2" xfId="22501" xr:uid="{C3C2E190-F180-4C0B-B940-3571A2CED732}"/>
    <cellStyle name="Cálculo 12 5 3 5" xfId="18246" xr:uid="{F52BBA5B-6296-4E30-AB82-E894272B57C7}"/>
    <cellStyle name="Cálculo 12 5 4" xfId="3464" xr:uid="{FA9E0775-1943-40E0-9011-F46F16413BB8}"/>
    <cellStyle name="Cálculo 12 5 4 2" xfId="6101" xr:uid="{4CD66665-09DA-4118-AD4D-130C31202489}"/>
    <cellStyle name="Cálculo 12 5 4 2 2" xfId="12412" xr:uid="{554A570E-602B-4266-A299-E6056025CDE0}"/>
    <cellStyle name="Cálculo 12 5 4 2 2 2" xfId="27520" xr:uid="{33687C70-F0B4-4513-B764-A26F4C2A3413}"/>
    <cellStyle name="Cálculo 12 5 4 2 3" xfId="16132" xr:uid="{66C26698-C53F-4F4B-8EFC-38AB5E90DD47}"/>
    <cellStyle name="Cálculo 12 5 4 2 3 2" xfId="31240" xr:uid="{873D337A-3588-4824-8669-3FBC1B0FA083}"/>
    <cellStyle name="Cálculo 12 5 4 2 4" xfId="21209" xr:uid="{332D339A-1331-4946-9A26-31D02FA2326C}"/>
    <cellStyle name="Cálculo 12 5 4 3" xfId="9846" xr:uid="{9A0016A4-B5A9-4147-A85F-F9C7A9D78D24}"/>
    <cellStyle name="Cálculo 12 5 4 3 2" xfId="24954" xr:uid="{8A655FED-9D3C-41E0-9AFE-73325719E2BC}"/>
    <cellStyle name="Cálculo 12 5 4 4" xfId="16440" xr:uid="{2AA7A448-49B1-49A1-813E-D7ADFA509352}"/>
    <cellStyle name="Cálculo 12 5 4 4 2" xfId="31548" xr:uid="{A483C057-5F22-4843-BA7A-B04464694FB7}"/>
    <cellStyle name="Cálculo 12 5 4 5" xfId="18572" xr:uid="{F09D59A0-7E05-443F-A74A-9BBDF29A1D93}"/>
    <cellStyle name="Cálculo 12 5 5" xfId="3770" xr:uid="{EB8E9485-810F-4C4A-BC1A-FAB2BD7C9095}"/>
    <cellStyle name="Cálculo 12 5 5 2" xfId="6407" xr:uid="{3B7AC6DE-8B55-429D-8216-EA54155AB7EC}"/>
    <cellStyle name="Cálculo 12 5 5 2 2" xfId="12718" xr:uid="{824BE0E3-F885-4DF3-9102-BB9479FB30CA}"/>
    <cellStyle name="Cálculo 12 5 5 2 2 2" xfId="27826" xr:uid="{473BA86D-EB49-41FA-B50E-103E691788C0}"/>
    <cellStyle name="Cálculo 12 5 5 2 3" xfId="16384" xr:uid="{30DED655-55F6-4608-8058-08E0C994CB44}"/>
    <cellStyle name="Cálculo 12 5 5 2 3 2" xfId="31492" xr:uid="{E2B85B07-41A8-45F2-8111-868002BAE9EB}"/>
    <cellStyle name="Cálculo 12 5 5 2 4" xfId="21515" xr:uid="{ED3F54AA-50F5-44E6-BE63-322B3827CA0F}"/>
    <cellStyle name="Cálculo 12 5 5 3" xfId="10152" xr:uid="{BD29173F-A031-4968-B75E-84CE80B39A08}"/>
    <cellStyle name="Cálculo 12 5 5 3 2" xfId="25260" xr:uid="{E8377A18-5FCE-412A-8BE9-01D810493ADC}"/>
    <cellStyle name="Cálculo 12 5 5 4" xfId="14426" xr:uid="{D7A844B2-0431-4336-B69B-52C4A32143E2}"/>
    <cellStyle name="Cálculo 12 5 5 4 2" xfId="29534" xr:uid="{14689355-3DFC-457B-A2A7-BB46353042FD}"/>
    <cellStyle name="Cálculo 12 5 5 5" xfId="18878" xr:uid="{BAAAA8CC-AF75-4135-9355-3D535B008418}"/>
    <cellStyle name="Cálculo 12 5 6" xfId="4147" xr:uid="{41B7247D-D5B0-45C3-952E-82BF21CB4F66}"/>
    <cellStyle name="Cálculo 12 5 6 2" xfId="6784" xr:uid="{863167D1-23F4-4A1F-BF65-9C14F8F6D388}"/>
    <cellStyle name="Cálculo 12 5 6 2 2" xfId="13095" xr:uid="{0DA336BD-5179-4360-81F0-BF64A0255110}"/>
    <cellStyle name="Cálculo 12 5 6 2 2 2" xfId="28203" xr:uid="{BAC9577B-98DD-446B-8E7E-5E112476E898}"/>
    <cellStyle name="Cálculo 12 5 6 2 3" xfId="16769" xr:uid="{200F1903-7932-4C3F-82BF-6EC97034B657}"/>
    <cellStyle name="Cálculo 12 5 6 2 3 2" xfId="31877" xr:uid="{675A824F-1A44-40A9-863E-1EF40A9E54B0}"/>
    <cellStyle name="Cálculo 12 5 6 2 4" xfId="21892" xr:uid="{23BF1D54-4D76-45D5-9EC9-87935C9FA528}"/>
    <cellStyle name="Cálculo 12 5 6 3" xfId="10529" xr:uid="{1374030E-927B-4732-9D52-ED453DD12C1F}"/>
    <cellStyle name="Cálculo 12 5 6 3 2" xfId="25637" xr:uid="{936F278A-1786-482E-86B0-90951B32F4D6}"/>
    <cellStyle name="Cálculo 12 5 6 4" xfId="16531" xr:uid="{D6B09ED9-94FD-44F0-80DD-ED2029AC14C2}"/>
    <cellStyle name="Cálculo 12 5 6 4 2" xfId="31639" xr:uid="{FE7EEBA4-1C49-4124-A8B8-8305F2CC7521}"/>
    <cellStyle name="Cálculo 12 5 6 5" xfId="19255" xr:uid="{E554E992-D56B-4C7C-80ED-5067E1791824}"/>
    <cellStyle name="Cálculo 12 5 7" xfId="4712" xr:uid="{15484CE6-CAEF-4ABE-9AF2-37A7E77DB0C6}"/>
    <cellStyle name="Cálculo 12 5 7 2" xfId="11094" xr:uid="{ED9DB642-E7CA-4E45-85D7-C0AB7CA7D3B3}"/>
    <cellStyle name="Cálculo 12 5 7 2 2" xfId="26202" xr:uid="{FA0F6F21-D8D7-4BF2-8398-27D6FFF119D8}"/>
    <cellStyle name="Cálculo 12 5 7 3" xfId="8070" xr:uid="{A0F1A661-BE41-44E9-B6C2-49CAB5B5A8FE}"/>
    <cellStyle name="Cálculo 12 5 7 3 2" xfId="23178" xr:uid="{F6B88F3D-C008-421D-9BA2-26D35BC851B9}"/>
    <cellStyle name="Cálculo 12 5 7 4" xfId="19820" xr:uid="{F1BF319D-155D-4441-B696-3DA3BEF9B1B8}"/>
    <cellStyle name="Cálculo 12 5 8" xfId="8573" xr:uid="{7745ED9B-9A94-4879-BE00-A2D249EF481F}"/>
    <cellStyle name="Cálculo 12 5 8 2" xfId="23681" xr:uid="{6C16E134-4757-4055-A8BB-8601F98284B7}"/>
    <cellStyle name="Cálculo 12 5 9" xfId="13719" xr:uid="{0169D672-19BF-4F49-9C7B-35830EEB44F8}"/>
    <cellStyle name="Cálculo 12 5 9 2" xfId="28827" xr:uid="{33823712-6BFD-4149-876F-0F6350C862F7}"/>
    <cellStyle name="Cálculo 13" xfId="753" xr:uid="{00000000-0005-0000-0000-0000F1020000}"/>
    <cellStyle name="Cálculo 13 2" xfId="1827" xr:uid="{9AAFE6A5-34EA-45E0-B969-D4A3D5873BE8}"/>
    <cellStyle name="Cálculo 13 2 10" xfId="8328" xr:uid="{73A740AF-2CE5-48B0-857D-9BF6B428DB21}"/>
    <cellStyle name="Cálculo 13 2 10 2" xfId="23436" xr:uid="{ECBE2C5C-3F10-4975-BC27-0F0ABE32BE86}"/>
    <cellStyle name="Cálculo 13 2 11" xfId="7811" xr:uid="{A2AD022B-97C5-4D70-9649-AC88C6970CBC}"/>
    <cellStyle name="Cálculo 13 2 11 2" xfId="22919" xr:uid="{C89F9046-F06B-41DC-8F33-067C217A267A}"/>
    <cellStyle name="Cálculo 13 2 12" xfId="14848" xr:uid="{F2716E3B-011E-4EC3-AE90-A5319B135468}"/>
    <cellStyle name="Cálculo 13 2 12 2" xfId="29956" xr:uid="{B2C51C8C-E72F-45CD-83D4-95655D7C7F58}"/>
    <cellStyle name="Cálculo 13 2 13" xfId="17052" xr:uid="{E20EC17A-0B6A-4275-88B6-078B7B2454D7}"/>
    <cellStyle name="Cálculo 13 2 2" xfId="2387" xr:uid="{77F06897-028A-4CF9-B6EF-13A0C50D551F}"/>
    <cellStyle name="Cálculo 13 2 2 2" xfId="5024" xr:uid="{E0677055-8E07-4834-A67F-E4158F99D4C9}"/>
    <cellStyle name="Cálculo 13 2 2 2 2" xfId="11388" xr:uid="{AC31B019-E80B-4505-90EE-AFAA9AC8E81D}"/>
    <cellStyle name="Cálculo 13 2 2 2 2 2" xfId="26496" xr:uid="{A508B5F7-2624-4700-B4BB-0490ABBDEC1D}"/>
    <cellStyle name="Cálculo 13 2 2 2 3" xfId="15065" xr:uid="{C7442A2A-FC33-4591-841B-1F59741CF02A}"/>
    <cellStyle name="Cálculo 13 2 2 2 3 2" xfId="30173" xr:uid="{549089A1-BAF9-4871-AF8A-D636A3FBD27B}"/>
    <cellStyle name="Cálculo 13 2 2 2 4" xfId="20132" xr:uid="{3C890406-881F-4967-91B3-E082855F8FBE}"/>
    <cellStyle name="Cálculo 13 2 2 3" xfId="8854" xr:uid="{8BD60A32-4D87-49E5-AB7D-E9E56A5DB580}"/>
    <cellStyle name="Cálculo 13 2 2 3 2" xfId="23962" xr:uid="{A95E7C06-3F81-4082-8DF1-FB7ECB92B473}"/>
    <cellStyle name="Cálculo 13 2 3" xfId="2233" xr:uid="{E46FEE8F-81E8-44FC-B918-96AECD2F323C}"/>
    <cellStyle name="Cálculo 13 2 3 2" xfId="4870" xr:uid="{1EF7D383-645C-4EA8-919F-06DBE06198CA}"/>
    <cellStyle name="Cálculo 13 2 3 2 2" xfId="14700" xr:uid="{0C8E2F12-8BB7-4AF1-B3C2-493750D7ECAD}"/>
    <cellStyle name="Cálculo 13 2 3 2 2 2" xfId="29808" xr:uid="{1A909528-BA84-4DAA-83B9-853AD95EAAEA}"/>
    <cellStyle name="Cálculo 13 2 3 2 3" xfId="19978" xr:uid="{41364946-9F5E-44BD-AC0A-1108541DB18F}"/>
    <cellStyle name="Cálculo 13 2 3 3" xfId="14391" xr:uid="{FD9E8537-9801-4135-AD62-0395545FB6C7}"/>
    <cellStyle name="Cálculo 13 2 3 3 2" xfId="29499" xr:uid="{A8C6C115-5468-4FAC-A856-DAF387ABEE6E}"/>
    <cellStyle name="Cálculo 13 2 3 4" xfId="17458" xr:uid="{C409F547-2348-4EC5-A7C1-34E314606010}"/>
    <cellStyle name="Cálculo 13 2 4" xfId="2921" xr:uid="{354DEBBC-EA7C-4E75-90AD-86A8985CC104}"/>
    <cellStyle name="Cálculo 13 2 4 2" xfId="5558" xr:uid="{CD004694-FDFF-4F28-BEB6-AB07B3CED514}"/>
    <cellStyle name="Cálculo 13 2 4 2 2" xfId="11869" xr:uid="{09C89EC1-37AB-4E9E-BDF2-7DC08F74862C}"/>
    <cellStyle name="Cálculo 13 2 4 2 2 2" xfId="26977" xr:uid="{62B36D3D-3D26-4FE2-AA06-8E79A196B6CB}"/>
    <cellStyle name="Cálculo 13 2 4 2 3" xfId="15486" xr:uid="{C1F91F18-27E6-4A0F-A2E4-706086D5E54D}"/>
    <cellStyle name="Cálculo 13 2 4 2 3 2" xfId="30594" xr:uid="{E9A07FBB-558A-410E-813A-EE3D59EC3F9A}"/>
    <cellStyle name="Cálculo 13 2 4 2 4" xfId="20666" xr:uid="{97197D13-96D4-468D-8B09-2FB4BDBC234F}"/>
    <cellStyle name="Cálculo 13 2 4 3" xfId="9303" xr:uid="{4484CB2D-FDB8-42F7-B173-72527DF79034}"/>
    <cellStyle name="Cálculo 13 2 4 3 2" xfId="24411" xr:uid="{E6BA17EE-DFFE-46CF-B9BF-0CD8B87A6D02}"/>
    <cellStyle name="Cálculo 13 2 4 4" xfId="13910" xr:uid="{D633897D-397E-4A3F-8B8B-998C64E04458}"/>
    <cellStyle name="Cálculo 13 2 4 4 2" xfId="29018" xr:uid="{2FB5F937-F25B-4EAB-A142-8D8E493DC383}"/>
    <cellStyle name="Cálculo 13 2 4 5" xfId="18029" xr:uid="{1FB94955-3126-4CB9-8D39-047EBDCC1858}"/>
    <cellStyle name="Cálculo 13 2 5" xfId="3247" xr:uid="{359A2590-3AAF-4273-BBA7-1C5CC14AC339}"/>
    <cellStyle name="Cálculo 13 2 5 2" xfId="5884" xr:uid="{D622477E-76B7-40FF-8099-0CF484D46E5C}"/>
    <cellStyle name="Cálculo 13 2 5 2 2" xfId="12195" xr:uid="{4A976D8A-B808-4796-9470-D9CB550F6FF6}"/>
    <cellStyle name="Cálculo 13 2 5 2 2 2" xfId="27303" xr:uid="{FFEB70C3-7D54-44AA-B5CC-70372CAF1142}"/>
    <cellStyle name="Cálculo 13 2 5 2 3" xfId="7149" xr:uid="{B9BF068B-3752-4520-8943-E487FC846BDB}"/>
    <cellStyle name="Cálculo 13 2 5 2 3 2" xfId="22257" xr:uid="{142CCA75-2E8F-4FC4-8715-4E5FC5DDA3B0}"/>
    <cellStyle name="Cálculo 13 2 5 2 4" xfId="20992" xr:uid="{84A961B6-7282-4453-87B7-997C0F320113}"/>
    <cellStyle name="Cálculo 13 2 5 3" xfId="9629" xr:uid="{9C680DA4-6C4B-446F-ACC3-5773F759CAD0}"/>
    <cellStyle name="Cálculo 13 2 5 3 2" xfId="24737" xr:uid="{883994D7-A8BE-4C5F-8448-6A3A96C95EE3}"/>
    <cellStyle name="Cálculo 13 2 5 4" xfId="16118" xr:uid="{7BA5B107-D251-44CA-9970-E128FE3FE64F}"/>
    <cellStyle name="Cálculo 13 2 5 4 2" xfId="31226" xr:uid="{9D9391B5-A3D7-4BC4-A41A-03A95444F518}"/>
    <cellStyle name="Cálculo 13 2 5 5" xfId="18355" xr:uid="{2ED2815C-9B12-4680-A739-3D598E05D650}"/>
    <cellStyle name="Cálculo 13 2 6" xfId="3553" xr:uid="{8C59C6C4-D81A-4D91-92BD-2BD6F5FDA79A}"/>
    <cellStyle name="Cálculo 13 2 6 2" xfId="6190" xr:uid="{0AACD7AA-4A34-4399-B39B-CA3060E09390}"/>
    <cellStyle name="Cálculo 13 2 6 2 2" xfId="12501" xr:uid="{D06481AD-FDBF-4220-BF6B-17B34551B2FE}"/>
    <cellStyle name="Cálculo 13 2 6 2 2 2" xfId="27609" xr:uid="{F9868598-6A1A-4E7A-9251-BB35B773B82F}"/>
    <cellStyle name="Cálculo 13 2 6 2 3" xfId="7669" xr:uid="{639C6A25-E18B-40AD-A271-8C79BCBC50A2}"/>
    <cellStyle name="Cálculo 13 2 6 2 3 2" xfId="22777" xr:uid="{5029B6D3-0799-49BA-BD3C-E33A1FE78D09}"/>
    <cellStyle name="Cálculo 13 2 6 2 4" xfId="21298" xr:uid="{05DE904A-C5B1-4522-AC40-FC3BB2E2F448}"/>
    <cellStyle name="Cálculo 13 2 6 3" xfId="9935" xr:uid="{906CFF71-A2B8-45D8-9C4C-52314DFFC8FC}"/>
    <cellStyle name="Cálculo 13 2 6 3 2" xfId="25043" xr:uid="{EF3A8E96-52B8-4DAD-B1E7-B25AFC97AF22}"/>
    <cellStyle name="Cálculo 13 2 6 4" xfId="11772" xr:uid="{4F8B5C82-2B62-4E0A-B487-E71E667A6CF3}"/>
    <cellStyle name="Cálculo 13 2 6 4 2" xfId="26880" xr:uid="{E7592191-2A1D-463A-9A57-93C18ADA43BA}"/>
    <cellStyle name="Cálculo 13 2 6 5" xfId="18661" xr:uid="{8253157B-6EF3-4088-AEE5-D7630B3AB020}"/>
    <cellStyle name="Cálculo 13 2 7" xfId="3899" xr:uid="{3362ED9D-EC72-4D51-8867-10C63AAA2081}"/>
    <cellStyle name="Cálculo 13 2 7 2" xfId="6536" xr:uid="{E2C23679-46A7-4472-A702-EA562C677A9F}"/>
    <cellStyle name="Cálculo 13 2 7 2 2" xfId="12847" xr:uid="{9BD5276B-4E86-4BEF-A9C8-76F5F01D7603}"/>
    <cellStyle name="Cálculo 13 2 7 2 2 2" xfId="27955" xr:uid="{56163150-94EF-422F-B610-2AEF1D7FD218}"/>
    <cellStyle name="Cálculo 13 2 7 2 3" xfId="14263" xr:uid="{48EAA253-61C4-45D5-8483-15D4EBC34790}"/>
    <cellStyle name="Cálculo 13 2 7 2 3 2" xfId="29371" xr:uid="{48E14B56-5461-4127-AFD5-971074A3D615}"/>
    <cellStyle name="Cálculo 13 2 7 2 4" xfId="21644" xr:uid="{C53EC0C0-074E-47F0-95F7-FE70C7943F86}"/>
    <cellStyle name="Cálculo 13 2 7 3" xfId="10281" xr:uid="{2F8095E5-BBEE-4131-9A9E-93EB5940437A}"/>
    <cellStyle name="Cálculo 13 2 7 3 2" xfId="25389" xr:uid="{8D5CE573-62FB-4D77-A433-F41D4DDC9BDD}"/>
    <cellStyle name="Cálculo 13 2 7 4" xfId="15234" xr:uid="{8BA1CAD4-C75F-4463-921F-1E09CD91B5D9}"/>
    <cellStyle name="Cálculo 13 2 7 4 2" xfId="30342" xr:uid="{0682B7A2-946A-4016-AE32-F8361A1FFB92}"/>
    <cellStyle name="Cálculo 13 2 7 5" xfId="19007" xr:uid="{5BF3D164-996C-4001-AA44-A89A21634BA0}"/>
    <cellStyle name="Cálculo 13 2 8" xfId="4263" xr:uid="{3179321B-AF8A-4D13-AE51-2B454D97488B}"/>
    <cellStyle name="Cálculo 13 2 8 2" xfId="6900" xr:uid="{D1B3AE63-445C-4E9E-891C-348B8C551B41}"/>
    <cellStyle name="Cálculo 13 2 8 2 2" xfId="13211" xr:uid="{14408784-0343-4D99-9D26-B51E687B0C1F}"/>
    <cellStyle name="Cálculo 13 2 8 2 2 2" xfId="28319" xr:uid="{BD30A57F-ECE1-40E1-BF79-FD260144862D}"/>
    <cellStyle name="Cálculo 13 2 8 2 3" xfId="16875" xr:uid="{4F5A8732-0965-465D-83E8-81E415575E6E}"/>
    <cellStyle name="Cálculo 13 2 8 2 3 2" xfId="31983" xr:uid="{2EF7B3E3-5902-4858-8856-9A831376E970}"/>
    <cellStyle name="Cálculo 13 2 8 2 4" xfId="22008" xr:uid="{4E377D2F-A2BA-461D-A590-56CAD6F01AD2}"/>
    <cellStyle name="Cálculo 13 2 8 3" xfId="10645" xr:uid="{343AF283-D8A3-4E9F-9E7C-546753B58E4F}"/>
    <cellStyle name="Cálculo 13 2 8 3 2" xfId="25753" xr:uid="{01869DC9-CBB9-469E-96EA-8351F0053EE0}"/>
    <cellStyle name="Cálculo 13 2 8 4" xfId="15045" xr:uid="{4E6804AC-F3ED-410A-BFF6-A99C3ED88624}"/>
    <cellStyle name="Cálculo 13 2 8 4 2" xfId="30153" xr:uid="{1DDC406C-4A6C-4C77-9D17-818B65DAAE30}"/>
    <cellStyle name="Cálculo 13 2 8 5" xfId="19371" xr:uid="{EFC806CE-8BA5-4555-B9B6-8E35DCF319A5}"/>
    <cellStyle name="Cálculo 13 2 9" xfId="4464" xr:uid="{C98D2038-32AD-435B-B573-92D73E3F05AB}"/>
    <cellStyle name="Cálculo 13 2 9 2" xfId="10846" xr:uid="{F367F8B6-8835-4296-819C-F6C0BCD18445}"/>
    <cellStyle name="Cálculo 13 2 9 2 2" xfId="25954" xr:uid="{0EF0FE83-9D58-4DE9-A917-8E8382B896C2}"/>
    <cellStyle name="Cálculo 13 2 9 3" xfId="14236" xr:uid="{0E1B020D-D714-4838-AE4B-AF61FB48A4C8}"/>
    <cellStyle name="Cálculo 13 2 9 3 2" xfId="29344" xr:uid="{7395170A-04AB-4F3B-9FD1-4CFD0480FCCD}"/>
    <cellStyle name="Cálculo 13 2 9 4" xfId="19572" xr:uid="{D42DBBBC-324F-4B8D-84A5-8B76DB2991D2}"/>
    <cellStyle name="Cálculo 13 3" xfId="1810" xr:uid="{EE9FFC88-901C-43A2-815F-B5C638AFC70D}"/>
    <cellStyle name="Cálculo 13 3 10" xfId="16492" xr:uid="{0932422F-F760-47ED-B70A-2992A988EF0C}"/>
    <cellStyle name="Cálculo 13 3 10 2" xfId="31600" xr:uid="{31AC6236-793F-4004-827E-E03EF581B38C}"/>
    <cellStyle name="Cálculo 13 3 11" xfId="14274" xr:uid="{4DB24E7F-0EF3-4CE5-8788-CC2FDAE59522}"/>
    <cellStyle name="Cálculo 13 3 11 2" xfId="29382" xr:uid="{ECB70C0D-0EE0-4875-9F88-770A11BD5097}"/>
    <cellStyle name="Cálculo 13 3 12" xfId="17035" xr:uid="{1EF5F93B-7E5B-4CA9-84F1-5BB802191DCB}"/>
    <cellStyle name="Cálculo 13 3 2" xfId="2370" xr:uid="{1F6A57A6-5338-4848-8567-A7DEE57058D7}"/>
    <cellStyle name="Cálculo 13 3 2 2" xfId="5007" xr:uid="{7D4F4D14-CF3F-4AC7-9D8F-0D9F5CD9EBEE}"/>
    <cellStyle name="Cálculo 13 3 2 2 2" xfId="11371" xr:uid="{EBFB71A5-470E-4B2D-B8C4-77A2694F50E2}"/>
    <cellStyle name="Cálculo 13 3 2 2 2 2" xfId="26479" xr:uid="{50BE4ECC-58A2-4DFC-866C-0FB0CCCAE293}"/>
    <cellStyle name="Cálculo 13 3 2 2 3" xfId="16247" xr:uid="{832B9EE7-179A-48D1-B251-86813DB47FE4}"/>
    <cellStyle name="Cálculo 13 3 2 2 3 2" xfId="31355" xr:uid="{2494CF32-4140-43BB-9C79-FBD2510ABF2E}"/>
    <cellStyle name="Cálculo 13 3 2 2 4" xfId="20115" xr:uid="{DC30AF77-8FE8-40BC-9753-06DAC67A32BF}"/>
    <cellStyle name="Cálculo 13 3 2 3" xfId="8837" xr:uid="{7D1C14E6-BE39-442D-9C6F-A7C9616E06D7}"/>
    <cellStyle name="Cálculo 13 3 2 3 2" xfId="23945" xr:uid="{72843628-0DF7-4DC1-A40C-4B2863DD54FC}"/>
    <cellStyle name="Cálculo 13 3 2 4" xfId="15663" xr:uid="{DC0220D1-A453-43DB-8C88-7A9FCB1DCB20}"/>
    <cellStyle name="Cálculo 13 3 2 4 2" xfId="30771" xr:uid="{F421C393-7B40-408E-9371-029A411B83E4}"/>
    <cellStyle name="Cálculo 13 3 2 5" xfId="13925" xr:uid="{058109EA-4884-4ECC-8641-5A30E98C359F}"/>
    <cellStyle name="Cálculo 13 3 2 5 2" xfId="29033" xr:uid="{0E655D2A-F491-4446-B5C9-20F61E77352E}"/>
    <cellStyle name="Cálculo 13 3 2 6" xfId="17578" xr:uid="{AD12151F-349A-4587-AFFD-A8041B69602E}"/>
    <cellStyle name="Cálculo 13 3 3" xfId="2250" xr:uid="{EDE81E5D-1AB5-4927-929B-66ACE80E692D}"/>
    <cellStyle name="Cálculo 13 3 3 2" xfId="4887" xr:uid="{7FEF13E8-7B49-4816-9809-BA6BCD482B4E}"/>
    <cellStyle name="Cálculo 13 3 3 2 2" xfId="14977" xr:uid="{B5135006-FDED-47CD-938C-C7D1EAC1EC50}"/>
    <cellStyle name="Cálculo 13 3 3 2 2 2" xfId="30085" xr:uid="{127AD2D5-89A2-426F-A087-ADE034A1DE0A}"/>
    <cellStyle name="Cálculo 13 3 3 2 3" xfId="19995" xr:uid="{CEF072A2-E25D-43C3-87C8-787C6965304B}"/>
    <cellStyle name="Cálculo 13 3 3 3" xfId="15420" xr:uid="{22DBA7BD-BB63-445B-A7B9-1DC6EDFFF493}"/>
    <cellStyle name="Cálculo 13 3 3 3 2" xfId="30528" xr:uid="{0CCE6D26-552D-4AC3-8BE1-D68FE4CE0FD8}"/>
    <cellStyle name="Cálculo 13 3 3 4" xfId="17475" xr:uid="{7839CF94-840B-4C31-AF1E-EFD5BB54A2D5}"/>
    <cellStyle name="Cálculo 13 3 4" xfId="2340" xr:uid="{7D041F35-C46B-4042-A98E-5DD597E0E47A}"/>
    <cellStyle name="Cálculo 13 3 4 2" xfId="4977" xr:uid="{91A03972-0A4A-4905-A05D-7B41F5339B24}"/>
    <cellStyle name="Cálculo 13 3 4 2 2" xfId="11341" xr:uid="{D2C9C3C7-3323-40CD-A6FD-8C9924EED1A5}"/>
    <cellStyle name="Cálculo 13 3 4 2 2 2" xfId="26449" xr:uid="{DCD13FB9-4637-456D-9B02-3B1B13092E1A}"/>
    <cellStyle name="Cálculo 13 3 4 2 3" xfId="13469" xr:uid="{3CC1A1A1-943C-4543-ADDD-83F9E1CB41C1}"/>
    <cellStyle name="Cálculo 13 3 4 2 3 2" xfId="28577" xr:uid="{E43C2220-4BA7-460A-9373-78AED2D8E1F9}"/>
    <cellStyle name="Cálculo 13 3 4 2 4" xfId="20085" xr:uid="{188156C1-D312-44E2-ACB6-45A84837A102}"/>
    <cellStyle name="Cálculo 13 3 4 3" xfId="8807" xr:uid="{6B32DC6C-7DD2-4EA6-9C73-9824F1ADE84A}"/>
    <cellStyle name="Cálculo 13 3 4 3 2" xfId="23915" xr:uid="{0F97D4D1-4C3A-477F-BDDA-2FC8EAB54CA0}"/>
    <cellStyle name="Cálculo 13 3 4 4" xfId="7966" xr:uid="{DFB6131C-8F81-49A0-99AB-3721ABB5763E}"/>
    <cellStyle name="Cálculo 13 3 4 4 2" xfId="23074" xr:uid="{A4692A1A-6F7E-44A1-ADE4-A1F5F474A427}"/>
    <cellStyle name="Cálculo 13 3 4 5" xfId="17565" xr:uid="{B5F367DE-2D98-41A5-AF1A-DEC1A7AD7D3E}"/>
    <cellStyle name="Cálculo 13 3 5" xfId="3230" xr:uid="{B59E9240-A520-465D-A2E8-46B766FAADD1}"/>
    <cellStyle name="Cálculo 13 3 5 2" xfId="5867" xr:uid="{70BDC689-3C70-40FE-9B68-9224F2370B80}"/>
    <cellStyle name="Cálculo 13 3 5 2 2" xfId="12178" xr:uid="{6FC5ABB9-9239-4BAE-A9F2-C227377D77BF}"/>
    <cellStyle name="Cálculo 13 3 5 2 2 2" xfId="27286" xr:uid="{E5EEB33C-8576-4F0F-89B3-DB357443692F}"/>
    <cellStyle name="Cálculo 13 3 5 2 3" xfId="13491" xr:uid="{8089EB5A-720E-44BC-8101-C0478EF1B6F7}"/>
    <cellStyle name="Cálculo 13 3 5 2 3 2" xfId="28599" xr:uid="{AED8D853-0845-482D-9077-BF30E355CAA0}"/>
    <cellStyle name="Cálculo 13 3 5 2 4" xfId="20975" xr:uid="{04A8747D-5DB6-4DFC-AF76-E39D4DC8797D}"/>
    <cellStyle name="Cálculo 13 3 5 3" xfId="9612" xr:uid="{73612970-D9ED-4419-80F1-53D5C2F8E110}"/>
    <cellStyle name="Cálculo 13 3 5 3 2" xfId="24720" xr:uid="{C0B770A3-3357-4D9B-9B92-D77534DE5618}"/>
    <cellStyle name="Cálculo 13 3 5 4" xfId="15533" xr:uid="{07399104-4160-4D59-A4AB-92350344623A}"/>
    <cellStyle name="Cálculo 13 3 5 4 2" xfId="30641" xr:uid="{7BB56711-7BFD-450F-8C2C-37703B2ED866}"/>
    <cellStyle name="Cálculo 13 3 5 5" xfId="18338" xr:uid="{9498F5E9-1C05-4995-9054-C645460B9F55}"/>
    <cellStyle name="Cálculo 13 3 6" xfId="2312" xr:uid="{FD05E4F4-6C7E-4C56-ABBF-38A3E6962472}"/>
    <cellStyle name="Cálculo 13 3 6 2" xfId="4949" xr:uid="{6E268ECB-63F2-42B4-A9EF-C2751657A220}"/>
    <cellStyle name="Cálculo 13 3 6 2 2" xfId="11313" xr:uid="{9FF09974-467E-453C-985C-325329C8F2FA}"/>
    <cellStyle name="Cálculo 13 3 6 2 2 2" xfId="26421" xr:uid="{483ACBF2-82A3-4804-9D27-BEDC67C17F8A}"/>
    <cellStyle name="Cálculo 13 3 6 2 3" xfId="15989" xr:uid="{63570332-5AE7-4021-8426-29A72D1A9AB1}"/>
    <cellStyle name="Cálculo 13 3 6 2 3 2" xfId="31097" xr:uid="{B919E5A9-2411-423E-AC8B-11DDDAC8E3D0}"/>
    <cellStyle name="Cálculo 13 3 6 2 4" xfId="20057" xr:uid="{BA20042D-CE9F-4F7A-8665-3D1F284E72CA}"/>
    <cellStyle name="Cálculo 13 3 6 3" xfId="8779" xr:uid="{D30FB481-6FF6-4D61-AB90-2DA283072CC8}"/>
    <cellStyle name="Cálculo 13 3 6 3 2" xfId="23887" xr:uid="{13B6DB2E-EC75-45E9-91C8-9CCDE1BE97D9}"/>
    <cellStyle name="Cálculo 13 3 6 4" xfId="8182" xr:uid="{675191D5-1E23-4D19-9222-EF4E277C274E}"/>
    <cellStyle name="Cálculo 13 3 6 4 2" xfId="23290" xr:uid="{BB9A7093-8DC8-4D3A-8EAF-B42DEC26A78B}"/>
    <cellStyle name="Cálculo 13 3 6 5" xfId="17537" xr:uid="{98B6D83D-487D-4C3A-A519-354864FF9197}"/>
    <cellStyle name="Cálculo 13 3 7" xfId="3882" xr:uid="{F2093876-BB58-47E5-8C60-5B3C7E224CCD}"/>
    <cellStyle name="Cálculo 13 3 7 2" xfId="6519" xr:uid="{B15521E6-4C2B-4D6C-954B-11E5AD3EC829}"/>
    <cellStyle name="Cálculo 13 3 7 2 2" xfId="12830" xr:uid="{6CF65DC7-82F3-462E-852D-65A9319A3FC0}"/>
    <cellStyle name="Cálculo 13 3 7 2 2 2" xfId="27938" xr:uid="{37C43BF4-AC45-4100-83C2-50E213DE74F6}"/>
    <cellStyle name="Cálculo 13 3 7 2 3" xfId="14101" xr:uid="{7E67AB7E-C570-46CB-A745-C32615067AE1}"/>
    <cellStyle name="Cálculo 13 3 7 2 3 2" xfId="29209" xr:uid="{8E735D58-DA5E-4389-9317-757A3EB7675A}"/>
    <cellStyle name="Cálculo 13 3 7 2 4" xfId="21627" xr:uid="{D03D7763-C819-4A3E-AD97-93DB9435AE1D}"/>
    <cellStyle name="Cálculo 13 3 7 3" xfId="10264" xr:uid="{4D6E27BF-A6B1-42D2-A245-7C5E3E33481B}"/>
    <cellStyle name="Cálculo 13 3 7 3 2" xfId="25372" xr:uid="{7BA32531-1B13-470B-A39C-D7EA53B04A7E}"/>
    <cellStyle name="Cálculo 13 3 7 4" xfId="15837" xr:uid="{D04F27CD-C7DD-44A2-B41B-49F4B37575C1}"/>
    <cellStyle name="Cálculo 13 3 7 4 2" xfId="30945" xr:uid="{BED69C21-D17E-4B84-8722-64B3823905AE}"/>
    <cellStyle name="Cálculo 13 3 7 5" xfId="18990" xr:uid="{787ECECB-1F0E-4EAC-90AF-76C0CE7BC340}"/>
    <cellStyle name="Cálculo 13 3 8" xfId="4447" xr:uid="{920C5263-7886-4937-B6D2-7105236E27F5}"/>
    <cellStyle name="Cálculo 13 3 8 2" xfId="10829" xr:uid="{BE62EF53-3038-4B1D-83A7-45DE59192B6A}"/>
    <cellStyle name="Cálculo 13 3 8 2 2" xfId="25937" xr:uid="{7E85DFC4-9A6E-4D30-A472-EA6461081621}"/>
    <cellStyle name="Cálculo 13 3 8 3" xfId="15446" xr:uid="{C61FABD3-402E-46C9-9244-D58968319158}"/>
    <cellStyle name="Cálculo 13 3 8 3 2" xfId="30554" xr:uid="{693329E4-8614-4B47-ADE7-FF685BAC3AE3}"/>
    <cellStyle name="Cálculo 13 3 8 4" xfId="19555" xr:uid="{520D0A1C-14EF-47B6-936B-2A4ED030041E}"/>
    <cellStyle name="Cálculo 13 3 9" xfId="8311" xr:uid="{03564541-953D-4B2A-AC99-E9352AD9C9C0}"/>
    <cellStyle name="Cálculo 13 3 9 2" xfId="23419" xr:uid="{DCB12191-CB91-4A6A-8D56-DD2C975CD9A1}"/>
    <cellStyle name="Cálculo 13 4" xfId="2047" xr:uid="{1DC0D2FB-03CF-451B-8770-C0B0967C3E6A}"/>
    <cellStyle name="Cálculo 13 4 10" xfId="13729" xr:uid="{316D7865-D96B-4295-95A5-2AD8EC858EAB}"/>
    <cellStyle name="Cálculo 13 4 10 2" xfId="28837" xr:uid="{5578E7F9-80F7-457B-BDD8-8980DFA34F21}"/>
    <cellStyle name="Cálculo 13 4 11" xfId="16473" xr:uid="{44866DD3-526F-4DA7-9463-0CCA064F9998}"/>
    <cellStyle name="Cálculo 13 4 11 2" xfId="31581" xr:uid="{E8D967C1-81BC-421C-B8BB-7299E93D68D3}"/>
    <cellStyle name="Cálculo 13 4 12" xfId="17272" xr:uid="{C60D73B3-C9DF-4E60-9108-2782A8623F41}"/>
    <cellStyle name="Cálculo 13 4 2" xfId="2554" xr:uid="{87EC08F9-04CD-4C07-96F7-054AE9D49F90}"/>
    <cellStyle name="Cálculo 13 4 2 2" xfId="5191" xr:uid="{13A12B0A-687F-4DA4-B91E-5ADD2AE97915}"/>
    <cellStyle name="Cálculo 13 4 2 2 2" xfId="11555" xr:uid="{E60CEA1C-4402-4836-9021-F5B6AADBD99D}"/>
    <cellStyle name="Cálculo 13 4 2 2 2 2" xfId="26663" xr:uid="{62348112-1E91-4A33-A8E3-05B9C36BCA8A}"/>
    <cellStyle name="Cálculo 13 4 2 2 3" xfId="14868" xr:uid="{60792761-3DAB-460D-AAE5-B25D8DC10827}"/>
    <cellStyle name="Cálculo 13 4 2 2 3 2" xfId="29976" xr:uid="{7F088950-EA89-4688-821E-5481CACB256A}"/>
    <cellStyle name="Cálculo 13 4 2 2 4" xfId="20299" xr:uid="{B1FC5753-EF1B-4B94-AD5C-7C453782C6BC}"/>
    <cellStyle name="Cálculo 13 4 2 3" xfId="9021" xr:uid="{D0CE93E0-7C01-479D-A505-767675C22214}"/>
    <cellStyle name="Cálculo 13 4 2 3 2" xfId="24129" xr:uid="{7880E8BE-9BB4-4022-B3DD-EE026AFB8CA2}"/>
    <cellStyle name="Cálculo 13 4 2 4" xfId="15462" xr:uid="{8B320AB0-CD63-490D-A2C3-D230DDC57715}"/>
    <cellStyle name="Cálculo 13 4 2 4 2" xfId="30570" xr:uid="{C19F6D71-CF1D-49BA-B8CA-9E103F9E90CD}"/>
    <cellStyle name="Cálculo 13 4 2 5" xfId="15865" xr:uid="{92686EEB-2E58-460D-83B4-3AAE779CCF67}"/>
    <cellStyle name="Cálculo 13 4 2 5 2" xfId="30973" xr:uid="{0CC5CB45-D7B6-4F96-AFB1-4EDC96A28E40}"/>
    <cellStyle name="Cálculo 13 4 2 6" xfId="17662" xr:uid="{4C51427C-043D-4764-AD2F-983B9C866FF2}"/>
    <cellStyle name="Cálculo 13 4 3" xfId="2807" xr:uid="{5BFA566C-4FC2-445C-B78E-62685D6ECF2A}"/>
    <cellStyle name="Cálculo 13 4 3 2" xfId="5444" xr:uid="{B4215B5B-7777-462E-A7BC-51C0E4FC3184}"/>
    <cellStyle name="Cálculo 13 4 3 2 2" xfId="15280" xr:uid="{9174BCBA-7BDE-47B4-A829-924ECA597CDA}"/>
    <cellStyle name="Cálculo 13 4 3 2 2 2" xfId="30388" xr:uid="{10D7AB41-5C58-4699-BC11-9A730EBC5182}"/>
    <cellStyle name="Cálculo 13 4 3 2 3" xfId="20552" xr:uid="{A0FD53C6-1F53-48F0-97B5-2BFA0D6C64A0}"/>
    <cellStyle name="Cálculo 13 4 3 3" xfId="13947" xr:uid="{B8EDCB27-EA04-4C33-8FFD-241CB4DF9F99}"/>
    <cellStyle name="Cálculo 13 4 3 3 2" xfId="29055" xr:uid="{EED425BE-E1E4-470B-8A67-749C51A6B29A}"/>
    <cellStyle name="Cálculo 13 4 3 4" xfId="17915" xr:uid="{AB12E676-5A54-4DB7-9B5C-3146F5A6CB23}"/>
    <cellStyle name="Cálculo 13 4 4" xfId="3110" xr:uid="{045100F3-CD4C-483A-ADC0-6D7201406464}"/>
    <cellStyle name="Cálculo 13 4 4 2" xfId="5747" xr:uid="{F9DDDA4F-7B5A-4F59-A155-6DF5FBADAB72}"/>
    <cellStyle name="Cálculo 13 4 4 2 2" xfId="12058" xr:uid="{9C7B836F-8249-4F46-9899-CE239C36C8BF}"/>
    <cellStyle name="Cálculo 13 4 4 2 2 2" xfId="27166" xr:uid="{9F7756D8-3DC1-47B2-8CFD-F4300A9DBB4E}"/>
    <cellStyle name="Cálculo 13 4 4 2 3" xfId="14324" xr:uid="{A6AADF44-6750-48AE-80E3-70D555DED77E}"/>
    <cellStyle name="Cálculo 13 4 4 2 3 2" xfId="29432" xr:uid="{D53654AB-F637-4EEF-A592-0E1A1AB33ECD}"/>
    <cellStyle name="Cálculo 13 4 4 2 4" xfId="20855" xr:uid="{0B780710-18BC-4D27-BFBD-31C36F8D597D}"/>
    <cellStyle name="Cálculo 13 4 4 3" xfId="9492" xr:uid="{DBAD6A53-CE69-4F8F-BA15-0F54ECF1D137}"/>
    <cellStyle name="Cálculo 13 4 4 3 2" xfId="24600" xr:uid="{512BE67E-CC49-4B91-9B4C-5FE2A7BC4010}"/>
    <cellStyle name="Cálculo 13 4 4 4" xfId="14884" xr:uid="{C141DC02-8128-49F9-BE9B-11E7230B106C}"/>
    <cellStyle name="Cálculo 13 4 4 4 2" xfId="29992" xr:uid="{169B53B7-1552-4F12-A5C2-E557FC6A7850}"/>
    <cellStyle name="Cálculo 13 4 4 5" xfId="18218" xr:uid="{F1694EEE-1977-4E32-9F1D-7F900D774C89}"/>
    <cellStyle name="Cálculo 13 4 5" xfId="3436" xr:uid="{CECD265F-267E-4E48-84FA-551AC65DF1AC}"/>
    <cellStyle name="Cálculo 13 4 5 2" xfId="6073" xr:uid="{060BAF71-7421-489D-AD00-7F49978AD64B}"/>
    <cellStyle name="Cálculo 13 4 5 2 2" xfId="12384" xr:uid="{F55422BB-01A8-472E-A80D-4D9739C38415}"/>
    <cellStyle name="Cálculo 13 4 5 2 2 2" xfId="27492" xr:uid="{BDC75ED9-0523-4182-9983-FACFEC6AA737}"/>
    <cellStyle name="Cálculo 13 4 5 2 3" xfId="7885" xr:uid="{6FA3256A-7945-4105-8FD0-11B3F517B380}"/>
    <cellStyle name="Cálculo 13 4 5 2 3 2" xfId="22993" xr:uid="{200B76F4-ABE3-400F-8B94-6694002868E6}"/>
    <cellStyle name="Cálculo 13 4 5 2 4" xfId="21181" xr:uid="{0EEF6582-1F92-4028-ADA4-8AD981A4FC7F}"/>
    <cellStyle name="Cálculo 13 4 5 3" xfId="9818" xr:uid="{02878426-38F9-4902-8D64-58F8139FA349}"/>
    <cellStyle name="Cálculo 13 4 5 3 2" xfId="24926" xr:uid="{7A4C3B1B-0F50-4227-9D2D-B25FF7558784}"/>
    <cellStyle name="Cálculo 13 4 5 4" xfId="14538" xr:uid="{6771591A-6FEA-4BC8-BDE3-2207444F76BF}"/>
    <cellStyle name="Cálculo 13 4 5 4 2" xfId="29646" xr:uid="{81499794-61AC-4ACB-AF1A-281374472EB0}"/>
    <cellStyle name="Cálculo 13 4 5 5" xfId="18544" xr:uid="{2E3CBD7F-179B-4F0E-8DA7-CFA4C7CD63CA}"/>
    <cellStyle name="Cálculo 13 4 6" xfId="3742" xr:uid="{31F28C5E-2949-452E-A730-A820F54D282C}"/>
    <cellStyle name="Cálculo 13 4 6 2" xfId="6379" xr:uid="{834172C1-B30D-4239-8D28-71CE56C2BB48}"/>
    <cellStyle name="Cálculo 13 4 6 2 2" xfId="12690" xr:uid="{23EE96C3-99EB-4D02-AEB5-2D7CAF72225A}"/>
    <cellStyle name="Cálculo 13 4 6 2 2 2" xfId="27798" xr:uid="{FC4DE61C-149F-4D9C-9576-3FDCAB347FCB}"/>
    <cellStyle name="Cálculo 13 4 6 2 3" xfId="15231" xr:uid="{AD28907E-80B2-41F5-ABB9-0CA933BADF0E}"/>
    <cellStyle name="Cálculo 13 4 6 2 3 2" xfId="30339" xr:uid="{BECAB3E1-8746-4EE6-8193-FD251CCB8DC4}"/>
    <cellStyle name="Cálculo 13 4 6 2 4" xfId="21487" xr:uid="{2435CE8B-44BF-453E-AAD3-2AD4205AF6FC}"/>
    <cellStyle name="Cálculo 13 4 6 3" xfId="10124" xr:uid="{66655DDD-D559-4C61-8E5D-9EB8AB9CF3A5}"/>
    <cellStyle name="Cálculo 13 4 6 3 2" xfId="25232" xr:uid="{B191826C-9E05-42B8-94CA-FFD58FB6FEE9}"/>
    <cellStyle name="Cálculo 13 4 6 4" xfId="15427" xr:uid="{91F7948A-2458-4BEA-802F-97415773DC65}"/>
    <cellStyle name="Cálculo 13 4 6 4 2" xfId="30535" xr:uid="{619E1B8C-B464-4605-9E91-720B2B52FBC8}"/>
    <cellStyle name="Cálculo 13 4 6 5" xfId="18850" xr:uid="{4F9ADE31-AAFA-4647-9E8D-15AC3E875F99}"/>
    <cellStyle name="Cálculo 13 4 7" xfId="4119" xr:uid="{BBA41B96-937D-49F5-82E0-9BDBCB220D94}"/>
    <cellStyle name="Cálculo 13 4 7 2" xfId="6756" xr:uid="{C887BCB2-9EAE-4995-8737-8D34978E63BF}"/>
    <cellStyle name="Cálculo 13 4 7 2 2" xfId="13067" xr:uid="{154A40DD-7F99-4E12-BE67-CC0EC6BA7678}"/>
    <cellStyle name="Cálculo 13 4 7 2 2 2" xfId="28175" xr:uid="{F50932B3-603D-471C-BA3C-6F90572FF296}"/>
    <cellStyle name="Cálculo 13 4 7 2 3" xfId="16741" xr:uid="{A7B86EBA-5D3C-4917-8701-A1684933E733}"/>
    <cellStyle name="Cálculo 13 4 7 2 3 2" xfId="31849" xr:uid="{1ED2B5A1-E710-46D4-A55B-32CD0D7D009A}"/>
    <cellStyle name="Cálculo 13 4 7 2 4" xfId="21864" xr:uid="{EFEB2F99-4058-4CDA-B940-D6E7CFDBABF9}"/>
    <cellStyle name="Cálculo 13 4 7 3" xfId="10501" xr:uid="{A3E27898-745E-4702-83F7-783743C8CB07}"/>
    <cellStyle name="Cálculo 13 4 7 3 2" xfId="25609" xr:uid="{11AB5F05-439C-472A-8EA0-6B49DBE482DC}"/>
    <cellStyle name="Cálculo 13 4 7 4" xfId="16420" xr:uid="{7BA452C0-AEC0-4522-AFFA-5C36E3B807EC}"/>
    <cellStyle name="Cálculo 13 4 7 4 2" xfId="31528" xr:uid="{F1480D27-9397-4DA9-86E6-8FBFC20BF466}"/>
    <cellStyle name="Cálculo 13 4 7 5" xfId="19227" xr:uid="{12924990-EDAE-4CF5-A124-03B13B6D11D9}"/>
    <cellStyle name="Cálculo 13 4 8" xfId="4684" xr:uid="{4E6DC177-B7D0-419B-8134-CD34902AD0D7}"/>
    <cellStyle name="Cálculo 13 4 8 2" xfId="11066" xr:uid="{2D13558B-C091-4468-B0CC-29426479E9F5}"/>
    <cellStyle name="Cálculo 13 4 8 2 2" xfId="26174" xr:uid="{F5FA9935-A1D4-4305-8057-C5F50E5B7760}"/>
    <cellStyle name="Cálculo 13 4 8 3" xfId="15159" xr:uid="{2CCDCDEA-5C4A-4AD4-9407-D6A2A651A2AE}"/>
    <cellStyle name="Cálculo 13 4 8 3 2" xfId="30267" xr:uid="{63EE2703-E532-4F0D-9CCB-BD042CE00338}"/>
    <cellStyle name="Cálculo 13 4 8 4" xfId="19792" xr:uid="{2E51FE0D-B549-4464-8397-4077C507CAA8}"/>
    <cellStyle name="Cálculo 13 4 9" xfId="8545" xr:uid="{1CCFD89A-B4BD-44DE-B20F-0BB63C05F77F}"/>
    <cellStyle name="Cálculo 13 4 9 2" xfId="23653" xr:uid="{0D0BB413-00AB-4A1C-8CEA-873300683A87}"/>
    <cellStyle name="Cálculo 13 5" xfId="2074" xr:uid="{512776C6-3A45-4E8F-86EA-188B4C0C4AFC}"/>
    <cellStyle name="Cálculo 13 5 10" xfId="13606" xr:uid="{D1C953CB-A017-472F-967D-44DEB1DF63AD}"/>
    <cellStyle name="Cálculo 13 5 10 2" xfId="28714" xr:uid="{31D60843-223A-484B-8CB4-4BC32BB7CB0F}"/>
    <cellStyle name="Cálculo 13 5 11" xfId="17299" xr:uid="{45D513EB-38D4-4D23-8999-11FB4D9200C1}"/>
    <cellStyle name="Cálculo 13 5 2" xfId="2834" xr:uid="{E15414A3-FDBE-4754-B99C-4852B2F5E9C9}"/>
    <cellStyle name="Cálculo 13 5 2 2" xfId="5471" xr:uid="{D7265FBB-9834-4792-A317-6FC947115F3B}"/>
    <cellStyle name="Cálculo 13 5 2 2 2" xfId="16167" xr:uid="{E200BC27-C162-4A4E-AA4C-D80232B7342A}"/>
    <cellStyle name="Cálculo 13 5 2 2 2 2" xfId="31275" xr:uid="{FD952AB9-04AE-4A88-8252-5BB2225F44AF}"/>
    <cellStyle name="Cálculo 13 5 2 2 3" xfId="20579" xr:uid="{9E777403-99A8-489B-B207-1A2483B7F108}"/>
    <cellStyle name="Cálculo 13 5 2 3" xfId="14537" xr:uid="{DF95E614-32CA-49C9-8967-7A9F149AEEA4}"/>
    <cellStyle name="Cálculo 13 5 2 3 2" xfId="29645" xr:uid="{17175798-CCE4-4DF1-8BBF-118350142028}"/>
    <cellStyle name="Cálculo 13 5 2 4" xfId="17942" xr:uid="{E7B49C12-3F26-4E7D-93CE-EADAD960C27C}"/>
    <cellStyle name="Cálculo 13 5 3" xfId="3137" xr:uid="{57E29342-7DBB-4262-866C-D04A9957884C}"/>
    <cellStyle name="Cálculo 13 5 3 2" xfId="5774" xr:uid="{16595161-0B92-4065-AAAD-1E87E441582E}"/>
    <cellStyle name="Cálculo 13 5 3 2 2" xfId="12085" xr:uid="{CD21B7E5-BFAA-4CA8-8EF4-5648A13BF769}"/>
    <cellStyle name="Cálculo 13 5 3 2 2 2" xfId="27193" xr:uid="{A046DF40-6030-4653-9D8A-2B2120D3B3A1}"/>
    <cellStyle name="Cálculo 13 5 3 2 3" xfId="7046" xr:uid="{79814CA7-2AD8-41F2-9E98-A16861084476}"/>
    <cellStyle name="Cálculo 13 5 3 2 3 2" xfId="22154" xr:uid="{013F6255-2FEE-4346-A117-B69AEB7E91C6}"/>
    <cellStyle name="Cálculo 13 5 3 2 4" xfId="20882" xr:uid="{72BF6B91-E3E9-4970-9E24-7CCC4A1E6837}"/>
    <cellStyle name="Cálculo 13 5 3 3" xfId="9519" xr:uid="{9D1D5A9F-37AF-490C-9633-E7A94413523A}"/>
    <cellStyle name="Cálculo 13 5 3 3 2" xfId="24627" xr:uid="{4D8DD340-33D0-4B55-BF58-EB83C6700738}"/>
    <cellStyle name="Cálculo 13 5 3 4" xfId="9155" xr:uid="{997B6B33-16FF-4B04-86CE-8CC8080421FC}"/>
    <cellStyle name="Cálculo 13 5 3 4 2" xfId="24263" xr:uid="{FFB29717-A53E-41D4-9925-805ED949C3F6}"/>
    <cellStyle name="Cálculo 13 5 3 5" xfId="18245" xr:uid="{2D561DF1-CE82-4FD2-A930-38C535BA05C4}"/>
    <cellStyle name="Cálculo 13 5 4" xfId="3463" xr:uid="{8F1C28DA-B437-4D68-A777-03FF07F52F63}"/>
    <cellStyle name="Cálculo 13 5 4 2" xfId="6100" xr:uid="{1E3AC939-9993-44BA-9B77-F1FB857838F3}"/>
    <cellStyle name="Cálculo 13 5 4 2 2" xfId="12411" xr:uid="{96AC769A-C41C-4B3C-A3DC-03E7E0FCA1B3}"/>
    <cellStyle name="Cálculo 13 5 4 2 2 2" xfId="27519" xr:uid="{B3C961C6-97B2-4793-AFB0-05DA9A260D6A}"/>
    <cellStyle name="Cálculo 13 5 4 2 3" xfId="15147" xr:uid="{729E5BED-586B-4E11-A206-8C49889130A0}"/>
    <cellStyle name="Cálculo 13 5 4 2 3 2" xfId="30255" xr:uid="{9486ABDF-BBEC-4D56-A268-321D2AE911AE}"/>
    <cellStyle name="Cálculo 13 5 4 2 4" xfId="21208" xr:uid="{5201DBF6-E2F4-424C-9EF0-BD1E17072CD0}"/>
    <cellStyle name="Cálculo 13 5 4 3" xfId="9845" xr:uid="{FCF39D00-945E-40B4-9FA9-0474BEEA3B64}"/>
    <cellStyle name="Cálculo 13 5 4 3 2" xfId="24953" xr:uid="{9E2AE9FB-6AE3-4976-83B7-A72085D062A1}"/>
    <cellStyle name="Cálculo 13 5 4 4" xfId="15520" xr:uid="{1084CF41-074E-4328-93EB-089CA630EE53}"/>
    <cellStyle name="Cálculo 13 5 4 4 2" xfId="30628" xr:uid="{07DEC907-B441-4BBD-90B5-2D9CF6853F41}"/>
    <cellStyle name="Cálculo 13 5 4 5" xfId="18571" xr:uid="{B988CD43-6748-4723-B635-977E638D3012}"/>
    <cellStyle name="Cálculo 13 5 5" xfId="3769" xr:uid="{02D1DD18-F241-4321-8C0E-F922594688B6}"/>
    <cellStyle name="Cálculo 13 5 5 2" xfId="6406" xr:uid="{EF6D3B9C-5BB6-4492-9F79-45115EC55BB0}"/>
    <cellStyle name="Cálculo 13 5 5 2 2" xfId="12717" xr:uid="{5EA93DCF-7BB5-4A30-87DC-690A03A0968B}"/>
    <cellStyle name="Cálculo 13 5 5 2 2 2" xfId="27825" xr:uid="{93FF0554-3B10-4FA1-ACB0-52BD59852971}"/>
    <cellStyle name="Cálculo 13 5 5 2 3" xfId="7454" xr:uid="{2AEABB1B-545B-4702-8315-1E9DCC384510}"/>
    <cellStyle name="Cálculo 13 5 5 2 3 2" xfId="22562" xr:uid="{AA1C0365-B4B1-4003-9733-581A9290E60B}"/>
    <cellStyle name="Cálculo 13 5 5 2 4" xfId="21514" xr:uid="{CF677F2C-BBA6-4CDE-B1AE-C44A13F34A0D}"/>
    <cellStyle name="Cálculo 13 5 5 3" xfId="10151" xr:uid="{144A023C-49B0-42D5-9EF8-298C975A7C50}"/>
    <cellStyle name="Cálculo 13 5 5 3 2" xfId="25259" xr:uid="{33CD2B65-BE6D-4966-A4CD-02F277390E10}"/>
    <cellStyle name="Cálculo 13 5 5 4" xfId="15782" xr:uid="{A26DB31C-6B26-4E49-BB4E-4D485D438674}"/>
    <cellStyle name="Cálculo 13 5 5 4 2" xfId="30890" xr:uid="{D0B9E2E5-724F-4500-B850-EE528BAA6766}"/>
    <cellStyle name="Cálculo 13 5 5 5" xfId="18877" xr:uid="{DAF5B52C-4A98-42D3-B7E3-0FEF7F0828B6}"/>
    <cellStyle name="Cálculo 13 5 6" xfId="4146" xr:uid="{ABA00976-B317-48BC-8430-BB7155E317BD}"/>
    <cellStyle name="Cálculo 13 5 6 2" xfId="6783" xr:uid="{EB564CCF-54BD-49EC-98C5-6F5BAA6C7142}"/>
    <cellStyle name="Cálculo 13 5 6 2 2" xfId="13094" xr:uid="{7F29371D-B2B7-4A58-908B-928190A736DB}"/>
    <cellStyle name="Cálculo 13 5 6 2 2 2" xfId="28202" xr:uid="{0D3B6F17-3A35-4816-8554-083A196E06A4}"/>
    <cellStyle name="Cálculo 13 5 6 2 3" xfId="16768" xr:uid="{273F93D7-002B-4E1A-B1D1-3B11A77EB040}"/>
    <cellStyle name="Cálculo 13 5 6 2 3 2" xfId="31876" xr:uid="{5EB1E5AC-B8AA-4E54-8C3E-EBEBBF94B7BE}"/>
    <cellStyle name="Cálculo 13 5 6 2 4" xfId="21891" xr:uid="{ACBE21D5-97A1-41C5-AB69-09C83CDB127E}"/>
    <cellStyle name="Cálculo 13 5 6 3" xfId="10528" xr:uid="{8A80B1B1-A7C7-4E43-A1AF-AB23D7210292}"/>
    <cellStyle name="Cálculo 13 5 6 3 2" xfId="25636" xr:uid="{3FED6F6A-895B-4F8D-A8F3-04EFBC4E5E51}"/>
    <cellStyle name="Cálculo 13 5 6 4" xfId="14392" xr:uid="{F61A46AA-5AEA-4AF9-8705-B01CA98736AC}"/>
    <cellStyle name="Cálculo 13 5 6 4 2" xfId="29500" xr:uid="{0835E596-FB44-47DC-A4DB-ACCBF18DEA57}"/>
    <cellStyle name="Cálculo 13 5 6 5" xfId="19254" xr:uid="{930660AA-4D66-45DA-AED7-DBE9CD15E52D}"/>
    <cellStyle name="Cálculo 13 5 7" xfId="4711" xr:uid="{B994E307-A0AE-4197-813D-79EE3C31BECA}"/>
    <cellStyle name="Cálculo 13 5 7 2" xfId="11093" xr:uid="{0A7C3EA1-AEF9-4CA0-89FF-7A8032BB8326}"/>
    <cellStyle name="Cálculo 13 5 7 2 2" xfId="26201" xr:uid="{AC7DC18E-38E1-43C6-A4C1-3A5ABF48CDBE}"/>
    <cellStyle name="Cálculo 13 5 7 3" xfId="13661" xr:uid="{CE4B7F5B-E4C0-44CB-B0DE-6E15E48EB8E8}"/>
    <cellStyle name="Cálculo 13 5 7 3 2" xfId="28769" xr:uid="{B269FD36-269B-43A4-8A6F-D5C164D028DA}"/>
    <cellStyle name="Cálculo 13 5 7 4" xfId="19819" xr:uid="{CC4604A3-1A11-4E41-97DD-ADD196B93605}"/>
    <cellStyle name="Cálculo 13 5 8" xfId="8572" xr:uid="{785EE629-6129-43B1-88D7-9B9375FC8899}"/>
    <cellStyle name="Cálculo 13 5 8 2" xfId="23680" xr:uid="{1CFA1530-0F72-41C5-A874-60C4129A76F7}"/>
    <cellStyle name="Cálculo 13 5 9" xfId="13514" xr:uid="{E9367CB0-C3AD-469B-BC7E-94A12E863A98}"/>
    <cellStyle name="Cálculo 13 5 9 2" xfId="28622" xr:uid="{B941B89A-3F54-4043-A398-019FA62AC62C}"/>
    <cellStyle name="Cálculo 14" xfId="754" xr:uid="{00000000-0005-0000-0000-0000F2020000}"/>
    <cellStyle name="Cálculo 14 2" xfId="1828" xr:uid="{BB0B9F26-3E2E-42EC-B417-E319AA7C336A}"/>
    <cellStyle name="Cálculo 14 2 10" xfId="8329" xr:uid="{83F08738-DE4B-4DEA-BE98-B9F4B6BB5EC1}"/>
    <cellStyle name="Cálculo 14 2 10 2" xfId="23437" xr:uid="{591E3DE3-FF03-4897-BD34-D04616F005E6}"/>
    <cellStyle name="Cálculo 14 2 11" xfId="14757" xr:uid="{838FF48D-A913-48CD-B4D6-6EF2BE9D6373}"/>
    <cellStyle name="Cálculo 14 2 11 2" xfId="29865" xr:uid="{884C6FED-E62E-4CDF-A0CD-36CCE7178063}"/>
    <cellStyle name="Cálculo 14 2 12" xfId="7550" xr:uid="{D9D775DC-5903-439A-BFC3-3CC0B60AC66F}"/>
    <cellStyle name="Cálculo 14 2 12 2" xfId="22658" xr:uid="{DA61ABF8-6AFF-43C9-AEE1-C231CF10329D}"/>
    <cellStyle name="Cálculo 14 2 13" xfId="17053" xr:uid="{AB0430FD-237E-488E-9A43-700724AFA9B9}"/>
    <cellStyle name="Cálculo 14 2 2" xfId="2388" xr:uid="{87BA81E1-5D99-4A56-8E0A-2ADB564C3760}"/>
    <cellStyle name="Cálculo 14 2 2 2" xfId="5025" xr:uid="{D219DEC8-3BAA-48DF-AEBA-B80B63F6FAE9}"/>
    <cellStyle name="Cálculo 14 2 2 2 2" xfId="11389" xr:uid="{BCA7A9FE-FEC1-4F02-8A37-EC219EAE11A0}"/>
    <cellStyle name="Cálculo 14 2 2 2 2 2" xfId="26497" xr:uid="{51AF9358-0878-4EB7-A0E0-C1AD8F61223D}"/>
    <cellStyle name="Cálculo 14 2 2 2 3" xfId="16394" xr:uid="{7E092741-4FA4-4AB5-973B-ECA09F1F0099}"/>
    <cellStyle name="Cálculo 14 2 2 2 3 2" xfId="31502" xr:uid="{C42BD59E-930E-4491-92C5-27526A224DB5}"/>
    <cellStyle name="Cálculo 14 2 2 2 4" xfId="20133" xr:uid="{31E1FB34-8563-4055-8DDD-C6F8791BF40F}"/>
    <cellStyle name="Cálculo 14 2 2 3" xfId="8855" xr:uid="{576B36CA-917C-4E50-B4B5-AD87B78DC6B2}"/>
    <cellStyle name="Cálculo 14 2 2 3 2" xfId="23963" xr:uid="{22802AD5-0CAD-477F-ABFD-F5AA75645BC5}"/>
    <cellStyle name="Cálculo 14 2 3" xfId="2232" xr:uid="{F3BED53C-1885-4357-A5B0-F16C8C18A933}"/>
    <cellStyle name="Cálculo 14 2 3 2" xfId="4869" xr:uid="{53A8444E-7CC5-42A9-813D-DCDAF0DE255E}"/>
    <cellStyle name="Cálculo 14 2 3 2 2" xfId="8471" xr:uid="{BEFC7535-A209-434F-9D99-97BFBE08CDED}"/>
    <cellStyle name="Cálculo 14 2 3 2 2 2" xfId="23579" xr:uid="{F3D33686-B0A7-4692-9EE0-63E927425F79}"/>
    <cellStyle name="Cálculo 14 2 3 2 3" xfId="19977" xr:uid="{DCC1ADE8-0B04-4AAA-8A56-82F11167B98E}"/>
    <cellStyle name="Cálculo 14 2 3 3" xfId="15722" xr:uid="{2B58ABB9-AD8B-4BC4-953C-CF8D05B0C339}"/>
    <cellStyle name="Cálculo 14 2 3 3 2" xfId="30830" xr:uid="{0DD10434-F74C-44DA-BBAF-D8623BBD3CA5}"/>
    <cellStyle name="Cálculo 14 2 3 4" xfId="17457" xr:uid="{E97EB8B9-1069-4865-81E4-1413DD94E05B}"/>
    <cellStyle name="Cálculo 14 2 4" xfId="2922" xr:uid="{C800217E-753D-4992-A633-195311D33079}"/>
    <cellStyle name="Cálculo 14 2 4 2" xfId="5559" xr:uid="{B8E8F62C-4A32-4ADE-B5B4-C7A0AEA7851B}"/>
    <cellStyle name="Cálculo 14 2 4 2 2" xfId="11870" xr:uid="{4AB49525-F5CC-47E0-B62C-13A9150DDCB9}"/>
    <cellStyle name="Cálculo 14 2 4 2 2 2" xfId="26978" xr:uid="{0EA2C183-522E-4D53-99C9-99F208B342D9}"/>
    <cellStyle name="Cálculo 14 2 4 2 3" xfId="14880" xr:uid="{8E85CA4B-6F58-4D61-B8FF-2107AE4153DF}"/>
    <cellStyle name="Cálculo 14 2 4 2 3 2" xfId="29988" xr:uid="{F5A64B18-6EC2-4927-88F7-E002F30144FC}"/>
    <cellStyle name="Cálculo 14 2 4 2 4" xfId="20667" xr:uid="{ECDED0A5-2401-494E-B720-256AC4383FE9}"/>
    <cellStyle name="Cálculo 14 2 4 3" xfId="9304" xr:uid="{7D075AE5-1F16-4287-BAAD-3B05C738FBCA}"/>
    <cellStyle name="Cálculo 14 2 4 3 2" xfId="24412" xr:uid="{020AC388-15BE-4A68-83DD-64CEA92F21C4}"/>
    <cellStyle name="Cálculo 14 2 4 4" xfId="14949" xr:uid="{4B1AED39-7FAA-467A-BD58-09A16B9CAD63}"/>
    <cellStyle name="Cálculo 14 2 4 4 2" xfId="30057" xr:uid="{9DA7519D-A446-48C2-843A-EF961863D96A}"/>
    <cellStyle name="Cálculo 14 2 4 5" xfId="18030" xr:uid="{13F90318-FF4C-4F1B-8800-A6A498768DA0}"/>
    <cellStyle name="Cálculo 14 2 5" xfId="3248" xr:uid="{D85D4E09-F5CB-4102-942E-B7210D0829D5}"/>
    <cellStyle name="Cálculo 14 2 5 2" xfId="5885" xr:uid="{DE79EA58-B39D-43AC-B907-829759800127}"/>
    <cellStyle name="Cálculo 14 2 5 2 2" xfId="12196" xr:uid="{3FC9D4D1-1D24-4814-9083-EED36D137FBC}"/>
    <cellStyle name="Cálculo 14 2 5 2 2 2" xfId="27304" xr:uid="{F7B079AE-DD84-4D5F-974B-42D87CA99352}"/>
    <cellStyle name="Cálculo 14 2 5 2 3" xfId="14384" xr:uid="{9A2817A7-CF3E-4BFD-A11C-85BA77AF60DF}"/>
    <cellStyle name="Cálculo 14 2 5 2 3 2" xfId="29492" xr:uid="{3FB0B399-56C9-4756-9B62-3525D49A09CF}"/>
    <cellStyle name="Cálculo 14 2 5 2 4" xfId="20993" xr:uid="{B4DDC6F6-5A9C-49DF-8EB2-EDAE762BC00A}"/>
    <cellStyle name="Cálculo 14 2 5 3" xfId="9630" xr:uid="{3EFF2C9A-D008-4208-AB14-1A8CAF0A9746}"/>
    <cellStyle name="Cálculo 14 2 5 3 2" xfId="24738" xr:uid="{EF607D12-8E3D-42C4-B17B-F0CEF59565BD}"/>
    <cellStyle name="Cálculo 14 2 5 4" xfId="8164" xr:uid="{228A2635-117F-4F4D-A653-60A9C4046D21}"/>
    <cellStyle name="Cálculo 14 2 5 4 2" xfId="23272" xr:uid="{F47C10F9-A39B-4C60-A9BA-27BB4906E648}"/>
    <cellStyle name="Cálculo 14 2 5 5" xfId="18356" xr:uid="{B84DBE11-B0DD-4BDE-877B-4D2B34D79EA5}"/>
    <cellStyle name="Cálculo 14 2 6" xfId="3554" xr:uid="{95712C53-8497-4D1C-BCD7-00A917337A60}"/>
    <cellStyle name="Cálculo 14 2 6 2" xfId="6191" xr:uid="{DAE130B8-6BCA-4DD7-AD1C-58FB922EE598}"/>
    <cellStyle name="Cálculo 14 2 6 2 2" xfId="12502" xr:uid="{E097C923-9BD8-4A68-983A-F53441B6FA94}"/>
    <cellStyle name="Cálculo 14 2 6 2 2 2" xfId="27610" xr:uid="{E130B1D4-1502-406D-8EF9-2D38BA55C274}"/>
    <cellStyle name="Cálculo 14 2 6 2 3" xfId="15157" xr:uid="{7EF359E0-7D0E-4056-9F9E-9629E4CD1793}"/>
    <cellStyle name="Cálculo 14 2 6 2 3 2" xfId="30265" xr:uid="{01739E73-62BE-42FA-8813-D1FF7AB65BA2}"/>
    <cellStyle name="Cálculo 14 2 6 2 4" xfId="21299" xr:uid="{20E9BC98-0D48-4FF0-A821-E44690C4507D}"/>
    <cellStyle name="Cálculo 14 2 6 3" xfId="9936" xr:uid="{EE337CFF-502D-4BD0-AFA9-D073A37C3A80}"/>
    <cellStyle name="Cálculo 14 2 6 3 2" xfId="25044" xr:uid="{90BA3A6D-9D37-4F51-9C44-E134287E423E}"/>
    <cellStyle name="Cálculo 14 2 6 4" xfId="15703" xr:uid="{2E4AA524-C07D-4BF4-B33C-89805E89B2D2}"/>
    <cellStyle name="Cálculo 14 2 6 4 2" xfId="30811" xr:uid="{D8B30344-826C-4CBF-8B47-6074F5202E5B}"/>
    <cellStyle name="Cálculo 14 2 6 5" xfId="18662" xr:uid="{A6B0BFB7-D343-4CA1-A33E-0BB12EB68413}"/>
    <cellStyle name="Cálculo 14 2 7" xfId="3900" xr:uid="{1840D81D-2D92-40D1-BBC9-4087D28942A6}"/>
    <cellStyle name="Cálculo 14 2 7 2" xfId="6537" xr:uid="{22AB2273-0D8D-4838-8D2D-37511FC13DFF}"/>
    <cellStyle name="Cálculo 14 2 7 2 2" xfId="12848" xr:uid="{7958DD64-42AF-4CEB-9DD1-47E747D4F7B6}"/>
    <cellStyle name="Cálculo 14 2 7 2 2 2" xfId="27956" xr:uid="{3D628F87-BCBD-4DEA-B01C-1AFFB37A2570}"/>
    <cellStyle name="Cálculo 14 2 7 2 3" xfId="14604" xr:uid="{E6562705-BEAC-4842-86B4-A55AB84D4639}"/>
    <cellStyle name="Cálculo 14 2 7 2 3 2" xfId="29712" xr:uid="{878C4519-A817-4C4A-A9A6-4E2334A99F43}"/>
    <cellStyle name="Cálculo 14 2 7 2 4" xfId="21645" xr:uid="{2636BFE1-E1CB-431A-A2FF-E1C00FE782C0}"/>
    <cellStyle name="Cálculo 14 2 7 3" xfId="10282" xr:uid="{52E98761-A4FC-4AD9-A293-64B622C45F65}"/>
    <cellStyle name="Cálculo 14 2 7 3 2" xfId="25390" xr:uid="{1DF4BA26-86FE-4274-87FE-90FF32A1D5E0}"/>
    <cellStyle name="Cálculo 14 2 7 4" xfId="16230" xr:uid="{B379DE23-DEBB-4A1D-93D5-91F958821D11}"/>
    <cellStyle name="Cálculo 14 2 7 4 2" xfId="31338" xr:uid="{FC1CD72D-5CFA-4B4D-A3BE-38AC2C538E3C}"/>
    <cellStyle name="Cálculo 14 2 7 5" xfId="19008" xr:uid="{06ABE923-2995-4EEF-940D-CCFC63B0E618}"/>
    <cellStyle name="Cálculo 14 2 8" xfId="4264" xr:uid="{E9E9F1E4-BD66-4616-8921-085445D972E4}"/>
    <cellStyle name="Cálculo 14 2 8 2" xfId="6901" xr:uid="{197A1F8B-72DD-4258-999E-17ACE29C7FCC}"/>
    <cellStyle name="Cálculo 14 2 8 2 2" xfId="13212" xr:uid="{9E52D25D-C5EE-4A03-B495-17A5638575BD}"/>
    <cellStyle name="Cálculo 14 2 8 2 2 2" xfId="28320" xr:uid="{E00CF143-CA89-4833-A60C-3486FFD24256}"/>
    <cellStyle name="Cálculo 14 2 8 2 3" xfId="16876" xr:uid="{5C175C75-D2E5-46B5-A8AC-E713FE903EE4}"/>
    <cellStyle name="Cálculo 14 2 8 2 3 2" xfId="31984" xr:uid="{1A267BF9-1245-4EB9-A026-AC17E3F32EF3}"/>
    <cellStyle name="Cálculo 14 2 8 2 4" xfId="22009" xr:uid="{831D73CA-B610-47B4-BA99-35BA1CE23453}"/>
    <cellStyle name="Cálculo 14 2 8 3" xfId="10646" xr:uid="{9B18081B-BD00-4E69-9832-18C518A46E7A}"/>
    <cellStyle name="Cálculo 14 2 8 3 2" xfId="25754" xr:uid="{9636C9A3-E98E-4118-837B-4CC1C197BD12}"/>
    <cellStyle name="Cálculo 14 2 8 4" xfId="16419" xr:uid="{12B08102-2152-4852-8647-22DDAB32394B}"/>
    <cellStyle name="Cálculo 14 2 8 4 2" xfId="31527" xr:uid="{26BE8D4A-5AE3-4D3D-A8E4-ACFB6E174A90}"/>
    <cellStyle name="Cálculo 14 2 8 5" xfId="19372" xr:uid="{E010150B-6439-443E-A761-C0991E2DAE11}"/>
    <cellStyle name="Cálculo 14 2 9" xfId="4465" xr:uid="{9A824BA6-20B7-4E2B-99C9-EFC75680084C}"/>
    <cellStyle name="Cálculo 14 2 9 2" xfId="10847" xr:uid="{7764725E-62B4-4C97-9AB6-BB881A4D41FB}"/>
    <cellStyle name="Cálculo 14 2 9 2 2" xfId="25955" xr:uid="{01748E69-C8B9-4266-92D2-46FE68B7560C}"/>
    <cellStyle name="Cálculo 14 2 9 3" xfId="9290" xr:uid="{ADCDCB55-B35B-4044-9723-B76C75B185D1}"/>
    <cellStyle name="Cálculo 14 2 9 3 2" xfId="24398" xr:uid="{81138C4B-A260-4EB9-94DB-BE40F84B8174}"/>
    <cellStyle name="Cálculo 14 2 9 4" xfId="19573" xr:uid="{58D25518-AACB-48A6-BEF9-FF5EE9E76DAB}"/>
    <cellStyle name="Cálculo 14 3" xfId="1811" xr:uid="{C7791715-FFB0-41EA-B00F-1512505C1417}"/>
    <cellStyle name="Cálculo 14 3 10" xfId="11784" xr:uid="{79A12093-1D19-4B97-B5C5-629544C9855B}"/>
    <cellStyle name="Cálculo 14 3 10 2" xfId="26892" xr:uid="{D43F38C3-B6C7-4C55-9C3E-AEFD28D4C163}"/>
    <cellStyle name="Cálculo 14 3 11" xfId="15959" xr:uid="{B42407EF-65A3-47E7-8F23-0FC623E2127C}"/>
    <cellStyle name="Cálculo 14 3 11 2" xfId="31067" xr:uid="{70920159-219A-4069-8667-32B0A2DF6B76}"/>
    <cellStyle name="Cálculo 14 3 12" xfId="17036" xr:uid="{6E56681C-D753-48A2-9D9B-D14639D90646}"/>
    <cellStyle name="Cálculo 14 3 2" xfId="2371" xr:uid="{82AF0147-A94A-4260-A191-9F79C7E1680C}"/>
    <cellStyle name="Cálculo 14 3 2 2" xfId="5008" xr:uid="{AB1BA606-C4B4-4EF0-8BD1-58CA58DEB384}"/>
    <cellStyle name="Cálculo 14 3 2 2 2" xfId="11372" xr:uid="{64F00A30-2D3D-4C86-9C0B-C22D184941BF}"/>
    <cellStyle name="Cálculo 14 3 2 2 2 2" xfId="26480" xr:uid="{CB973CE1-6A35-4587-A318-564A65ECAD5C}"/>
    <cellStyle name="Cálculo 14 3 2 2 3" xfId="14143" xr:uid="{EBD34292-D9D4-4D13-B03D-933313FAE1DB}"/>
    <cellStyle name="Cálculo 14 3 2 2 3 2" xfId="29251" xr:uid="{BBF2668E-EED5-42A0-A2CD-7B410A492D61}"/>
    <cellStyle name="Cálculo 14 3 2 2 4" xfId="20116" xr:uid="{B6FAEB27-DEE9-4F8D-88FF-EB82AC6E19AC}"/>
    <cellStyle name="Cálculo 14 3 2 3" xfId="8838" xr:uid="{B2969F06-9993-499B-8050-54DDF414F5DA}"/>
    <cellStyle name="Cálculo 14 3 2 3 2" xfId="23946" xr:uid="{DC4AB7AC-69C5-489B-857A-7C24EF0DCB0D}"/>
    <cellStyle name="Cálculo 14 3 2 4" xfId="15062" xr:uid="{C99545E6-DFB3-40DB-8664-34991C5028A7}"/>
    <cellStyle name="Cálculo 14 3 2 4 2" xfId="30170" xr:uid="{9341EB03-BC77-4CAF-B716-157D18D70B73}"/>
    <cellStyle name="Cálculo 14 3 2 5" xfId="7651" xr:uid="{39C874F2-483C-43BB-BD38-3851216BFDDB}"/>
    <cellStyle name="Cálculo 14 3 2 5 2" xfId="22759" xr:uid="{78B865C2-4FE2-476A-8EAB-F21B9A02B2D7}"/>
    <cellStyle name="Cálculo 14 3 2 6" xfId="17579" xr:uid="{2FA99612-F9DB-4FB2-949A-A58CE56D0808}"/>
    <cellStyle name="Cálculo 14 3 3" xfId="2249" xr:uid="{108E1F15-2F9B-4C3A-A3A8-765560288A51}"/>
    <cellStyle name="Cálculo 14 3 3 2" xfId="4886" xr:uid="{B1E6A6D1-557C-46CA-85B8-5BECD3736156}"/>
    <cellStyle name="Cálculo 14 3 3 2 2" xfId="15760" xr:uid="{C94C870B-EC63-4A90-B935-566E635C6547}"/>
    <cellStyle name="Cálculo 14 3 3 2 2 2" xfId="30868" xr:uid="{4A24AAA2-5CC8-441C-AB92-BF6FB7A0350D}"/>
    <cellStyle name="Cálculo 14 3 3 2 3" xfId="19994" xr:uid="{155CD39D-E664-49AB-A27B-B8C624CD4D7B}"/>
    <cellStyle name="Cálculo 14 3 3 3" xfId="15376" xr:uid="{70B664EC-4241-4D21-AC52-1D32278E9D90}"/>
    <cellStyle name="Cálculo 14 3 3 3 2" xfId="30484" xr:uid="{E2FD8A08-F7CA-4B4F-88A6-546E0C8C6292}"/>
    <cellStyle name="Cálculo 14 3 3 4" xfId="17474" xr:uid="{18462C2A-03A4-419F-9E75-10DC2D385B21}"/>
    <cellStyle name="Cálculo 14 3 4" xfId="2647" xr:uid="{EA494880-1FFB-48B4-81A6-F18181A55237}"/>
    <cellStyle name="Cálculo 14 3 4 2" xfId="5284" xr:uid="{D43FC797-2799-45E7-B11F-BF489368DF4D}"/>
    <cellStyle name="Cálculo 14 3 4 2 2" xfId="11648" xr:uid="{9B7455A6-3A36-41E0-A2E3-CDE182CA8CE6}"/>
    <cellStyle name="Cálculo 14 3 4 2 2 2" xfId="26756" xr:uid="{4C639304-71E9-460C-B607-145DC84FFDA3}"/>
    <cellStyle name="Cálculo 14 3 4 2 3" xfId="13627" xr:uid="{02DED2F8-6C4E-4226-9B9F-F51FA5E53892}"/>
    <cellStyle name="Cálculo 14 3 4 2 3 2" xfId="28735" xr:uid="{FAA5E05F-ED18-4F43-AA76-517F0C077D2B}"/>
    <cellStyle name="Cálculo 14 3 4 2 4" xfId="20392" xr:uid="{52B2C528-1564-4411-8CB8-749665D2106C}"/>
    <cellStyle name="Cálculo 14 3 4 3" xfId="9114" xr:uid="{62BC25A1-0591-42D6-A641-8FD9E6F84A43}"/>
    <cellStyle name="Cálculo 14 3 4 3 2" xfId="24222" xr:uid="{FE1D939C-DD08-499B-868D-A9A22507E5B3}"/>
    <cellStyle name="Cálculo 14 3 4 4" xfId="16493" xr:uid="{E472AFC6-EDF6-4561-8220-2CCF25D8ACE5}"/>
    <cellStyle name="Cálculo 14 3 4 4 2" xfId="31601" xr:uid="{293A819C-58D0-4E47-9321-46E01A1EFFA8}"/>
    <cellStyle name="Cálculo 14 3 4 5" xfId="17755" xr:uid="{3C1AA575-1AE7-4151-815A-D7C0A295552D}"/>
    <cellStyle name="Cálculo 14 3 5" xfId="3231" xr:uid="{E221F0C1-0E6C-4058-9A70-6FC713E1B225}"/>
    <cellStyle name="Cálculo 14 3 5 2" xfId="5868" xr:uid="{8C800270-75E8-4A2D-8FF4-2EE7CBA36EEA}"/>
    <cellStyle name="Cálculo 14 3 5 2 2" xfId="12179" xr:uid="{D064A583-B318-40F7-9B02-71057FDBCF55}"/>
    <cellStyle name="Cálculo 14 3 5 2 2 2" xfId="27287" xr:uid="{1C52EFD5-DA45-4068-869D-CF7CC909F288}"/>
    <cellStyle name="Cálculo 14 3 5 2 3" xfId="14042" xr:uid="{0E9A0426-DA8C-4C58-9E1B-902F81735A4A}"/>
    <cellStyle name="Cálculo 14 3 5 2 3 2" xfId="29150" xr:uid="{68DF5D2E-414C-44CF-8887-9072F363F41E}"/>
    <cellStyle name="Cálculo 14 3 5 2 4" xfId="20976" xr:uid="{E34F25BE-45FE-43E6-937C-8EC4E5EEBDA3}"/>
    <cellStyle name="Cálculo 14 3 5 3" xfId="9613" xr:uid="{869018D4-50DA-4F66-BFAB-5AD736AD26FA}"/>
    <cellStyle name="Cálculo 14 3 5 3 2" xfId="24721" xr:uid="{38B8884A-83CD-4DEE-9F94-BEE949D55C87}"/>
    <cellStyle name="Cálculo 14 3 5 4" xfId="14007" xr:uid="{3AF37093-8C62-4CDC-9E7C-19B78D721FCD}"/>
    <cellStyle name="Cálculo 14 3 5 4 2" xfId="29115" xr:uid="{0C9A5F96-060B-42DD-A34D-69A959A47070}"/>
    <cellStyle name="Cálculo 14 3 5 5" xfId="18339" xr:uid="{5166868B-E25E-4F74-8901-59310171F2DC}"/>
    <cellStyle name="Cálculo 14 3 6" xfId="2313" xr:uid="{0B182E2E-05F8-4707-B190-5585D89092E6}"/>
    <cellStyle name="Cálculo 14 3 6 2" xfId="4950" xr:uid="{5A5F7FC6-6C2E-4A7F-8C31-708BA25A31C5}"/>
    <cellStyle name="Cálculo 14 3 6 2 2" xfId="11314" xr:uid="{0D6903B2-2544-4DE5-BDE2-84E04AE7C1F1}"/>
    <cellStyle name="Cálculo 14 3 6 2 2 2" xfId="26422" xr:uid="{FF744516-9E4C-444C-AD37-93B9F7F8B1A7}"/>
    <cellStyle name="Cálculo 14 3 6 2 3" xfId="7094" xr:uid="{2B9A1FF3-2596-4A20-832C-CEFDE932F021}"/>
    <cellStyle name="Cálculo 14 3 6 2 3 2" xfId="22202" xr:uid="{F5F1B05F-0EF8-4589-8B32-92A2CE01E669}"/>
    <cellStyle name="Cálculo 14 3 6 2 4" xfId="20058" xr:uid="{F2DD6446-B054-4FEE-AB45-2A0ED035DB50}"/>
    <cellStyle name="Cálculo 14 3 6 3" xfId="8780" xr:uid="{3E1BE181-D462-4D08-A758-1642639AD63C}"/>
    <cellStyle name="Cálculo 14 3 6 3 2" xfId="23888" xr:uid="{9C7969D6-070E-44F6-B02C-6A4E41FD3CCB}"/>
    <cellStyle name="Cálculo 14 3 6 4" xfId="15983" xr:uid="{F6413574-D1A7-43A7-98BD-4E8B8D638F78}"/>
    <cellStyle name="Cálculo 14 3 6 4 2" xfId="31091" xr:uid="{DF5234D7-630B-4B22-9FCB-7DA6FA55D702}"/>
    <cellStyle name="Cálculo 14 3 6 5" xfId="17538" xr:uid="{5424F98C-6B87-492A-8EFC-D25374077FA4}"/>
    <cellStyle name="Cálculo 14 3 7" xfId="3883" xr:uid="{4935C6FB-553E-48D2-91DB-71A6573C06B4}"/>
    <cellStyle name="Cálculo 14 3 7 2" xfId="6520" xr:uid="{602A279A-2397-4099-A3DC-487780824268}"/>
    <cellStyle name="Cálculo 14 3 7 2 2" xfId="12831" xr:uid="{184D0906-25F8-420D-B7F2-52D8E9DA59F3}"/>
    <cellStyle name="Cálculo 14 3 7 2 2 2" xfId="27939" xr:uid="{0B461182-2C51-4690-9B27-0F94AEF11642}"/>
    <cellStyle name="Cálculo 14 3 7 2 3" xfId="14388" xr:uid="{53080044-72B5-4513-835E-6ABDFF749688}"/>
    <cellStyle name="Cálculo 14 3 7 2 3 2" xfId="29496" xr:uid="{258B433E-01F7-4A6B-A79F-E41BA0839A78}"/>
    <cellStyle name="Cálculo 14 3 7 2 4" xfId="21628" xr:uid="{72210C64-3DAD-4439-9FA3-303C880AA9F0}"/>
    <cellStyle name="Cálculo 14 3 7 3" xfId="10265" xr:uid="{A8534B6A-C68F-43C5-9FE5-67D6EF5E243A}"/>
    <cellStyle name="Cálculo 14 3 7 3 2" xfId="25373" xr:uid="{C1A735CD-016B-4E8D-B705-A557395A6F74}"/>
    <cellStyle name="Cálculo 14 3 7 4" xfId="13853" xr:uid="{5CB3F8DB-CE12-4844-A972-23B86E40B8C1}"/>
    <cellStyle name="Cálculo 14 3 7 4 2" xfId="28961" xr:uid="{20EB522A-B9FD-4B55-9CE6-157087E53B54}"/>
    <cellStyle name="Cálculo 14 3 7 5" xfId="18991" xr:uid="{694BB0EC-64F0-49CF-A567-FE699991EA8B}"/>
    <cellStyle name="Cálculo 14 3 8" xfId="4448" xr:uid="{7A094BB0-5860-45E1-A26F-E92680206402}"/>
    <cellStyle name="Cálculo 14 3 8 2" xfId="10830" xr:uid="{232F8271-54A8-499F-9160-31696BD8BAF2}"/>
    <cellStyle name="Cálculo 14 3 8 2 2" xfId="25938" xr:uid="{35A6E185-D8DA-4FD1-BE24-6FE5BC128274}"/>
    <cellStyle name="Cálculo 14 3 8 3" xfId="14465" xr:uid="{CB1BA45F-17E7-4FCC-B626-B2B671215080}"/>
    <cellStyle name="Cálculo 14 3 8 3 2" xfId="29573" xr:uid="{F0CEB33E-1371-4D05-943E-92AB33594CB4}"/>
    <cellStyle name="Cálculo 14 3 8 4" xfId="19556" xr:uid="{CC5FA481-A554-47A1-8FD2-1E98FAC29CAD}"/>
    <cellStyle name="Cálculo 14 3 9" xfId="8312" xr:uid="{99FB3158-A884-4614-A3D2-04C638CEF41F}"/>
    <cellStyle name="Cálculo 14 3 9 2" xfId="23420" xr:uid="{91F5DBCB-6964-4FC0-8BBA-8A488D5DD132}"/>
    <cellStyle name="Cálculo 14 4" xfId="2048" xr:uid="{BBAF146C-FB5B-42C1-BA1B-A9600425CCF5}"/>
    <cellStyle name="Cálculo 14 4 10" xfId="14335" xr:uid="{05D8DCA9-5753-4B21-B831-A5B6A28F4EDC}"/>
    <cellStyle name="Cálculo 14 4 10 2" xfId="29443" xr:uid="{498838E2-CB95-4834-95C5-F04204EE5E46}"/>
    <cellStyle name="Cálculo 14 4 11" xfId="14962" xr:uid="{9895BB45-17D9-4ABF-80A1-FCDB55EF1D96}"/>
    <cellStyle name="Cálculo 14 4 11 2" xfId="30070" xr:uid="{497CBBD8-2B63-4E7F-A273-227A8ED61101}"/>
    <cellStyle name="Cálculo 14 4 12" xfId="17273" xr:uid="{25D90483-B8D9-446A-A950-54A8B2C491BB}"/>
    <cellStyle name="Cálculo 14 4 2" xfId="2555" xr:uid="{D65F4083-0A94-4B40-8B15-8DEF5DA3C06D}"/>
    <cellStyle name="Cálculo 14 4 2 2" xfId="5192" xr:uid="{E4FFA2FA-99EF-4217-9226-7E3AD07CA15B}"/>
    <cellStyle name="Cálculo 14 4 2 2 2" xfId="11556" xr:uid="{38250CE3-9B2C-45A5-8EA0-67AD5656DFEE}"/>
    <cellStyle name="Cálculo 14 4 2 2 2 2" xfId="26664" xr:uid="{3F3B4EFB-C65D-418F-BBFA-1735331A289B}"/>
    <cellStyle name="Cálculo 14 4 2 2 3" xfId="15238" xr:uid="{64DDEE16-26D3-444E-890B-6B00028CABCC}"/>
    <cellStyle name="Cálculo 14 4 2 2 3 2" xfId="30346" xr:uid="{7B4A4820-278E-43C3-9AA5-313C584096E7}"/>
    <cellStyle name="Cálculo 14 4 2 2 4" xfId="20300" xr:uid="{47D6BF13-6868-4D28-8BA1-FEE50210E1D1}"/>
    <cellStyle name="Cálculo 14 4 2 3" xfId="9022" xr:uid="{E4753FF5-4673-432F-BBBE-D8261FAD05F8}"/>
    <cellStyle name="Cálculo 14 4 2 3 2" xfId="24130" xr:uid="{A0F0AAF9-460E-4616-86D9-4D8F16D655ED}"/>
    <cellStyle name="Cálculo 14 4 2 4" xfId="8121" xr:uid="{D45A86B5-A3EA-4AA6-B912-FA533BCDCEAE}"/>
    <cellStyle name="Cálculo 14 4 2 4 2" xfId="23229" xr:uid="{4D0544F4-45D2-4FF2-B534-4EB20F3506AC}"/>
    <cellStyle name="Cálculo 14 4 2 5" xfId="7831" xr:uid="{7FC5EE90-23E1-4432-9B80-CABD7D99D16D}"/>
    <cellStyle name="Cálculo 14 4 2 5 2" xfId="22939" xr:uid="{18BB2C7E-9277-4841-8F46-EE961B018042}"/>
    <cellStyle name="Cálculo 14 4 2 6" xfId="17663" xr:uid="{9898B6F7-74D0-41F2-8A7A-B24C8F3C0C83}"/>
    <cellStyle name="Cálculo 14 4 3" xfId="2808" xr:uid="{E8FFCA94-2790-40D8-8123-FA4267FD9CD0}"/>
    <cellStyle name="Cálculo 14 4 3 2" xfId="5445" xr:uid="{84712AEA-CD5E-4D85-AE86-9C51EFDE1649}"/>
    <cellStyle name="Cálculo 14 4 3 2 2" xfId="14703" xr:uid="{AC551679-6039-4EA7-9EF6-069834809BC6}"/>
    <cellStyle name="Cálculo 14 4 3 2 2 2" xfId="29811" xr:uid="{A08F7363-6EFF-4D99-8AE6-B81AFC951E26}"/>
    <cellStyle name="Cálculo 14 4 3 2 3" xfId="20553" xr:uid="{3F8422A6-B968-4FE8-B139-776806ED1130}"/>
    <cellStyle name="Cálculo 14 4 3 3" xfId="16032" xr:uid="{850BEA18-B710-463E-BC33-E71D265F7FB7}"/>
    <cellStyle name="Cálculo 14 4 3 3 2" xfId="31140" xr:uid="{E51B8C93-17D3-4FA3-A8F9-1C16F4B30F65}"/>
    <cellStyle name="Cálculo 14 4 3 4" xfId="17916" xr:uid="{4F87C357-2714-4EBE-977F-C498CB7BC401}"/>
    <cellStyle name="Cálculo 14 4 4" xfId="3111" xr:uid="{9E45789E-52B8-4FCC-B657-61E493C6484F}"/>
    <cellStyle name="Cálculo 14 4 4 2" xfId="5748" xr:uid="{643A4B1E-6C94-455F-BA2D-3D178D4998C5}"/>
    <cellStyle name="Cálculo 14 4 4 2 2" xfId="12059" xr:uid="{2CEFB07D-DBDE-4051-A83A-6CAC1A7F76F7}"/>
    <cellStyle name="Cálculo 14 4 4 2 2 2" xfId="27167" xr:uid="{30678B08-2203-4462-B522-A782EC3067E2}"/>
    <cellStyle name="Cálculo 14 4 4 2 3" xfId="14100" xr:uid="{1928E3BE-9C00-41AF-80A0-7ED3E77052AA}"/>
    <cellStyle name="Cálculo 14 4 4 2 3 2" xfId="29208" xr:uid="{3B78812F-E894-4235-88AF-8CA15EE826FA}"/>
    <cellStyle name="Cálculo 14 4 4 2 4" xfId="20856" xr:uid="{EBFD9F1E-310F-4570-8FD4-ACF41ED42172}"/>
    <cellStyle name="Cálculo 14 4 4 3" xfId="9493" xr:uid="{988FAD37-7280-4956-84AF-1BFEC2B8C243}"/>
    <cellStyle name="Cálculo 14 4 4 3 2" xfId="24601" xr:uid="{41DAA1A6-F8C7-4621-8377-D4AC3A447D7F}"/>
    <cellStyle name="Cálculo 14 4 4 4" xfId="16510" xr:uid="{EBA10049-543E-4489-B4EC-3E7D1A8B4EFC}"/>
    <cellStyle name="Cálculo 14 4 4 4 2" xfId="31618" xr:uid="{379A1D84-2A9A-4C18-B4DD-A513FFFFEC1C}"/>
    <cellStyle name="Cálculo 14 4 4 5" xfId="18219" xr:uid="{CBDB8B6A-3620-47E7-B40E-A06345B7E545}"/>
    <cellStyle name="Cálculo 14 4 5" xfId="3437" xr:uid="{C69140DF-5A01-4552-92A5-0E16D537C91C}"/>
    <cellStyle name="Cálculo 14 4 5 2" xfId="6074" xr:uid="{7488F291-5353-45DE-9F9B-70F5662BD8F5}"/>
    <cellStyle name="Cálculo 14 4 5 2 2" xfId="12385" xr:uid="{70F0E75A-DC3B-406D-8EE5-9D8965245A18}"/>
    <cellStyle name="Cálculo 14 4 5 2 2 2" xfId="27493" xr:uid="{A52AD6A6-2BF5-4408-8C68-F8B7301624B7}"/>
    <cellStyle name="Cálculo 14 4 5 2 3" xfId="15477" xr:uid="{148D9E0A-B3D5-4C0A-9A7A-6AA9DC95A5C1}"/>
    <cellStyle name="Cálculo 14 4 5 2 3 2" xfId="30585" xr:uid="{6BA0E0E2-D334-4965-9AF5-B576D99F87E7}"/>
    <cellStyle name="Cálculo 14 4 5 2 4" xfId="21182" xr:uid="{AC0901B5-B234-4443-A5BE-4BFFAFE1E084}"/>
    <cellStyle name="Cálculo 14 4 5 3" xfId="9819" xr:uid="{17D2F8BF-3FD0-47FE-B82D-40E6F3F7A401}"/>
    <cellStyle name="Cálculo 14 4 5 3 2" xfId="24927" xr:uid="{B28B71D3-EB53-4328-8E39-946D991F5A41}"/>
    <cellStyle name="Cálculo 14 4 5 4" xfId="7509" xr:uid="{6CC448B0-24B1-434E-A6C3-304DE85C6663}"/>
    <cellStyle name="Cálculo 14 4 5 4 2" xfId="22617" xr:uid="{C0A81896-79AC-4E26-82F7-4F9E9DA8D55D}"/>
    <cellStyle name="Cálculo 14 4 5 5" xfId="18545" xr:uid="{E39A1D66-C822-42B7-B4D5-3F6B0C47C269}"/>
    <cellStyle name="Cálculo 14 4 6" xfId="3743" xr:uid="{57C42CAC-9EEF-443D-A41D-8608354B1867}"/>
    <cellStyle name="Cálculo 14 4 6 2" xfId="6380" xr:uid="{9DB8E3B5-4F6B-4B33-89FD-7695C3A08C39}"/>
    <cellStyle name="Cálculo 14 4 6 2 2" xfId="12691" xr:uid="{E7B2FA84-6A01-4653-93F6-705DD81749AB}"/>
    <cellStyle name="Cálculo 14 4 6 2 2 2" xfId="27799" xr:uid="{C0F0A471-4CD1-4584-A0E7-4E705C3D9CB8}"/>
    <cellStyle name="Cálculo 14 4 6 2 3" xfId="11689" xr:uid="{35DE2DEF-AB8B-4F17-8E50-F53329C2819D}"/>
    <cellStyle name="Cálculo 14 4 6 2 3 2" xfId="26797" xr:uid="{08E962D4-6324-4B81-A198-CAC376AE0DB8}"/>
    <cellStyle name="Cálculo 14 4 6 2 4" xfId="21488" xr:uid="{05CD085A-7B76-4A70-8B8C-36DB4E042ED6}"/>
    <cellStyle name="Cálculo 14 4 6 3" xfId="10125" xr:uid="{CC8CC751-0EE1-4531-A03C-E1E00C2BCA06}"/>
    <cellStyle name="Cálculo 14 4 6 3 2" xfId="25233" xr:uid="{C2E6D8EB-1D80-45B3-9D37-3128D67ABB1D}"/>
    <cellStyle name="Cálculo 14 4 6 4" xfId="7057" xr:uid="{13B52981-5615-408C-800F-4B93A0B16723}"/>
    <cellStyle name="Cálculo 14 4 6 4 2" xfId="22165" xr:uid="{A8650D02-3181-487D-8453-E281479D877C}"/>
    <cellStyle name="Cálculo 14 4 6 5" xfId="18851" xr:uid="{75C88874-1CC9-4A98-9DC9-F3E878EA8D71}"/>
    <cellStyle name="Cálculo 14 4 7" xfId="4120" xr:uid="{0EA3387A-A7F4-4AA5-A258-6B84CA765F57}"/>
    <cellStyle name="Cálculo 14 4 7 2" xfId="6757" xr:uid="{D7A91A78-18B3-40E5-8D8E-EBF364D2B9F2}"/>
    <cellStyle name="Cálculo 14 4 7 2 2" xfId="13068" xr:uid="{6221A4FF-530F-4542-B903-E214500A7B0F}"/>
    <cellStyle name="Cálculo 14 4 7 2 2 2" xfId="28176" xr:uid="{7DA08B2F-7637-498B-AB9A-A47CC74CBA88}"/>
    <cellStyle name="Cálculo 14 4 7 2 3" xfId="16742" xr:uid="{37A4C378-F8E3-42BB-981B-6C6C8DF4BBEB}"/>
    <cellStyle name="Cálculo 14 4 7 2 3 2" xfId="31850" xr:uid="{EE95EC44-62FC-4F46-A91A-EAA3ED250AD0}"/>
    <cellStyle name="Cálculo 14 4 7 2 4" xfId="21865" xr:uid="{6B152071-1946-4079-8E5B-52BD1B00EAF0}"/>
    <cellStyle name="Cálculo 14 4 7 3" xfId="10502" xr:uid="{DA23EC71-852C-49DB-B2D2-DD07E85C6E96}"/>
    <cellStyle name="Cálculo 14 4 7 3 2" xfId="25610" xr:uid="{E027870A-5A4F-44C0-B5A5-21FE4831C092}"/>
    <cellStyle name="Cálculo 14 4 7 4" xfId="15507" xr:uid="{F36647BB-560C-41D7-80A3-3197FC96178A}"/>
    <cellStyle name="Cálculo 14 4 7 4 2" xfId="30615" xr:uid="{5C03AE0B-5E2F-4351-95C4-A738EBC41478}"/>
    <cellStyle name="Cálculo 14 4 7 5" xfId="19228" xr:uid="{D0C531D3-E336-4632-9046-2A1BD553EE1D}"/>
    <cellStyle name="Cálculo 14 4 8" xfId="4685" xr:uid="{52FAE2AB-D80D-4DED-B29F-AE82102844A1}"/>
    <cellStyle name="Cálculo 14 4 8 2" xfId="11067" xr:uid="{ED4F579A-8033-4C97-96EF-CF692794D2D2}"/>
    <cellStyle name="Cálculo 14 4 8 2 2" xfId="26175" xr:uid="{371BE0A1-B644-4B26-ADBE-D542DA5B81DF}"/>
    <cellStyle name="Cálculo 14 4 8 3" xfId="15028" xr:uid="{5377B856-BB99-4043-A573-558604DDEABB}"/>
    <cellStyle name="Cálculo 14 4 8 3 2" xfId="30136" xr:uid="{F736FAF7-678E-40E0-AB99-F41B4D2937E4}"/>
    <cellStyle name="Cálculo 14 4 8 4" xfId="19793" xr:uid="{91A44371-EBFA-4E96-BAD3-6AB84DE6E224}"/>
    <cellStyle name="Cálculo 14 4 9" xfId="8546" xr:uid="{D6738F90-D168-4E43-B6C3-CD643FBB0591}"/>
    <cellStyle name="Cálculo 14 4 9 2" xfId="23654" xr:uid="{7752E667-B66A-4F54-883C-F22663D07AD4}"/>
    <cellStyle name="Cálculo 14 5" xfId="2073" xr:uid="{171FF83D-B995-4A87-9FDF-913042E002CC}"/>
    <cellStyle name="Cálculo 14 5 10" xfId="8063" xr:uid="{11850DEA-61F2-43EA-9DB5-F9ED7E1EBB78}"/>
    <cellStyle name="Cálculo 14 5 10 2" xfId="23171" xr:uid="{C474FC1A-34A2-44B3-A903-9689EBF04F10}"/>
    <cellStyle name="Cálculo 14 5 11" xfId="17298" xr:uid="{732D004E-518A-4CC3-86C6-12D07EE72EBD}"/>
    <cellStyle name="Cálculo 14 5 2" xfId="2833" xr:uid="{A0392E92-8727-4216-B1C6-521D0667ACC6}"/>
    <cellStyle name="Cálculo 14 5 2 2" xfId="5470" xr:uid="{60255356-8926-408A-90E5-958A0C9715D5}"/>
    <cellStyle name="Cálculo 14 5 2 2 2" xfId="15093" xr:uid="{A3674116-62D0-4E70-84B6-4456BB4743B7}"/>
    <cellStyle name="Cálculo 14 5 2 2 2 2" xfId="30201" xr:uid="{1E8E91BC-2530-4F09-A4B1-43BDB6F5A218}"/>
    <cellStyle name="Cálculo 14 5 2 2 3" xfId="20578" xr:uid="{74713D93-700C-46D1-AE1A-9401874DDC3F}"/>
    <cellStyle name="Cálculo 14 5 2 3" xfId="9186" xr:uid="{6F3ABB62-BBD4-4D10-83DE-432849A66BD3}"/>
    <cellStyle name="Cálculo 14 5 2 3 2" xfId="24294" xr:uid="{6756DA27-5A2C-451A-AB2B-5CCD839C4CE5}"/>
    <cellStyle name="Cálculo 14 5 2 4" xfId="17941" xr:uid="{F1827700-609B-4BCE-BC04-8D9F75903605}"/>
    <cellStyle name="Cálculo 14 5 3" xfId="3136" xr:uid="{465391CF-2EBA-4C5F-99FC-9E6A83C561D8}"/>
    <cellStyle name="Cálculo 14 5 3 2" xfId="5773" xr:uid="{19377ECE-2987-410B-9B30-D5D977A78679}"/>
    <cellStyle name="Cálculo 14 5 3 2 2" xfId="12084" xr:uid="{2673600D-DCA8-4191-AB34-76B681482185}"/>
    <cellStyle name="Cálculo 14 5 3 2 2 2" xfId="27192" xr:uid="{DE4F235A-132A-4EDC-B654-E009258EF2DA}"/>
    <cellStyle name="Cálculo 14 5 3 2 3" xfId="14479" xr:uid="{99FF4A52-6085-41F2-A329-0E7D47CCDF40}"/>
    <cellStyle name="Cálculo 14 5 3 2 3 2" xfId="29587" xr:uid="{42567022-017A-4722-9CEB-081B333E637A}"/>
    <cellStyle name="Cálculo 14 5 3 2 4" xfId="20881" xr:uid="{C0D215DA-B0F5-45CE-A78C-C03DBC6A3A5F}"/>
    <cellStyle name="Cálculo 14 5 3 3" xfId="9518" xr:uid="{0849879D-41C2-4F46-B816-C39A20980825}"/>
    <cellStyle name="Cálculo 14 5 3 3 2" xfId="24626" xr:uid="{2CF308CA-0EB0-43F6-8490-5CADF0841567}"/>
    <cellStyle name="Cálculo 14 5 3 4" xfId="16065" xr:uid="{5F67ADE1-B3E7-4C69-A8E3-105DAADF9132}"/>
    <cellStyle name="Cálculo 14 5 3 4 2" xfId="31173" xr:uid="{C911886F-7CBF-4C01-836F-9FB9ADC22FCB}"/>
    <cellStyle name="Cálculo 14 5 3 5" xfId="18244" xr:uid="{CC54F596-D77A-4243-9662-C78F8D6BDFAD}"/>
    <cellStyle name="Cálculo 14 5 4" xfId="3462" xr:uid="{118A7006-8A80-40F6-A60F-500DAAA0655F}"/>
    <cellStyle name="Cálculo 14 5 4 2" xfId="6099" xr:uid="{2D5E737C-714C-4F44-90C7-A4B8F6F5F409}"/>
    <cellStyle name="Cálculo 14 5 4 2 2" xfId="12410" xr:uid="{29E60C7C-3E2A-4E5F-B5A8-BDCB1112D7A6}"/>
    <cellStyle name="Cálculo 14 5 4 2 2 2" xfId="27518" xr:uid="{3CB91BD3-0584-48BF-85F5-A1AC4D3749AE}"/>
    <cellStyle name="Cálculo 14 5 4 2 3" xfId="7667" xr:uid="{A69774F3-019A-4CB8-8B3A-A45EDDB516F5}"/>
    <cellStyle name="Cálculo 14 5 4 2 3 2" xfId="22775" xr:uid="{9E47A0C5-2C93-4FA9-B462-49A9B6D72479}"/>
    <cellStyle name="Cálculo 14 5 4 2 4" xfId="21207" xr:uid="{17647661-C3B3-4900-9A20-1FA0F745A818}"/>
    <cellStyle name="Cálculo 14 5 4 3" xfId="9844" xr:uid="{69A271CB-FECC-4A15-B866-8D645F9CBFD2}"/>
    <cellStyle name="Cálculo 14 5 4 3 2" xfId="24952" xr:uid="{1B8AD4A6-9091-4FC3-849E-4985548E977D}"/>
    <cellStyle name="Cálculo 14 5 4 4" xfId="16478" xr:uid="{40767FB7-510C-4C77-8204-99F45B650DD1}"/>
    <cellStyle name="Cálculo 14 5 4 4 2" xfId="31586" xr:uid="{EC5DF231-8649-445D-B923-086B030245EC}"/>
    <cellStyle name="Cálculo 14 5 4 5" xfId="18570" xr:uid="{EC9738AE-19E2-4845-B56A-6F805BA88375}"/>
    <cellStyle name="Cálculo 14 5 5" xfId="3768" xr:uid="{09D0AD5D-4C39-4FCA-8B63-94DE90196556}"/>
    <cellStyle name="Cálculo 14 5 5 2" xfId="6405" xr:uid="{CC312E1D-A474-496B-A591-F81DA09BA415}"/>
    <cellStyle name="Cálculo 14 5 5 2 2" xfId="12716" xr:uid="{9C199335-C9FE-4F07-BA7E-23B830B1C344}"/>
    <cellStyle name="Cálculo 14 5 5 2 2 2" xfId="27824" xr:uid="{E2977788-0BC2-4063-8661-2728A7A40350}"/>
    <cellStyle name="Cálculo 14 5 5 2 3" xfId="13893" xr:uid="{08C85CA0-C434-4559-96E1-AC23F3C26264}"/>
    <cellStyle name="Cálculo 14 5 5 2 3 2" xfId="29001" xr:uid="{39ECBA43-0C4D-4DD2-9261-4D4B9E20C131}"/>
    <cellStyle name="Cálculo 14 5 5 2 4" xfId="21513" xr:uid="{E15768E1-C28E-42AB-B186-A4A3619D7607}"/>
    <cellStyle name="Cálculo 14 5 5 3" xfId="10150" xr:uid="{98D667FC-77FC-4D87-8CA3-963BD27B936E}"/>
    <cellStyle name="Cálculo 14 5 5 3 2" xfId="25258" xr:uid="{B1EAAB49-8B85-420A-BF69-7A69BD57D259}"/>
    <cellStyle name="Cálculo 14 5 5 4" xfId="14739" xr:uid="{13B52D02-6182-4F01-927B-03EB6F8D3129}"/>
    <cellStyle name="Cálculo 14 5 5 4 2" xfId="29847" xr:uid="{E9C87D58-C3A6-46B9-B370-070FF143AEA6}"/>
    <cellStyle name="Cálculo 14 5 5 5" xfId="18876" xr:uid="{C5181E5C-A5F7-4C47-A1BF-A7BCB5190709}"/>
    <cellStyle name="Cálculo 14 5 6" xfId="4145" xr:uid="{3DE4DA0F-730F-464D-BCC1-90A033A676F6}"/>
    <cellStyle name="Cálculo 14 5 6 2" xfId="6782" xr:uid="{98045098-C601-472B-8231-88EEFB7AEF94}"/>
    <cellStyle name="Cálculo 14 5 6 2 2" xfId="13093" xr:uid="{36FB1278-6AFB-4AD9-AB81-A5812FE4AB35}"/>
    <cellStyle name="Cálculo 14 5 6 2 2 2" xfId="28201" xr:uid="{5BBFEE37-88C2-4526-AEAE-2769BD4FF3D0}"/>
    <cellStyle name="Cálculo 14 5 6 2 3" xfId="16767" xr:uid="{D1AEC1B9-449B-40D0-BE30-908DB8CCE2C0}"/>
    <cellStyle name="Cálculo 14 5 6 2 3 2" xfId="31875" xr:uid="{32B7584F-49A2-479B-A397-7199597AD691}"/>
    <cellStyle name="Cálculo 14 5 6 2 4" xfId="21890" xr:uid="{8C199E09-BC5B-489C-9731-BA065CDEBB24}"/>
    <cellStyle name="Cálculo 14 5 6 3" xfId="10527" xr:uid="{FCB9A219-8B31-4CFC-804F-41F6090F97E4}"/>
    <cellStyle name="Cálculo 14 5 6 3 2" xfId="25635" xr:uid="{834BB8B8-BB66-414D-A6E8-715203C0045D}"/>
    <cellStyle name="Cálculo 14 5 6 4" xfId="14022" xr:uid="{DE8AF392-C5F1-4F8F-8F3F-5C5B5BBE20DE}"/>
    <cellStyle name="Cálculo 14 5 6 4 2" xfId="29130" xr:uid="{33CBBC4C-E7FA-443D-9974-52CB0AD45D6B}"/>
    <cellStyle name="Cálculo 14 5 6 5" xfId="19253" xr:uid="{9D8A9D4E-5D54-440D-9F05-53F0455CFA85}"/>
    <cellStyle name="Cálculo 14 5 7" xfId="4710" xr:uid="{B464EFA8-1F53-4EF7-A5D1-F310143C393F}"/>
    <cellStyle name="Cálculo 14 5 7 2" xfId="11092" xr:uid="{0B60F6F1-98FD-4CFA-ABA4-0A5F1D1E6A1B}"/>
    <cellStyle name="Cálculo 14 5 7 2 2" xfId="26200" xr:uid="{0EA9AD27-F0F8-4539-ACDD-F03326B039D8}"/>
    <cellStyle name="Cálculo 14 5 7 3" xfId="8253" xr:uid="{A28D6FE0-82C6-43CA-AC22-767A356C76A8}"/>
    <cellStyle name="Cálculo 14 5 7 3 2" xfId="23361" xr:uid="{A337E1FD-2C9B-47A0-9969-81178BECF723}"/>
    <cellStyle name="Cálculo 14 5 7 4" xfId="19818" xr:uid="{4595B983-854E-4DB7-B314-6272D4C147B8}"/>
    <cellStyle name="Cálculo 14 5 8" xfId="8571" xr:uid="{8AF0DD4A-7774-4024-863F-B768F7D3C929}"/>
    <cellStyle name="Cálculo 14 5 8 2" xfId="23679" xr:uid="{F6BC7682-4F12-48D1-A481-A2E4B8185E95}"/>
    <cellStyle name="Cálculo 14 5 9" xfId="14859" xr:uid="{01FCDE43-AC5F-4B68-A644-292356BB95D2}"/>
    <cellStyle name="Cálculo 14 5 9 2" xfId="29967" xr:uid="{F935DC4C-FF36-4352-97A4-FB65BED5BB6F}"/>
    <cellStyle name="Cálculo 15" xfId="755" xr:uid="{00000000-0005-0000-0000-0000F3020000}"/>
    <cellStyle name="Cálculo 15 2" xfId="1829" xr:uid="{107DD418-B796-4E75-B82A-A60C1126C7D4}"/>
    <cellStyle name="Cálculo 15 2 10" xfId="8330" xr:uid="{04D9241D-1899-477E-A3AD-2CE0CC413A84}"/>
    <cellStyle name="Cálculo 15 2 10 2" xfId="23438" xr:uid="{0ECD6B51-4801-4C9B-9551-3F8C25C85555}"/>
    <cellStyle name="Cálculo 15 2 11" xfId="7709" xr:uid="{D3FD2000-6EB6-4692-AC1A-FFC37D1C4CF8}"/>
    <cellStyle name="Cálculo 15 2 11 2" xfId="22817" xr:uid="{72B7528F-B39D-42D9-851B-0DC038E335B8}"/>
    <cellStyle name="Cálculo 15 2 12" xfId="14119" xr:uid="{4C1BBDFA-29DB-42AF-80EE-B17B65F027E5}"/>
    <cellStyle name="Cálculo 15 2 12 2" xfId="29227" xr:uid="{A378BCEF-6AE0-4C20-A7BF-397A8F349732}"/>
    <cellStyle name="Cálculo 15 2 13" xfId="17054" xr:uid="{91E69965-4A65-47E6-98C5-16865E18D6BE}"/>
    <cellStyle name="Cálculo 15 2 2" xfId="2389" xr:uid="{689A00D2-88E9-45BD-8454-164908C915B9}"/>
    <cellStyle name="Cálculo 15 2 2 2" xfId="5026" xr:uid="{1798DD97-D888-4365-A206-2B9D9642143B}"/>
    <cellStyle name="Cálculo 15 2 2 2 2" xfId="11390" xr:uid="{149A100B-9198-4F02-940D-CCEAC38D0D54}"/>
    <cellStyle name="Cálculo 15 2 2 2 2 2" xfId="26498" xr:uid="{AD96ED4E-E130-4320-9B6A-A3A54A60C99E}"/>
    <cellStyle name="Cálculo 15 2 2 2 3" xfId="13601" xr:uid="{1AAD7ECE-77B6-4CD4-BA6E-DD53A40C4849}"/>
    <cellStyle name="Cálculo 15 2 2 2 3 2" xfId="28709" xr:uid="{C8D82E22-27DB-45C3-96AE-3D655D56CA2E}"/>
    <cellStyle name="Cálculo 15 2 2 2 4" xfId="20134" xr:uid="{264303E1-97BD-4B67-AB88-2083B70EE147}"/>
    <cellStyle name="Cálculo 15 2 2 3" xfId="8856" xr:uid="{85B1F06C-B64D-45DD-B557-146AF31F10F3}"/>
    <cellStyle name="Cálculo 15 2 2 3 2" xfId="23964" xr:uid="{25EF8AD8-8317-4DF5-B72B-8766A7D34F24}"/>
    <cellStyle name="Cálculo 15 2 3" xfId="2231" xr:uid="{5D1404D7-74F4-4AC5-A4E0-E00B44CB61F9}"/>
    <cellStyle name="Cálculo 15 2 3 2" xfId="4868" xr:uid="{831D3DD4-163F-4569-807E-DEE96551AFF8}"/>
    <cellStyle name="Cálculo 15 2 3 2 2" xfId="13857" xr:uid="{E9A31604-FDF4-46AC-84C8-B9AB92B60256}"/>
    <cellStyle name="Cálculo 15 2 3 2 2 2" xfId="28965" xr:uid="{041526BF-1C13-4F3D-9C07-F59D91B58D4C}"/>
    <cellStyle name="Cálculo 15 2 3 2 3" xfId="19976" xr:uid="{DEB5B922-23F3-4154-9930-467A01B88A2B}"/>
    <cellStyle name="Cálculo 15 2 3 3" xfId="7386" xr:uid="{941362FB-D686-419F-B036-21DEC8883C2B}"/>
    <cellStyle name="Cálculo 15 2 3 3 2" xfId="22494" xr:uid="{9ABA17ED-9B6E-4A4F-B800-D1B94B43ED6D}"/>
    <cellStyle name="Cálculo 15 2 3 4" xfId="17456" xr:uid="{E235EA27-D0D8-4808-91E0-CC3F722A6FE9}"/>
    <cellStyle name="Cálculo 15 2 4" xfId="2923" xr:uid="{52D57A78-040A-4202-9B69-9724C9824539}"/>
    <cellStyle name="Cálculo 15 2 4 2" xfId="5560" xr:uid="{F4FF46D0-105A-4852-BF64-8C4501BCCD28}"/>
    <cellStyle name="Cálculo 15 2 4 2 2" xfId="11871" xr:uid="{E9EE0DA5-B1D7-4940-9E79-E913E2AE6AA3}"/>
    <cellStyle name="Cálculo 15 2 4 2 2 2" xfId="26979" xr:uid="{27B47FCC-04E5-4578-BE2B-4BFA8B6AC9F8}"/>
    <cellStyle name="Cálculo 15 2 4 2 3" xfId="13385" xr:uid="{20113FE6-97D9-45C3-9677-655840C617ED}"/>
    <cellStyle name="Cálculo 15 2 4 2 3 2" xfId="28493" xr:uid="{9D089D1A-2689-488E-8270-96A4FA408F7C}"/>
    <cellStyle name="Cálculo 15 2 4 2 4" xfId="20668" xr:uid="{46D811B5-BED2-4DCB-B546-58F5648721EB}"/>
    <cellStyle name="Cálculo 15 2 4 3" xfId="9305" xr:uid="{4CDBEF5F-D568-4A56-BB98-BD2DA77F461E}"/>
    <cellStyle name="Cálculo 15 2 4 3 2" xfId="24413" xr:uid="{AE1391D5-D82C-4650-8D6F-F72B41FCA94E}"/>
    <cellStyle name="Cálculo 15 2 4 4" xfId="7931" xr:uid="{5166AF48-2B8C-49FE-A72B-EAE6F458C571}"/>
    <cellStyle name="Cálculo 15 2 4 4 2" xfId="23039" xr:uid="{07EF9E7B-F031-41CD-ADFE-CD2F287E9A0B}"/>
    <cellStyle name="Cálculo 15 2 4 5" xfId="18031" xr:uid="{5D0C154A-4A8F-431C-A69E-A4A49897D99A}"/>
    <cellStyle name="Cálculo 15 2 5" xfId="3249" xr:uid="{05E16446-D8DD-4156-89ED-B5231F2A8FBC}"/>
    <cellStyle name="Cálculo 15 2 5 2" xfId="5886" xr:uid="{8E60139C-3A80-45D4-A16D-5B7ABC04BD7C}"/>
    <cellStyle name="Cálculo 15 2 5 2 2" xfId="12197" xr:uid="{D96DA3CD-BF6D-464F-8C39-97E6A2ABCB59}"/>
    <cellStyle name="Cálculo 15 2 5 2 2 2" xfId="27305" xr:uid="{CCC4EBCF-835E-4230-A22B-1C342B39D44A}"/>
    <cellStyle name="Cálculo 15 2 5 2 3" xfId="7350" xr:uid="{4DEF4B74-69E8-459F-8F72-2AD0D6584B4E}"/>
    <cellStyle name="Cálculo 15 2 5 2 3 2" xfId="22458" xr:uid="{47A377C0-D897-47E8-82ED-01B027BFDEBF}"/>
    <cellStyle name="Cálculo 15 2 5 2 4" xfId="20994" xr:uid="{19D508AF-F5A0-46C1-8158-B4AB3379B7B2}"/>
    <cellStyle name="Cálculo 15 2 5 3" xfId="9631" xr:uid="{A82B8A81-0ED1-48C0-AFD6-41485D495D44}"/>
    <cellStyle name="Cálculo 15 2 5 3 2" xfId="24739" xr:uid="{02DE1FD9-6DD7-4358-A032-882F2BA1BC9B}"/>
    <cellStyle name="Cálculo 15 2 5 4" xfId="14553" xr:uid="{4FB54171-57C0-42EA-99F2-0D8E5D0FE4C5}"/>
    <cellStyle name="Cálculo 15 2 5 4 2" xfId="29661" xr:uid="{1A29056B-78AD-4ED5-B0BD-B98CF26C8A78}"/>
    <cellStyle name="Cálculo 15 2 5 5" xfId="18357" xr:uid="{B86EC01E-9D10-41C5-BE7D-B082AB005D3C}"/>
    <cellStyle name="Cálculo 15 2 6" xfId="3555" xr:uid="{4AAD6F9C-398A-4D01-B2BE-810FA398292D}"/>
    <cellStyle name="Cálculo 15 2 6 2" xfId="6192" xr:uid="{FD8C724A-E0CD-40C8-9737-542D4C412E94}"/>
    <cellStyle name="Cálculo 15 2 6 2 2" xfId="12503" xr:uid="{D1F3BA91-2000-4700-9AE5-0E398E6FB162}"/>
    <cellStyle name="Cálculo 15 2 6 2 2 2" xfId="27611" xr:uid="{43D135D9-7E7F-4C7C-B14B-23AA1075A8BA}"/>
    <cellStyle name="Cálculo 15 2 6 2 3" xfId="14963" xr:uid="{1118BA0B-C16B-460C-A135-4A53117BCAF8}"/>
    <cellStyle name="Cálculo 15 2 6 2 3 2" xfId="30071" xr:uid="{87F2AA55-FA47-4EFF-8A1E-7E7E6270A7EC}"/>
    <cellStyle name="Cálculo 15 2 6 2 4" xfId="21300" xr:uid="{1FB11798-C5BD-4DD6-B76C-81DB76AA9AE4}"/>
    <cellStyle name="Cálculo 15 2 6 3" xfId="9937" xr:uid="{56F9A13D-B0CE-42C9-AA76-054402E1AFC2}"/>
    <cellStyle name="Cálculo 15 2 6 3 2" xfId="25045" xr:uid="{FE7BD623-3C8A-485B-8BBF-286EBC36C261}"/>
    <cellStyle name="Cálculo 15 2 6 4" xfId="8190" xr:uid="{FCFAC400-6C78-457A-B685-7E68A2546A67}"/>
    <cellStyle name="Cálculo 15 2 6 4 2" xfId="23298" xr:uid="{78E6E2BD-4404-4F6B-9172-A913106EBA6D}"/>
    <cellStyle name="Cálculo 15 2 6 5" xfId="18663" xr:uid="{1F1F18AF-5C81-46FD-A38E-28DF4FB2571D}"/>
    <cellStyle name="Cálculo 15 2 7" xfId="3901" xr:uid="{FB627FF3-9788-4658-97D1-A967DA755102}"/>
    <cellStyle name="Cálculo 15 2 7 2" xfId="6538" xr:uid="{9F751C5A-AE7C-4B36-B523-A672572EF187}"/>
    <cellStyle name="Cálculo 15 2 7 2 2" xfId="12849" xr:uid="{1DFD9FA0-614C-4B1A-9515-75F304984020}"/>
    <cellStyle name="Cálculo 15 2 7 2 2 2" xfId="27957" xr:uid="{A256B2DB-C0B2-46AC-B8E2-3CEF4A7805E3}"/>
    <cellStyle name="Cálculo 15 2 7 2 3" xfId="15181" xr:uid="{7878BFBD-DB8F-415B-9FA2-60DD0D22D3C2}"/>
    <cellStyle name="Cálculo 15 2 7 2 3 2" xfId="30289" xr:uid="{D2E23844-0B61-41F1-930F-48B4F3AAD5A4}"/>
    <cellStyle name="Cálculo 15 2 7 2 4" xfId="21646" xr:uid="{194D5A8E-4BB2-4E3E-9D74-21C9D718D6C2}"/>
    <cellStyle name="Cálculo 15 2 7 3" xfId="10283" xr:uid="{25175436-3BBC-4365-B3B2-F0F920C4CB23}"/>
    <cellStyle name="Cálculo 15 2 7 3 2" xfId="25391" xr:uid="{6C7742C3-37CE-4180-9202-3CAE4F30B3ED}"/>
    <cellStyle name="Cálculo 15 2 7 4" xfId="16140" xr:uid="{9A817CF2-7382-4C3E-AC5A-92B2F2C7D24B}"/>
    <cellStyle name="Cálculo 15 2 7 4 2" xfId="31248" xr:uid="{BE42E35C-63F5-4CF6-A879-900B535981D0}"/>
    <cellStyle name="Cálculo 15 2 7 5" xfId="19009" xr:uid="{EB9DBD03-EF19-4B18-89A4-4E24EDCC8D97}"/>
    <cellStyle name="Cálculo 15 2 8" xfId="4265" xr:uid="{D3D66BC2-06F0-4868-A494-442F5D9EACA7}"/>
    <cellStyle name="Cálculo 15 2 8 2" xfId="6902" xr:uid="{A0A532A9-32F0-4123-B5B8-FAE0D3332BF9}"/>
    <cellStyle name="Cálculo 15 2 8 2 2" xfId="13213" xr:uid="{F89120B0-F2C9-44C1-B4D3-59E29F2E220D}"/>
    <cellStyle name="Cálculo 15 2 8 2 2 2" xfId="28321" xr:uid="{40AA418D-C4CC-43C1-87FE-720E544DA567}"/>
    <cellStyle name="Cálculo 15 2 8 2 3" xfId="16877" xr:uid="{3E4049AF-4AD7-457D-A585-F30D9EB44FC4}"/>
    <cellStyle name="Cálculo 15 2 8 2 3 2" xfId="31985" xr:uid="{16DD1AA3-6B37-411F-9D2C-EF892EC44098}"/>
    <cellStyle name="Cálculo 15 2 8 2 4" xfId="22010" xr:uid="{FB8E4583-6795-4CE3-ACBC-7D030CCAD076}"/>
    <cellStyle name="Cálculo 15 2 8 3" xfId="10647" xr:uid="{2EB1DBCC-561B-41A8-B390-F841A291A631}"/>
    <cellStyle name="Cálculo 15 2 8 3 2" xfId="25755" xr:uid="{28FA120D-1A7B-4BC5-9B10-FF2085DDB589}"/>
    <cellStyle name="Cálculo 15 2 8 4" xfId="15266" xr:uid="{5B78690A-E2DF-41CF-9074-3531C7544B10}"/>
    <cellStyle name="Cálculo 15 2 8 4 2" xfId="30374" xr:uid="{ADF4AC84-C194-4496-884C-D51DA5FE02EA}"/>
    <cellStyle name="Cálculo 15 2 8 5" xfId="19373" xr:uid="{DCBE442B-F14F-4340-9FF1-0BA34185B310}"/>
    <cellStyle name="Cálculo 15 2 9" xfId="4466" xr:uid="{35BB783C-F46C-4BBE-800A-B21C2D282326}"/>
    <cellStyle name="Cálculo 15 2 9 2" xfId="10848" xr:uid="{078A608E-EA9E-47C8-8BD8-29DCBE61785D}"/>
    <cellStyle name="Cálculo 15 2 9 2 2" xfId="25956" xr:uid="{8D623362-257B-4681-B7A2-C5A7A59881F7}"/>
    <cellStyle name="Cálculo 15 2 9 3" xfId="14031" xr:uid="{305A018F-1AB2-4C11-B127-AF08FC11C21B}"/>
    <cellStyle name="Cálculo 15 2 9 3 2" xfId="29139" xr:uid="{213B6E23-1942-48C8-98FE-D633B538FAF4}"/>
    <cellStyle name="Cálculo 15 2 9 4" xfId="19574" xr:uid="{2C0F6530-7CB9-4074-8969-1005E244AA1B}"/>
    <cellStyle name="Cálculo 15 3" xfId="1812" xr:uid="{CD663483-0067-41EA-8DCB-843BE38A0431}"/>
    <cellStyle name="Cálculo 15 3 10" xfId="14855" xr:uid="{87CCDB54-AFCD-49E9-A5E3-17354F5B117C}"/>
    <cellStyle name="Cálculo 15 3 10 2" xfId="29963" xr:uid="{3811CFEE-7402-4D86-8432-E41FFD2EE944}"/>
    <cellStyle name="Cálculo 15 3 11" xfId="14778" xr:uid="{5D3F8A74-3534-4A8A-A354-20E9A753DA6B}"/>
    <cellStyle name="Cálculo 15 3 11 2" xfId="29886" xr:uid="{82DC0F78-F1C6-40BD-B7DB-8B70DA76EAB1}"/>
    <cellStyle name="Cálculo 15 3 12" xfId="17037" xr:uid="{B9C6E33F-1C70-4637-84A9-888CFE3C7C12}"/>
    <cellStyle name="Cálculo 15 3 2" xfId="2372" xr:uid="{7018CD52-F6D2-4221-8186-E57249E00337}"/>
    <cellStyle name="Cálculo 15 3 2 2" xfId="5009" xr:uid="{6993238D-2C4B-40B0-A34B-7FC9BF050EE4}"/>
    <cellStyle name="Cálculo 15 3 2 2 2" xfId="11373" xr:uid="{0076693F-FF66-4DFB-A321-C05AD1B20A5E}"/>
    <cellStyle name="Cálculo 15 3 2 2 2 2" xfId="26481" xr:uid="{9DB81FBC-AEE4-41D6-B6A0-8234671A0037}"/>
    <cellStyle name="Cálculo 15 3 2 2 3" xfId="7277" xr:uid="{2328473B-BB1D-4E9F-A911-FE7B086EAE17}"/>
    <cellStyle name="Cálculo 15 3 2 2 3 2" xfId="22385" xr:uid="{68D072DB-3C6D-4636-A60B-F59D7F550DE2}"/>
    <cellStyle name="Cálculo 15 3 2 2 4" xfId="20117" xr:uid="{71F8ABEC-4FCF-4CE3-A767-D398E7949D51}"/>
    <cellStyle name="Cálculo 15 3 2 3" xfId="8839" xr:uid="{04DB52F4-187B-48CB-9A55-8043B597AC73}"/>
    <cellStyle name="Cálculo 15 3 2 3 2" xfId="23947" xr:uid="{71B3E43B-A8DF-40EF-BB9C-71AAD9C00AFE}"/>
    <cellStyle name="Cálculo 15 3 2 4" xfId="15273" xr:uid="{5F30C519-45B1-4B37-BE8E-061A090D8999}"/>
    <cellStyle name="Cálculo 15 3 2 4 2" xfId="30381" xr:uid="{8D385285-AEE7-4135-8CAA-485026ED6F6A}"/>
    <cellStyle name="Cálculo 15 3 2 5" xfId="14337" xr:uid="{71A153B0-5733-4985-A8EE-16CA5AB25D86}"/>
    <cellStyle name="Cálculo 15 3 2 5 2" xfId="29445" xr:uid="{80A008BE-39A3-4649-8529-7F8948CD4D57}"/>
    <cellStyle name="Cálculo 15 3 2 6" xfId="17580" xr:uid="{B605325C-6894-4128-A776-9800E6E4154E}"/>
    <cellStyle name="Cálculo 15 3 3" xfId="2248" xr:uid="{38C0FC6F-F701-4332-BA63-FB7B10BA40DA}"/>
    <cellStyle name="Cálculo 15 3 3 2" xfId="4885" xr:uid="{46788249-6074-444D-BFE3-9883C39BBF4E}"/>
    <cellStyle name="Cálculo 15 3 3 2 2" xfId="15483" xr:uid="{7D6D2D21-C8BD-4974-A32C-D2D6789FD041}"/>
    <cellStyle name="Cálculo 15 3 3 2 2 2" xfId="30591" xr:uid="{B17BB368-B9D3-4E39-91A3-732C85230FA1}"/>
    <cellStyle name="Cálculo 15 3 3 2 3" xfId="19993" xr:uid="{B200A813-9A41-4E00-86AA-CF2900268AA5}"/>
    <cellStyle name="Cálculo 15 3 3 3" xfId="15085" xr:uid="{A45378BF-C779-4052-8548-784129DD1CC3}"/>
    <cellStyle name="Cálculo 15 3 3 3 2" xfId="30193" xr:uid="{9A139F5F-9EBA-43FF-A16B-518AF7834123}"/>
    <cellStyle name="Cálculo 15 3 3 4" xfId="17473" xr:uid="{27E351C0-F2C2-4ED8-B1BC-58BE1D19391A}"/>
    <cellStyle name="Cálculo 15 3 4" xfId="2341" xr:uid="{0B096B1F-11A0-4486-BC5B-C5047F51EA96}"/>
    <cellStyle name="Cálculo 15 3 4 2" xfId="4978" xr:uid="{D1952696-BBC5-45E7-BC1D-0E177DCF4FCD}"/>
    <cellStyle name="Cálculo 15 3 4 2 2" xfId="11342" xr:uid="{2B0D2C7F-A6B6-4AB1-B0E6-3CA9CEB289C1}"/>
    <cellStyle name="Cálculo 15 3 4 2 2 2" xfId="26450" xr:uid="{5B25DC51-5F2E-452A-AE56-7955A821BA4C}"/>
    <cellStyle name="Cálculo 15 3 4 2 3" xfId="16160" xr:uid="{DC9BDA1C-A52F-44CE-8D9D-C65665C3F2B2}"/>
    <cellStyle name="Cálculo 15 3 4 2 3 2" xfId="31268" xr:uid="{5F1C6E66-52A0-4E4A-8F0E-5EE91037CDE9}"/>
    <cellStyle name="Cálculo 15 3 4 2 4" xfId="20086" xr:uid="{FB858D2F-9E6B-4797-BC98-0C85497D5FAF}"/>
    <cellStyle name="Cálculo 15 3 4 3" xfId="8808" xr:uid="{4791B77A-204C-44FA-B7BC-F5EFA7A8E579}"/>
    <cellStyle name="Cálculo 15 3 4 3 2" xfId="23916" xr:uid="{11C1753D-8275-4831-8578-9B059007608D}"/>
    <cellStyle name="Cálculo 15 3 4 4" xfId="14790" xr:uid="{955CC022-0675-40A1-B20B-E21C8A144F75}"/>
    <cellStyle name="Cálculo 15 3 4 4 2" xfId="29898" xr:uid="{664C0158-BA92-41B4-9CEF-40558A0C183E}"/>
    <cellStyle name="Cálculo 15 3 4 5" xfId="17566" xr:uid="{BA6AB7E7-854B-4C47-BA32-5E69AC395366}"/>
    <cellStyle name="Cálculo 15 3 5" xfId="3232" xr:uid="{23D0D7D1-7912-4D06-B8F8-4D5A6087C802}"/>
    <cellStyle name="Cálculo 15 3 5 2" xfId="5869" xr:uid="{D50F647A-5296-441A-A343-D7E3F3D50F15}"/>
    <cellStyle name="Cálculo 15 3 5 2 2" xfId="12180" xr:uid="{B1289739-CAC4-406F-A8E9-27AC0D69065D}"/>
    <cellStyle name="Cálculo 15 3 5 2 2 2" xfId="27288" xr:uid="{025BC54A-34BC-42F1-A847-6FCE5B59CA7D}"/>
    <cellStyle name="Cálculo 15 3 5 2 3" xfId="15873" xr:uid="{C334AC20-CA62-452F-A875-2C90844D08D8}"/>
    <cellStyle name="Cálculo 15 3 5 2 3 2" xfId="30981" xr:uid="{1C9CEC09-B133-4F43-91EA-0B56502221C2}"/>
    <cellStyle name="Cálculo 15 3 5 2 4" xfId="20977" xr:uid="{A35720D4-1526-48C1-98BA-E25032705D49}"/>
    <cellStyle name="Cálculo 15 3 5 3" xfId="9614" xr:uid="{8C4D2DAD-4B98-4DEA-A390-F3FD102D538E}"/>
    <cellStyle name="Cálculo 15 3 5 3 2" xfId="24722" xr:uid="{3A463A1A-D91F-494D-81D1-52CC01B19BC2}"/>
    <cellStyle name="Cálculo 15 3 5 4" xfId="14239" xr:uid="{C400D3BA-6F01-4E97-AA6E-7E8815CC6EEF}"/>
    <cellStyle name="Cálculo 15 3 5 4 2" xfId="29347" xr:uid="{CD40FE7A-39EC-47EC-917D-36FE7AF85A53}"/>
    <cellStyle name="Cálculo 15 3 5 5" xfId="18340" xr:uid="{243873BE-8E18-4DAF-9AE8-D0FBA4BE3843}"/>
    <cellStyle name="Cálculo 15 3 6" xfId="2314" xr:uid="{2C4CFBCB-23E9-4BC1-983F-49FC479A3D7D}"/>
    <cellStyle name="Cálculo 15 3 6 2" xfId="4951" xr:uid="{10A2E988-5FEE-4E5F-8380-F0FE891C9176}"/>
    <cellStyle name="Cálculo 15 3 6 2 2" xfId="11315" xr:uid="{FD69B415-06F3-468D-8FD6-E7FDDA49185A}"/>
    <cellStyle name="Cálculo 15 3 6 2 2 2" xfId="26423" xr:uid="{3269EF62-F097-4C08-A9B6-B140820832FC}"/>
    <cellStyle name="Cálculo 15 3 6 2 3" xfId="7792" xr:uid="{73C29D3A-8D55-4076-AF68-EF282A76A147}"/>
    <cellStyle name="Cálculo 15 3 6 2 3 2" xfId="22900" xr:uid="{C54C41C8-F6E9-4D33-BB7E-AFC2F67E43BC}"/>
    <cellStyle name="Cálculo 15 3 6 2 4" xfId="20059" xr:uid="{3C1CE107-D428-4194-82E1-5E640A85263F}"/>
    <cellStyle name="Cálculo 15 3 6 3" xfId="8781" xr:uid="{A16450D7-113E-4E30-8F81-5BD2BACF5204}"/>
    <cellStyle name="Cálculo 15 3 6 3 2" xfId="23889" xr:uid="{A8F67506-D7B5-4C95-B3B7-49400417D94B}"/>
    <cellStyle name="Cálculo 15 3 6 4" xfId="13816" xr:uid="{1D916B98-0617-4DD2-8B9E-775ABAC948B0}"/>
    <cellStyle name="Cálculo 15 3 6 4 2" xfId="28924" xr:uid="{B7BE3ABE-E067-4738-8FDA-7BE9C592290B}"/>
    <cellStyle name="Cálculo 15 3 6 5" xfId="17539" xr:uid="{083829C6-8B30-4AA0-B300-9E04C2F76CB0}"/>
    <cellStyle name="Cálculo 15 3 7" xfId="3884" xr:uid="{35A28193-E41B-4D58-ADD0-46DB9D806AD4}"/>
    <cellStyle name="Cálculo 15 3 7 2" xfId="6521" xr:uid="{3D9A07A0-8216-42CA-B84D-13E164D85F75}"/>
    <cellStyle name="Cálculo 15 3 7 2 2" xfId="12832" xr:uid="{8F57AFC3-C00A-4FA9-82EF-69A247B9C160}"/>
    <cellStyle name="Cálculo 15 3 7 2 2 2" xfId="27940" xr:uid="{BB5EB4DA-15A9-4CAB-8D40-58CBF03E8950}"/>
    <cellStyle name="Cálculo 15 3 7 2 3" xfId="15458" xr:uid="{9707F83D-5331-43CF-B25B-1703D1287CFB}"/>
    <cellStyle name="Cálculo 15 3 7 2 3 2" xfId="30566" xr:uid="{28A22BBF-62DD-4294-9A07-C7DCDE2B673E}"/>
    <cellStyle name="Cálculo 15 3 7 2 4" xfId="21629" xr:uid="{40B7B357-24CD-4054-9984-DA0E2317125A}"/>
    <cellStyle name="Cálculo 15 3 7 3" xfId="10266" xr:uid="{FD957B74-1C40-41F4-B7C7-E8FB40DB5869}"/>
    <cellStyle name="Cálculo 15 3 7 3 2" xfId="25374" xr:uid="{24AE63E0-9A96-4B03-B14D-276DE8F87388}"/>
    <cellStyle name="Cálculo 15 3 7 4" xfId="14009" xr:uid="{E54F5F18-326D-4DC4-979D-964A68E4F42C}"/>
    <cellStyle name="Cálculo 15 3 7 4 2" xfId="29117" xr:uid="{D1D382CC-EC54-4AAB-BE3D-0A29A3899779}"/>
    <cellStyle name="Cálculo 15 3 7 5" xfId="18992" xr:uid="{703437F5-6F01-42BC-A122-D03F168FB66F}"/>
    <cellStyle name="Cálculo 15 3 8" xfId="4449" xr:uid="{67154FF6-E162-46B8-814C-280674C52249}"/>
    <cellStyle name="Cálculo 15 3 8 2" xfId="10831" xr:uid="{36DA7B8C-0FA6-47FD-A560-12197CE43F07}"/>
    <cellStyle name="Cálculo 15 3 8 2 2" xfId="25939" xr:uid="{CD3B902F-D938-4ECC-99CA-7148046D15B6}"/>
    <cellStyle name="Cálculo 15 3 8 3" xfId="14312" xr:uid="{D52FACA4-26FC-42AF-9AB6-827290E9BAB1}"/>
    <cellStyle name="Cálculo 15 3 8 3 2" xfId="29420" xr:uid="{068CA25B-0F8A-4011-AB0E-673335C6633C}"/>
    <cellStyle name="Cálculo 15 3 8 4" xfId="19557" xr:uid="{96099C33-3928-4659-81E9-B78209D8D443}"/>
    <cellStyle name="Cálculo 15 3 9" xfId="8313" xr:uid="{70F44053-DEC3-4698-9BEE-E3C9CB824478}"/>
    <cellStyle name="Cálculo 15 3 9 2" xfId="23421" xr:uid="{0C1BC36F-027A-4C3D-AE79-2625451CD856}"/>
    <cellStyle name="Cálculo 15 4" xfId="2049" xr:uid="{097E3DED-BA30-40F8-8086-38F60EC87C03}"/>
    <cellStyle name="Cálculo 15 4 10" xfId="7788" xr:uid="{A072F6ED-E715-4223-96EB-912C345FD0E4}"/>
    <cellStyle name="Cálculo 15 4 10 2" xfId="22896" xr:uid="{1179A2A2-5DB5-42EF-951B-F1A66F881232}"/>
    <cellStyle name="Cálculo 15 4 11" xfId="7582" xr:uid="{074C4F3C-CBBB-4096-AA75-78ADB93D5FBA}"/>
    <cellStyle name="Cálculo 15 4 11 2" xfId="22690" xr:uid="{EB8E4B9E-E1FB-4746-874A-4F1B618D4B97}"/>
    <cellStyle name="Cálculo 15 4 12" xfId="17274" xr:uid="{1D8FC264-8022-4B9D-BFDC-9308C0F30337}"/>
    <cellStyle name="Cálculo 15 4 2" xfId="2556" xr:uid="{A24209EA-A5D3-4E0B-988B-A8E099A366BC}"/>
    <cellStyle name="Cálculo 15 4 2 2" xfId="5193" xr:uid="{5B762EE3-6765-4DA0-BBCC-5255B34C8645}"/>
    <cellStyle name="Cálculo 15 4 2 2 2" xfId="11557" xr:uid="{3BAA9DEF-3F17-4909-BACF-6DBB4694CD03}"/>
    <cellStyle name="Cálculo 15 4 2 2 2 2" xfId="26665" xr:uid="{60925BCD-243C-420F-886D-A6E23B4ED54F}"/>
    <cellStyle name="Cálculo 15 4 2 2 3" xfId="8065" xr:uid="{9290E56C-3AB8-4423-8409-CE4D7D6C043C}"/>
    <cellStyle name="Cálculo 15 4 2 2 3 2" xfId="23173" xr:uid="{0AAF5939-14E4-4716-BA76-67A7CCA1E945}"/>
    <cellStyle name="Cálculo 15 4 2 2 4" xfId="20301" xr:uid="{D591A3DD-7891-49C8-B62A-8C0E6D93E4C6}"/>
    <cellStyle name="Cálculo 15 4 2 3" xfId="9023" xr:uid="{7A0E779F-10DD-4901-84D7-920ED6EC2200}"/>
    <cellStyle name="Cálculo 15 4 2 3 2" xfId="24131" xr:uid="{55085A35-CBF5-4149-861D-4948931870F8}"/>
    <cellStyle name="Cálculo 15 4 2 4" xfId="14770" xr:uid="{5A21778D-123A-4964-84A6-337FB0B338B3}"/>
    <cellStyle name="Cálculo 15 4 2 4 2" xfId="29878" xr:uid="{1BCF7AC3-B435-4A51-A015-FF5CC5714B21}"/>
    <cellStyle name="Cálculo 15 4 2 5" xfId="7138" xr:uid="{97D41304-BC71-404A-BE25-316E37C0E40D}"/>
    <cellStyle name="Cálculo 15 4 2 5 2" xfId="22246" xr:uid="{E5641EB6-25AA-4BA9-95D8-6C916057C850}"/>
    <cellStyle name="Cálculo 15 4 2 6" xfId="17664" xr:uid="{00F4F84E-2BE5-4BE0-A270-82820251D48B}"/>
    <cellStyle name="Cálculo 15 4 3" xfId="2809" xr:uid="{1A95D8AE-D324-4CA4-8980-68B67A361198}"/>
    <cellStyle name="Cálculo 15 4 3 2" xfId="5446" xr:uid="{9048BD19-2B35-4C89-96E1-7F6DD253404D}"/>
    <cellStyle name="Cálculo 15 4 3 2 2" xfId="8162" xr:uid="{928EA51D-3BA2-48A1-8A6E-3BE73C7DF666}"/>
    <cellStyle name="Cálculo 15 4 3 2 2 2" xfId="23270" xr:uid="{11270601-6F2D-4B16-82C9-82B53A5DCE0A}"/>
    <cellStyle name="Cálculo 15 4 3 2 3" xfId="20554" xr:uid="{483233C9-EE4F-47A3-AF6A-F4C9940158D5}"/>
    <cellStyle name="Cálculo 15 4 3 3" xfId="13756" xr:uid="{33AF5FF8-26E1-42FA-88C2-619B0DDF84C4}"/>
    <cellStyle name="Cálculo 15 4 3 3 2" xfId="28864" xr:uid="{09B32487-2290-4F90-8A80-90F73A10E261}"/>
    <cellStyle name="Cálculo 15 4 3 4" xfId="17917" xr:uid="{5BDFA564-413F-469A-BE29-C9609A6B1E06}"/>
    <cellStyle name="Cálculo 15 4 4" xfId="3112" xr:uid="{6984B247-D321-4495-BAB7-AA73C2336DF4}"/>
    <cellStyle name="Cálculo 15 4 4 2" xfId="5749" xr:uid="{CC741413-D772-4B0D-BB7A-49EF58CE7CA7}"/>
    <cellStyle name="Cálculo 15 4 4 2 2" xfId="12060" xr:uid="{9473F58A-16D8-4379-A13B-B705C608CF62}"/>
    <cellStyle name="Cálculo 15 4 4 2 2 2" xfId="27168" xr:uid="{21AA0A20-7891-44FA-8A07-98736EFBD68B}"/>
    <cellStyle name="Cálculo 15 4 4 2 3" xfId="16404" xr:uid="{1B67D5DE-7F02-4529-BA56-E7200A00B5CD}"/>
    <cellStyle name="Cálculo 15 4 4 2 3 2" xfId="31512" xr:uid="{965A9E76-1B67-49E7-9637-96E3A5082724}"/>
    <cellStyle name="Cálculo 15 4 4 2 4" xfId="20857" xr:uid="{2F3CF14B-DB01-4D33-BB30-E4266A47C8B1}"/>
    <cellStyle name="Cálculo 15 4 4 3" xfId="9494" xr:uid="{030A6C1E-5BC6-4480-8BBE-FC1EC1B900B2}"/>
    <cellStyle name="Cálculo 15 4 4 3 2" xfId="24602" xr:uid="{FF34E9C3-9C31-4598-8910-03D74D675565}"/>
    <cellStyle name="Cálculo 15 4 4 4" xfId="13852" xr:uid="{1A2AE44D-C412-47CA-88FA-D69EC8E4FB41}"/>
    <cellStyle name="Cálculo 15 4 4 4 2" xfId="28960" xr:uid="{F827A02B-0BE8-4322-A407-6AEFB96B9DC2}"/>
    <cellStyle name="Cálculo 15 4 4 5" xfId="18220" xr:uid="{342219C3-047F-4771-91A1-E378AB7FBBED}"/>
    <cellStyle name="Cálculo 15 4 5" xfId="3438" xr:uid="{C7B3136D-60AA-48F6-9EEF-2128965CDEA1}"/>
    <cellStyle name="Cálculo 15 4 5 2" xfId="6075" xr:uid="{E9B78D4C-7DBD-435D-85B6-95E50C819564}"/>
    <cellStyle name="Cálculo 15 4 5 2 2" xfId="12386" xr:uid="{50D3C3F2-D323-4D91-8314-AA18B90A9C3A}"/>
    <cellStyle name="Cálculo 15 4 5 2 2 2" xfId="27494" xr:uid="{D904AA3C-6307-4343-BFAB-6F0526C7F0F8}"/>
    <cellStyle name="Cálculo 15 4 5 2 3" xfId="14134" xr:uid="{9B4BD57D-62E2-4127-BA17-A4B62E1B6923}"/>
    <cellStyle name="Cálculo 15 4 5 2 3 2" xfId="29242" xr:uid="{24BDD6DD-217B-446B-8363-39BAE643A654}"/>
    <cellStyle name="Cálculo 15 4 5 2 4" xfId="21183" xr:uid="{2C92C91D-5EF3-421E-94EB-2E1D4AE3BD44}"/>
    <cellStyle name="Cálculo 15 4 5 3" xfId="9820" xr:uid="{1E91BD5E-D694-4977-BF47-04C625DAC52F}"/>
    <cellStyle name="Cálculo 15 4 5 3 2" xfId="24928" xr:uid="{09071FB5-62E8-4FB2-82A6-0D8FB5B13425}"/>
    <cellStyle name="Cálculo 15 4 5 4" xfId="7557" xr:uid="{47B22158-DF83-47D7-BB75-D3C26A3F1B46}"/>
    <cellStyle name="Cálculo 15 4 5 4 2" xfId="22665" xr:uid="{FBC8055D-ED65-49A3-A779-E433A4511FE7}"/>
    <cellStyle name="Cálculo 15 4 5 5" xfId="18546" xr:uid="{F8F22BF2-8B34-4F8C-9570-44A3D999A454}"/>
    <cellStyle name="Cálculo 15 4 6" xfId="3744" xr:uid="{4E67C5DF-174F-431F-941D-11F6E1AF47E3}"/>
    <cellStyle name="Cálculo 15 4 6 2" xfId="6381" xr:uid="{D4FA5470-A5D3-412F-9E17-733330A87FE6}"/>
    <cellStyle name="Cálculo 15 4 6 2 2" xfId="12692" xr:uid="{A65A60D7-A3FD-4E9D-BB33-751BB617F000}"/>
    <cellStyle name="Cálculo 15 4 6 2 2 2" xfId="27800" xr:uid="{CA1AAC11-5243-4AC6-8E9F-DDDC54EA4881}"/>
    <cellStyle name="Cálculo 15 4 6 2 3" xfId="15667" xr:uid="{53CCE9BC-96DF-4632-8DEA-940B6FE4A8D9}"/>
    <cellStyle name="Cálculo 15 4 6 2 3 2" xfId="30775" xr:uid="{78262069-FD90-46B4-9297-52034C43AD99}"/>
    <cellStyle name="Cálculo 15 4 6 2 4" xfId="21489" xr:uid="{0EE9A28A-9AB1-4067-8166-475F4FB828EE}"/>
    <cellStyle name="Cálculo 15 4 6 3" xfId="10126" xr:uid="{AB5C2F4E-0919-4BD8-8D8D-33FFB9368DEC}"/>
    <cellStyle name="Cálculo 15 4 6 3 2" xfId="25234" xr:uid="{CAD8056C-2730-4BB2-8591-3C8E6B867D21}"/>
    <cellStyle name="Cálculo 15 4 6 4" xfId="15751" xr:uid="{559E05AE-6C81-494C-A81C-28B8BC106D59}"/>
    <cellStyle name="Cálculo 15 4 6 4 2" xfId="30859" xr:uid="{790CEA3A-9AAF-481A-B7AE-28431BFA971E}"/>
    <cellStyle name="Cálculo 15 4 6 5" xfId="18852" xr:uid="{8C1D68E1-0098-4039-8F88-3BF25F38AD7F}"/>
    <cellStyle name="Cálculo 15 4 7" xfId="4121" xr:uid="{DCF8BCFE-0089-430E-B669-237D03CE142A}"/>
    <cellStyle name="Cálculo 15 4 7 2" xfId="6758" xr:uid="{9B471EE9-AB3A-4429-8B76-FB93A34B6F96}"/>
    <cellStyle name="Cálculo 15 4 7 2 2" xfId="13069" xr:uid="{B48D8E6E-C6D4-4BBB-A522-5D4842BC3664}"/>
    <cellStyle name="Cálculo 15 4 7 2 2 2" xfId="28177" xr:uid="{23ABA4FE-8C38-4630-9347-A592F628DDA5}"/>
    <cellStyle name="Cálculo 15 4 7 2 3" xfId="16743" xr:uid="{BB7A324B-4A8A-4740-89D8-E346F75BE331}"/>
    <cellStyle name="Cálculo 15 4 7 2 3 2" xfId="31851" xr:uid="{A2C42DE3-F152-46B5-8A5B-B37E5E06BB5F}"/>
    <cellStyle name="Cálculo 15 4 7 2 4" xfId="21866" xr:uid="{82E2EADC-4C2D-4741-8ECB-C9BDB0FDC84A}"/>
    <cellStyle name="Cálculo 15 4 7 3" xfId="10503" xr:uid="{AAA14683-F3AE-4B19-932A-4C455A22CB45}"/>
    <cellStyle name="Cálculo 15 4 7 3 2" xfId="25611" xr:uid="{B2B1E49D-B7F4-4F14-A231-C506F3D43B87}"/>
    <cellStyle name="Cálculo 15 4 7 4" xfId="9295" xr:uid="{B5DAA2C2-C526-4215-BA9F-022C6F1A7C70}"/>
    <cellStyle name="Cálculo 15 4 7 4 2" xfId="24403" xr:uid="{90442180-D360-4D2F-963C-A2CA0850983D}"/>
    <cellStyle name="Cálculo 15 4 7 5" xfId="19229" xr:uid="{99286628-A1D3-49BB-A0FF-3DB875D06565}"/>
    <cellStyle name="Cálculo 15 4 8" xfId="4686" xr:uid="{71A3B694-184E-466F-A7B1-8767E2D8F253}"/>
    <cellStyle name="Cálculo 15 4 8 2" xfId="11068" xr:uid="{1F55E390-CAAB-406F-9DA5-C380BBA2A4C5}"/>
    <cellStyle name="Cálculo 15 4 8 2 2" xfId="26176" xr:uid="{B50410D6-E45D-4551-830D-3DADDF01EF1F}"/>
    <cellStyle name="Cálculo 15 4 8 3" xfId="15179" xr:uid="{ED4E4353-732E-404D-8D2C-E338B3D460FD}"/>
    <cellStyle name="Cálculo 15 4 8 3 2" xfId="30287" xr:uid="{53B8403A-CA90-4667-AECE-25BDDF03C13F}"/>
    <cellStyle name="Cálculo 15 4 8 4" xfId="19794" xr:uid="{37A53E60-4192-4DEA-A0CA-057F132AD69D}"/>
    <cellStyle name="Cálculo 15 4 9" xfId="8547" xr:uid="{102C0135-A581-459A-8BC1-AE687707132A}"/>
    <cellStyle name="Cálculo 15 4 9 2" xfId="23655" xr:uid="{DACF9520-2F4C-48D3-BEDB-193C776E3012}"/>
    <cellStyle name="Cálculo 15 5" xfId="2072" xr:uid="{30098F95-E1E7-4188-ADE3-269D115A0410}"/>
    <cellStyle name="Cálculo 15 5 10" xfId="7858" xr:uid="{912CEAA3-1984-432F-8FAA-F473224FFB56}"/>
    <cellStyle name="Cálculo 15 5 10 2" xfId="22966" xr:uid="{836AAD16-CC78-4529-B84E-B62FA3BD3672}"/>
    <cellStyle name="Cálculo 15 5 11" xfId="17297" xr:uid="{6ED90DC1-B143-4742-A673-D614F45EB222}"/>
    <cellStyle name="Cálculo 15 5 2" xfId="2832" xr:uid="{1B637ADF-E5A1-4DB0-AB2B-46108D0A5595}"/>
    <cellStyle name="Cálculo 15 5 2 2" xfId="5469" xr:uid="{E16AD2B7-C733-4BC5-986A-8E3E951AAA5D}"/>
    <cellStyle name="Cálculo 15 5 2 2 2" xfId="14510" xr:uid="{852A2338-2622-4A01-8767-C8A3287678E0}"/>
    <cellStyle name="Cálculo 15 5 2 2 2 2" xfId="29618" xr:uid="{A648B0FA-C165-45CC-966C-E66242558495}"/>
    <cellStyle name="Cálculo 15 5 2 2 3" xfId="20577" xr:uid="{CA10FA9F-92ED-47C0-A414-F083590E0970}"/>
    <cellStyle name="Cálculo 15 5 2 3" xfId="13699" xr:uid="{963F4E82-79C0-40CB-B5A5-2D1EF416B69A}"/>
    <cellStyle name="Cálculo 15 5 2 3 2" xfId="28807" xr:uid="{5888CEF6-7272-4B52-875A-21A84C47CDB8}"/>
    <cellStyle name="Cálculo 15 5 2 4" xfId="17940" xr:uid="{34D99969-3351-4FE9-AF66-CA81506709DA}"/>
    <cellStyle name="Cálculo 15 5 3" xfId="3135" xr:uid="{B531638F-8C54-4465-B862-B5DF2EEC5A8C}"/>
    <cellStyle name="Cálculo 15 5 3 2" xfId="5772" xr:uid="{AEFD8FCE-1792-4B60-86A7-ED053568EB16}"/>
    <cellStyle name="Cálculo 15 5 3 2 2" xfId="12083" xr:uid="{BBC15D87-389B-41C1-9F9A-61AF594E350A}"/>
    <cellStyle name="Cálculo 15 5 3 2 2 2" xfId="27191" xr:uid="{832F99FE-510A-4AB1-8450-A8DF004F172E}"/>
    <cellStyle name="Cálculo 15 5 3 2 3" xfId="15050" xr:uid="{98FA5FB2-D37E-4D44-8E8B-5732B08E8C14}"/>
    <cellStyle name="Cálculo 15 5 3 2 3 2" xfId="30158" xr:uid="{B289E916-1354-405F-9245-656FA27C900C}"/>
    <cellStyle name="Cálculo 15 5 3 2 4" xfId="20880" xr:uid="{97E89570-BF6D-4A62-8B97-AE3A47C179A8}"/>
    <cellStyle name="Cálculo 15 5 3 3" xfId="9517" xr:uid="{D29E5CAF-7E2F-4335-93B6-5B83ED00BCFC}"/>
    <cellStyle name="Cálculo 15 5 3 3 2" xfId="24625" xr:uid="{5484462C-3D48-49A7-ACF6-1ABFB19CCEA5}"/>
    <cellStyle name="Cálculo 15 5 3 4" xfId="13921" xr:uid="{34EBA174-DD2E-44F6-90A3-8AC0AAD8AE0E}"/>
    <cellStyle name="Cálculo 15 5 3 4 2" xfId="29029" xr:uid="{46AD2CC1-0EEE-4E64-82FC-A114B11A9FA3}"/>
    <cellStyle name="Cálculo 15 5 3 5" xfId="18243" xr:uid="{0F5ECAE3-9B5A-4581-ABD3-2F7666FE0C15}"/>
    <cellStyle name="Cálculo 15 5 4" xfId="3461" xr:uid="{C149F2F4-96EE-4124-B13D-C089075CC393}"/>
    <cellStyle name="Cálculo 15 5 4 2" xfId="6098" xr:uid="{98EE3B7A-5FE3-4D48-B1CA-25DE1BC722C9}"/>
    <cellStyle name="Cálculo 15 5 4 2 2" xfId="12409" xr:uid="{D87BE466-A2AA-4CB7-914B-E7509376973C}"/>
    <cellStyle name="Cálculo 15 5 4 2 2 2" xfId="27517" xr:uid="{AC8830EB-78C5-453B-A35A-A1A7EA01E44A}"/>
    <cellStyle name="Cálculo 15 5 4 2 3" xfId="8154" xr:uid="{95F22B12-9231-4F53-A2A7-488CE5241F21}"/>
    <cellStyle name="Cálculo 15 5 4 2 3 2" xfId="23262" xr:uid="{19F0434F-84BF-47E5-81E5-23B597740E2A}"/>
    <cellStyle name="Cálculo 15 5 4 2 4" xfId="21206" xr:uid="{B3CE7861-B909-491F-B488-CECFF40F0270}"/>
    <cellStyle name="Cálculo 15 5 4 3" xfId="9843" xr:uid="{935A6C86-F897-404D-8F75-05288CBB3AF4}"/>
    <cellStyle name="Cálculo 15 5 4 3 2" xfId="24951" xr:uid="{2651A7BE-13BF-4550-A884-A0A4960EF610}"/>
    <cellStyle name="Cálculo 15 5 4 4" xfId="13499" xr:uid="{A0A506E4-5819-429F-A410-BD41AAAA4E3A}"/>
    <cellStyle name="Cálculo 15 5 4 4 2" xfId="28607" xr:uid="{CFCF6868-9843-4BAC-91B0-4000F97E3A12}"/>
    <cellStyle name="Cálculo 15 5 4 5" xfId="18569" xr:uid="{1F22FCB9-C7CE-4E95-8650-7EFDBD376939}"/>
    <cellStyle name="Cálculo 15 5 5" xfId="3767" xr:uid="{1680FE44-5BA7-4F97-812E-B2E7DD40A7FA}"/>
    <cellStyle name="Cálculo 15 5 5 2" xfId="6404" xr:uid="{B8EF46AD-012F-4BF1-90E7-5392F9E465A2}"/>
    <cellStyle name="Cálculo 15 5 5 2 2" xfId="12715" xr:uid="{C2363579-600B-415B-AE89-A911C4B29A7E}"/>
    <cellStyle name="Cálculo 15 5 5 2 2 2" xfId="27823" xr:uid="{E23D42A7-7FD6-4123-B5A5-2F60F5EB0D47}"/>
    <cellStyle name="Cálculo 15 5 5 2 3" xfId="14865" xr:uid="{66A639A1-7645-455A-9294-9838E98F2200}"/>
    <cellStyle name="Cálculo 15 5 5 2 3 2" xfId="29973" xr:uid="{E548F7C1-48F6-4132-90F7-BCF8D9C4B271}"/>
    <cellStyle name="Cálculo 15 5 5 2 4" xfId="21512" xr:uid="{201168AD-562F-4D53-9703-824853199014}"/>
    <cellStyle name="Cálculo 15 5 5 3" xfId="10149" xr:uid="{CC8B0BB6-FEBE-4C03-816C-AE663A6CB8D8}"/>
    <cellStyle name="Cálculo 15 5 5 3 2" xfId="25257" xr:uid="{12C7B1A4-BBA0-4121-BE1A-43DA9A564070}"/>
    <cellStyle name="Cálculo 15 5 5 4" xfId="16223" xr:uid="{BB4441E3-9613-476C-A05F-2365F4CA3435}"/>
    <cellStyle name="Cálculo 15 5 5 4 2" xfId="31331" xr:uid="{1C6E487D-C0E0-4DB3-BEDF-26D04D6D7ABC}"/>
    <cellStyle name="Cálculo 15 5 5 5" xfId="18875" xr:uid="{7FC5E894-F6E4-42B8-876E-B94CDD0ABA90}"/>
    <cellStyle name="Cálculo 15 5 6" xfId="4144" xr:uid="{77EE40B1-540F-4284-8443-368F90E8E684}"/>
    <cellStyle name="Cálculo 15 5 6 2" xfId="6781" xr:uid="{4F243352-510F-480B-AF49-7D9B27E566BD}"/>
    <cellStyle name="Cálculo 15 5 6 2 2" xfId="13092" xr:uid="{05659AAC-16FF-4027-9184-E03B1A537704}"/>
    <cellStyle name="Cálculo 15 5 6 2 2 2" xfId="28200" xr:uid="{23116BB3-9EE7-4502-99A5-F55C60E44AD1}"/>
    <cellStyle name="Cálculo 15 5 6 2 3" xfId="16766" xr:uid="{1760C3FC-1F41-4745-809C-B31E1191A7B8}"/>
    <cellStyle name="Cálculo 15 5 6 2 3 2" xfId="31874" xr:uid="{AF92FB6C-6141-46B4-AE86-07079ADB311C}"/>
    <cellStyle name="Cálculo 15 5 6 2 4" xfId="21889" xr:uid="{A2462E0C-D096-466E-9B3C-9B0B84599B91}"/>
    <cellStyle name="Cálculo 15 5 6 3" xfId="10526" xr:uid="{923BF7EF-0AE3-4111-B77B-DA15804D4C08}"/>
    <cellStyle name="Cálculo 15 5 6 3 2" xfId="25634" xr:uid="{1DCB87B3-6CE7-4102-9E02-61EFE430D65F}"/>
    <cellStyle name="Cálculo 15 5 6 4" xfId="8111" xr:uid="{AB272E66-D27D-4597-991C-D06FED8D1B75}"/>
    <cellStyle name="Cálculo 15 5 6 4 2" xfId="23219" xr:uid="{7A31387C-DD8F-4A0B-B437-3F8ED76E5D2C}"/>
    <cellStyle name="Cálculo 15 5 6 5" xfId="19252" xr:uid="{AB8DC0C3-5C24-4ADB-8A46-4E74BDAA2CE6}"/>
    <cellStyle name="Cálculo 15 5 7" xfId="4709" xr:uid="{D90062AC-FEBB-4F25-AA8C-6689764F341E}"/>
    <cellStyle name="Cálculo 15 5 7 2" xfId="11091" xr:uid="{AABF5FF2-C26F-406A-8D96-05772BC2FD47}"/>
    <cellStyle name="Cálculo 15 5 7 2 2" xfId="26199" xr:uid="{8CE113C6-0AD4-48C0-BE3E-53A35DAA4F32}"/>
    <cellStyle name="Cálculo 15 5 7 3" xfId="13770" xr:uid="{DFA3E756-CF4F-4503-AF63-4E5584F41C43}"/>
    <cellStyle name="Cálculo 15 5 7 3 2" xfId="28878" xr:uid="{D1796750-A097-4241-8078-B316E356323E}"/>
    <cellStyle name="Cálculo 15 5 7 4" xfId="19817" xr:uid="{9A1AB297-BB0D-4C98-9BC4-022471FB889B}"/>
    <cellStyle name="Cálculo 15 5 8" xfId="8570" xr:uid="{1A3EA808-0EE4-4BF3-9BF7-6F2793772DC6}"/>
    <cellStyle name="Cálculo 15 5 8 2" xfId="23678" xr:uid="{00DFEE54-018F-4D16-81ED-A3FF41D66A94}"/>
    <cellStyle name="Cálculo 15 5 9" xfId="15395" xr:uid="{D60E9547-932A-4549-B078-A735809B4947}"/>
    <cellStyle name="Cálculo 15 5 9 2" xfId="30503" xr:uid="{F1032019-4313-4F1F-8BE2-A2499D1666E8}"/>
    <cellStyle name="Cálculo 16" xfId="756" xr:uid="{00000000-0005-0000-0000-0000F4020000}"/>
    <cellStyle name="Cálculo 16 2" xfId="1830" xr:uid="{75A36683-5DBD-4E96-84FE-95B8F1550FFC}"/>
    <cellStyle name="Cálculo 16 2 10" xfId="8331" xr:uid="{1ADBC717-334E-45A7-887C-B55203177E0C}"/>
    <cellStyle name="Cálculo 16 2 10 2" xfId="23439" xr:uid="{3101A022-66B3-424B-BE2F-DBB05CE157D4}"/>
    <cellStyle name="Cálculo 16 2 11" xfId="11782" xr:uid="{C0673F3C-C2E7-4457-81FF-5B431FC74C7E}"/>
    <cellStyle name="Cálculo 16 2 11 2" xfId="26890" xr:uid="{9BBDE352-17C9-41EE-A05E-5ACD1E745C77}"/>
    <cellStyle name="Cálculo 16 2 12" xfId="14444" xr:uid="{71573B64-1B97-4489-875C-DDC436C3887D}"/>
    <cellStyle name="Cálculo 16 2 12 2" xfId="29552" xr:uid="{2D947339-D700-4548-8CC4-B34264699C51}"/>
    <cellStyle name="Cálculo 16 2 13" xfId="17055" xr:uid="{36AB0AC5-2801-4DB8-82A9-8A2253CFC23A}"/>
    <cellStyle name="Cálculo 16 2 2" xfId="2390" xr:uid="{3990315A-8C1E-42D0-828F-05B3DBCC6123}"/>
    <cellStyle name="Cálculo 16 2 2 2" xfId="5027" xr:uid="{A530CC51-2F6F-4621-B107-5B289B8C9453}"/>
    <cellStyle name="Cálculo 16 2 2 2 2" xfId="11391" xr:uid="{5520F031-6E57-440B-9E72-FDF0106625D5}"/>
    <cellStyle name="Cálculo 16 2 2 2 2 2" xfId="26499" xr:uid="{EE6BA31C-DE94-4F8A-88CB-F93572CE733B}"/>
    <cellStyle name="Cálculo 16 2 2 2 3" xfId="9288" xr:uid="{CA2B6219-9267-498E-B9D6-55E16A5CBE0F}"/>
    <cellStyle name="Cálculo 16 2 2 2 3 2" xfId="24396" xr:uid="{197436F0-51CC-4031-8CBD-8416D8C21BAF}"/>
    <cellStyle name="Cálculo 16 2 2 2 4" xfId="20135" xr:uid="{77D471E1-A2EB-4BC2-A86A-5C8E2A85992B}"/>
    <cellStyle name="Cálculo 16 2 2 3" xfId="8857" xr:uid="{4C077005-D229-4DB0-9EF7-F774A2948786}"/>
    <cellStyle name="Cálculo 16 2 2 3 2" xfId="23965" xr:uid="{F1BF5D4C-D37C-4FB3-9C98-011F8FC83053}"/>
    <cellStyle name="Cálculo 16 2 3" xfId="2230" xr:uid="{AECF7C41-EC58-4D6B-A055-5E7F1693E778}"/>
    <cellStyle name="Cálculo 16 2 3 2" xfId="4867" xr:uid="{C1777804-DF96-4219-93A9-CF8F012B420F}"/>
    <cellStyle name="Cálculo 16 2 3 2 2" xfId="15450" xr:uid="{F0353496-9CD8-48D7-AE08-1ED8E2B18339}"/>
    <cellStyle name="Cálculo 16 2 3 2 2 2" xfId="30558" xr:uid="{CD4995DD-4F8B-431C-8D36-2CF3B39B7237}"/>
    <cellStyle name="Cálculo 16 2 3 2 3" xfId="19975" xr:uid="{2778211F-64E8-48C3-8612-37CF207801FA}"/>
    <cellStyle name="Cálculo 16 2 3 3" xfId="14570" xr:uid="{2D46106E-3AE8-44C8-8590-D29E07798B1A}"/>
    <cellStyle name="Cálculo 16 2 3 3 2" xfId="29678" xr:uid="{07280F4C-50AE-401D-B26E-E1905D6A50F7}"/>
    <cellStyle name="Cálculo 16 2 3 4" xfId="17455" xr:uid="{B6D9E1B5-FD66-4105-8B33-665B6A6F41EB}"/>
    <cellStyle name="Cálculo 16 2 4" xfId="2924" xr:uid="{6A4D080B-7F8A-4849-A9B3-14873AFEA864}"/>
    <cellStyle name="Cálculo 16 2 4 2" xfId="5561" xr:uid="{2E98D563-42B8-4815-8BBE-E1BFB3D4DDB6}"/>
    <cellStyle name="Cálculo 16 2 4 2 2" xfId="11872" xr:uid="{0B5310F0-F31B-458A-AD6D-576EBFF2559C}"/>
    <cellStyle name="Cálculo 16 2 4 2 2 2" xfId="26980" xr:uid="{1726975C-66E9-4A0F-BBCE-A81FF24DDCA0}"/>
    <cellStyle name="Cálculo 16 2 4 2 3" xfId="7122" xr:uid="{5ABEDBDB-8552-49EF-A82C-4F7FF1400EF5}"/>
    <cellStyle name="Cálculo 16 2 4 2 3 2" xfId="22230" xr:uid="{F6446627-2C57-487F-B40C-C22AFBD534BF}"/>
    <cellStyle name="Cálculo 16 2 4 2 4" xfId="20669" xr:uid="{2A648A53-4C5F-4DF5-8FDF-749FE5A244E5}"/>
    <cellStyle name="Cálculo 16 2 4 3" xfId="9306" xr:uid="{C447577D-3A98-4FB0-9947-6CEAB078C770}"/>
    <cellStyle name="Cálculo 16 2 4 3 2" xfId="24414" xr:uid="{B8A35AE5-DE38-4BBD-83BA-56527D197EB2}"/>
    <cellStyle name="Cálculo 16 2 4 4" xfId="9296" xr:uid="{4746EEF5-968C-4C59-8138-14ECCFCEC564}"/>
    <cellStyle name="Cálculo 16 2 4 4 2" xfId="24404" xr:uid="{1A98EDB0-CD43-45D5-B2D0-770ABDCC2D01}"/>
    <cellStyle name="Cálculo 16 2 4 5" xfId="18032" xr:uid="{5D7F8B4A-7190-4125-9F74-0D3433D33B96}"/>
    <cellStyle name="Cálculo 16 2 5" xfId="3250" xr:uid="{5C01FCB9-B8F3-4034-8CFA-14C5C5014960}"/>
    <cellStyle name="Cálculo 16 2 5 2" xfId="5887" xr:uid="{693C0E9A-D53F-4013-9C3B-A557E37DC192}"/>
    <cellStyle name="Cálculo 16 2 5 2 2" xfId="12198" xr:uid="{D94A9E8D-3DF1-4EBF-A1F0-95B2930C1349}"/>
    <cellStyle name="Cálculo 16 2 5 2 2 2" xfId="27306" xr:uid="{53D34CE3-F4A8-4450-8249-EBF2B968804A}"/>
    <cellStyle name="Cálculo 16 2 5 2 3" xfId="15025" xr:uid="{82C034F8-87ED-49FD-9670-BAA04C8A6634}"/>
    <cellStyle name="Cálculo 16 2 5 2 3 2" xfId="30133" xr:uid="{F5CCBA18-C77E-49E0-ABC8-F4BBCD775B6F}"/>
    <cellStyle name="Cálculo 16 2 5 2 4" xfId="20995" xr:uid="{F40B2C26-0A13-45C9-B373-A294139A2B59}"/>
    <cellStyle name="Cálculo 16 2 5 3" xfId="9632" xr:uid="{D5BB0AE8-B9BC-4C00-BE89-B8022B9053F5}"/>
    <cellStyle name="Cálculo 16 2 5 3 2" xfId="24740" xr:uid="{0297237C-8F4E-49EB-919D-CAAAABB0E51E}"/>
    <cellStyle name="Cálculo 16 2 5 4" xfId="15409" xr:uid="{CED3FA11-8B39-49D2-93ED-C338CF347FC5}"/>
    <cellStyle name="Cálculo 16 2 5 4 2" xfId="30517" xr:uid="{60421D24-25AA-4730-ABED-05E52906CEA2}"/>
    <cellStyle name="Cálculo 16 2 5 5" xfId="18358" xr:uid="{B5FB6645-DA2F-4D4F-8849-4EF08712B5B1}"/>
    <cellStyle name="Cálculo 16 2 6" xfId="3556" xr:uid="{1258B135-F455-48BD-BFF8-2133D74D215A}"/>
    <cellStyle name="Cálculo 16 2 6 2" xfId="6193" xr:uid="{16E8E08A-0851-454C-981E-9FD93E9B2F31}"/>
    <cellStyle name="Cálculo 16 2 6 2 2" xfId="12504" xr:uid="{65C3A451-48C2-47E8-982F-93E8824E8C44}"/>
    <cellStyle name="Cálculo 16 2 6 2 2 2" xfId="27612" xr:uid="{CD4E524B-94F1-4D2B-B4A1-4B6F067EF0F5}"/>
    <cellStyle name="Cálculo 16 2 6 2 3" xfId="7706" xr:uid="{BA3646E0-35A0-4CBD-8D97-D867ACBF5C87}"/>
    <cellStyle name="Cálculo 16 2 6 2 3 2" xfId="22814" xr:uid="{DD5908D0-0B29-4122-927A-85058256B4C0}"/>
    <cellStyle name="Cálculo 16 2 6 2 4" xfId="21301" xr:uid="{B6D39F00-1F50-4ED8-9B9B-5B802BB21256}"/>
    <cellStyle name="Cálculo 16 2 6 3" xfId="9938" xr:uid="{BBD8C891-14ED-455B-947A-76DBACEB571E}"/>
    <cellStyle name="Cálculo 16 2 6 3 2" xfId="25046" xr:uid="{26F2868D-3975-4102-956D-5ABA85AB9B71}"/>
    <cellStyle name="Cálculo 16 2 6 4" xfId="8293" xr:uid="{69BAAA56-A54C-437D-9B6C-9EE0F1BB217B}"/>
    <cellStyle name="Cálculo 16 2 6 4 2" xfId="23401" xr:uid="{96A7EDF9-1A0F-4190-9F26-7D03B09EF5AF}"/>
    <cellStyle name="Cálculo 16 2 6 5" xfId="18664" xr:uid="{04EBA55C-CD8B-43BE-BA34-7B52C9FF4E51}"/>
    <cellStyle name="Cálculo 16 2 7" xfId="3902" xr:uid="{ACAE2A23-7DE3-42A3-841B-6B54D1D9CCEA}"/>
    <cellStyle name="Cálculo 16 2 7 2" xfId="6539" xr:uid="{0C50449C-41DC-4708-B630-C63674CC8323}"/>
    <cellStyle name="Cálculo 16 2 7 2 2" xfId="12850" xr:uid="{402A5862-AC64-4493-BBE0-B07C4DB69637}"/>
    <cellStyle name="Cálculo 16 2 7 2 2 2" xfId="27958" xr:uid="{59B7C1DE-9CC3-46FC-938A-92A23F21D8BB}"/>
    <cellStyle name="Cálculo 16 2 7 2 3" xfId="7045" xr:uid="{0E90125A-FC59-4C8F-85EC-91D0148A9AF4}"/>
    <cellStyle name="Cálculo 16 2 7 2 3 2" xfId="22153" xr:uid="{60313E5D-8FCA-454D-8796-F1CB319B64E1}"/>
    <cellStyle name="Cálculo 16 2 7 2 4" xfId="21647" xr:uid="{DF02DFAA-9CEA-4C0D-98AF-93C5E503A0FE}"/>
    <cellStyle name="Cálculo 16 2 7 3" xfId="10284" xr:uid="{66C9F771-3143-4DB9-B66C-5AA823662BA4}"/>
    <cellStyle name="Cálculo 16 2 7 3 2" xfId="25392" xr:uid="{6BC89019-9F37-46DD-AD10-802C825F0493}"/>
    <cellStyle name="Cálculo 16 2 7 4" xfId="14681" xr:uid="{07BD6493-A014-4CAC-9B69-18F59002E379}"/>
    <cellStyle name="Cálculo 16 2 7 4 2" xfId="29789" xr:uid="{EE61D35C-EF4A-48EF-BF63-299081AE515B}"/>
    <cellStyle name="Cálculo 16 2 7 5" xfId="19010" xr:uid="{6D6AADFA-76F5-4758-BAE0-3F97AD8B5DCB}"/>
    <cellStyle name="Cálculo 16 2 8" xfId="4266" xr:uid="{B7EF6364-4936-4ABB-A8FC-3A40367E56A6}"/>
    <cellStyle name="Cálculo 16 2 8 2" xfId="6903" xr:uid="{EC861549-0248-4F22-9E1C-BD7068F4E658}"/>
    <cellStyle name="Cálculo 16 2 8 2 2" xfId="13214" xr:uid="{60AFE83F-F763-4E56-8EA7-C39C96AF9287}"/>
    <cellStyle name="Cálculo 16 2 8 2 2 2" xfId="28322" xr:uid="{526D2192-0D33-40E4-8010-813DC6113A8E}"/>
    <cellStyle name="Cálculo 16 2 8 2 3" xfId="16878" xr:uid="{82FD2BA3-455A-4748-BD10-CFDB88555FC2}"/>
    <cellStyle name="Cálculo 16 2 8 2 3 2" xfId="31986" xr:uid="{43087576-D758-4A3E-AC7F-D9194ACD0913}"/>
    <cellStyle name="Cálculo 16 2 8 2 4" xfId="22011" xr:uid="{2B96DCE6-34F1-4D83-A597-B809AB84DC43}"/>
    <cellStyle name="Cálculo 16 2 8 3" xfId="10648" xr:uid="{751196C9-F5E8-4C63-9727-193FDE3E2AC3}"/>
    <cellStyle name="Cálculo 16 2 8 3 2" xfId="25756" xr:uid="{F9791B98-F4FE-4168-A81B-415AC4DA35A0}"/>
    <cellStyle name="Cálculo 16 2 8 4" xfId="14021" xr:uid="{7065BA64-2DC3-4D6B-9FE2-B61FD7E47EBE}"/>
    <cellStyle name="Cálculo 16 2 8 4 2" xfId="29129" xr:uid="{BDF8AC4B-91F5-4A04-B33F-5ED16FFB7964}"/>
    <cellStyle name="Cálculo 16 2 8 5" xfId="19374" xr:uid="{75B7B4D9-F31B-43B8-9CA0-17B28F573E9C}"/>
    <cellStyle name="Cálculo 16 2 9" xfId="4467" xr:uid="{4E8A1D39-7D46-4979-8B73-5832F466FA72}"/>
    <cellStyle name="Cálculo 16 2 9 2" xfId="10849" xr:uid="{CEF0DA82-8126-4FEA-89E9-F674F3A3324A}"/>
    <cellStyle name="Cálculo 16 2 9 2 2" xfId="25957" xr:uid="{C1F0F1DD-D8DA-4258-9F46-8EE506AF172A}"/>
    <cellStyle name="Cálculo 16 2 9 3" xfId="8203" xr:uid="{B64EAF40-AD6E-43D8-9A6E-B3EBF2AA1EF0}"/>
    <cellStyle name="Cálculo 16 2 9 3 2" xfId="23311" xr:uid="{177AF5A1-FBA8-4381-B065-2183328C20BC}"/>
    <cellStyle name="Cálculo 16 2 9 4" xfId="19575" xr:uid="{01B9F99B-11D2-4E68-9070-52382E7CECD5}"/>
    <cellStyle name="Cálculo 16 3" xfId="1813" xr:uid="{726C6989-1546-456B-BA5C-45C46AAA0884}"/>
    <cellStyle name="Cálculo 16 3 10" xfId="7255" xr:uid="{66161EEE-B790-465B-8CD4-B5096E506AE2}"/>
    <cellStyle name="Cálculo 16 3 10 2" xfId="22363" xr:uid="{33C2908C-BD26-4F02-A9B9-D006A9BC7716}"/>
    <cellStyle name="Cálculo 16 3 11" xfId="13600" xr:uid="{6EE9AC58-E214-4423-9D4D-EFDEC0D951C2}"/>
    <cellStyle name="Cálculo 16 3 11 2" xfId="28708" xr:uid="{CF6746A9-BCE0-4453-AC05-2AAE74AE0CCB}"/>
    <cellStyle name="Cálculo 16 3 12" xfId="17038" xr:uid="{0125608A-44F8-4BC7-8F80-A8D670DCA13A}"/>
    <cellStyle name="Cálculo 16 3 2" xfId="2373" xr:uid="{C35D4D07-0155-4A4D-91F0-63BA636118DA}"/>
    <cellStyle name="Cálculo 16 3 2 2" xfId="5010" xr:uid="{C290B857-4310-44B5-A479-7CF283D32EC0}"/>
    <cellStyle name="Cálculo 16 3 2 2 2" xfId="11374" xr:uid="{4AAB53C7-5E4F-4B5C-8135-5580ED4A8588}"/>
    <cellStyle name="Cálculo 16 3 2 2 2 2" xfId="26482" xr:uid="{83D21779-E62E-4494-9C77-9A8CB1DDFB2F}"/>
    <cellStyle name="Cálculo 16 3 2 2 3" xfId="16265" xr:uid="{2783C480-290D-4006-95A1-F1243E42C1F1}"/>
    <cellStyle name="Cálculo 16 3 2 2 3 2" xfId="31373" xr:uid="{1EB8EFE6-AFDE-4C1F-948C-416853DB21E1}"/>
    <cellStyle name="Cálculo 16 3 2 2 4" xfId="20118" xr:uid="{041AF1F2-244A-4686-B2D0-488B74477838}"/>
    <cellStyle name="Cálculo 16 3 2 3" xfId="8840" xr:uid="{582175F1-2BA0-41C1-BBA2-08D5EC3EA82A}"/>
    <cellStyle name="Cálculo 16 3 2 3 2" xfId="23948" xr:uid="{7FB31CFD-2153-4F31-96D0-50F2C36CFF48}"/>
    <cellStyle name="Cálculo 16 3 2 4" xfId="16122" xr:uid="{B7B88885-4517-44B4-A952-0432C587AD2A}"/>
    <cellStyle name="Cálculo 16 3 2 4 2" xfId="31230" xr:uid="{304A5290-F0CD-430B-9DB7-D3AE5397FED9}"/>
    <cellStyle name="Cálculo 16 3 2 5" xfId="15043" xr:uid="{FCE1B1E1-B505-45DA-9991-CFFA7F466DA0}"/>
    <cellStyle name="Cálculo 16 3 2 5 2" xfId="30151" xr:uid="{86549F56-9E4C-4F24-A82C-3579351E32B1}"/>
    <cellStyle name="Cálculo 16 3 2 6" xfId="17581" xr:uid="{CBCE0753-2E5F-46CA-BF17-B8558F4AA874}"/>
    <cellStyle name="Cálculo 16 3 3" xfId="2247" xr:uid="{8308E7E3-A209-45E7-8E63-B270A120E12D}"/>
    <cellStyle name="Cálculo 16 3 3 2" xfId="4884" xr:uid="{F418AF80-651E-4D29-8899-9E49164B6826}"/>
    <cellStyle name="Cálculo 16 3 3 2 2" xfId="15638" xr:uid="{A99BE1DC-35B0-4464-AA96-3E3F5BB6ABCB}"/>
    <cellStyle name="Cálculo 16 3 3 2 2 2" xfId="30746" xr:uid="{52F428FF-4D1D-4F99-B123-B5CA6072D324}"/>
    <cellStyle name="Cálculo 16 3 3 2 3" xfId="19992" xr:uid="{81A0AD3D-A3B7-4321-92A4-0D43F30328FB}"/>
    <cellStyle name="Cálculo 16 3 3 3" xfId="13881" xr:uid="{076E8637-8A2B-40FC-9C2E-CBF91F5B4D84}"/>
    <cellStyle name="Cálculo 16 3 3 3 2" xfId="28989" xr:uid="{CADE5ED6-7C5C-49F7-A601-B9867829E3A1}"/>
    <cellStyle name="Cálculo 16 3 3 4" xfId="17472" xr:uid="{DC3A3C1B-2D1C-43F4-9443-CFC4C1B73F31}"/>
    <cellStyle name="Cálculo 16 3 4" xfId="2648" xr:uid="{8F158DE4-BB91-4959-A855-41B34A96392D}"/>
    <cellStyle name="Cálculo 16 3 4 2" xfId="5285" xr:uid="{E914A033-5DAA-4AC1-8F94-335EB148F7A8}"/>
    <cellStyle name="Cálculo 16 3 4 2 2" xfId="11649" xr:uid="{275B3C58-067E-4648-BFA0-D69A2A10BB07}"/>
    <cellStyle name="Cálculo 16 3 4 2 2 2" xfId="26757" xr:uid="{12C31A20-0AF0-415A-A3D2-49552E3EA3DB}"/>
    <cellStyle name="Cálculo 16 3 4 2 3" xfId="14691" xr:uid="{6525DFE5-BE56-4FD2-8111-ABD6200B8FD2}"/>
    <cellStyle name="Cálculo 16 3 4 2 3 2" xfId="29799" xr:uid="{50EEAFD7-24EE-4A6F-B4C7-8EC959F5A4B2}"/>
    <cellStyle name="Cálculo 16 3 4 2 4" xfId="20393" xr:uid="{05F51438-8549-4A48-AFDC-21641D1789A6}"/>
    <cellStyle name="Cálculo 16 3 4 3" xfId="9115" xr:uid="{787289B0-A9C2-4782-92EA-2106CA909B59}"/>
    <cellStyle name="Cálculo 16 3 4 3 2" xfId="24223" xr:uid="{D05B6C96-C843-43D0-8BDD-1B1DE17F1910}"/>
    <cellStyle name="Cálculo 16 3 4 4" xfId="13572" xr:uid="{0A55B736-DDAA-4CFE-8402-5F5C5A89CA7D}"/>
    <cellStyle name="Cálculo 16 3 4 4 2" xfId="28680" xr:uid="{97C1C537-8D2A-4D45-9910-553A1BF7C72E}"/>
    <cellStyle name="Cálculo 16 3 4 5" xfId="17756" xr:uid="{72984C83-E623-4AFF-96A8-C13D12CF0BB4}"/>
    <cellStyle name="Cálculo 16 3 5" xfId="3233" xr:uid="{76C24402-DA16-4381-AAAA-AF5D0A566ACE}"/>
    <cellStyle name="Cálculo 16 3 5 2" xfId="5870" xr:uid="{E69F2FEE-6292-47C9-8886-C755072B4764}"/>
    <cellStyle name="Cálculo 16 3 5 2 2" xfId="12181" xr:uid="{661E0B1B-B7F5-4FBA-BEAA-D071FAD22E3D}"/>
    <cellStyle name="Cálculo 16 3 5 2 2 2" xfId="27289" xr:uid="{25D122CE-F27F-4461-8190-BDE2D21DEB16}"/>
    <cellStyle name="Cálculo 16 3 5 2 3" xfId="11808" xr:uid="{DAFD78A3-B59B-451F-B1C8-11D006F51702}"/>
    <cellStyle name="Cálculo 16 3 5 2 3 2" xfId="26916" xr:uid="{0EB2128A-9215-4BCB-970E-1C6E51FB7088}"/>
    <cellStyle name="Cálculo 16 3 5 2 4" xfId="20978" xr:uid="{DE9B7E01-1037-43A3-8B8E-334A253B9D59}"/>
    <cellStyle name="Cálculo 16 3 5 3" xfId="9615" xr:uid="{8715A8B5-899D-417B-96BC-16F570EEF228}"/>
    <cellStyle name="Cálculo 16 3 5 3 2" xfId="24723" xr:uid="{D9E89867-5D0B-4CD5-81A8-CE38F079FF7D}"/>
    <cellStyle name="Cálculo 16 3 5 4" xfId="16512" xr:uid="{B719840C-8449-4B61-8265-C506758B5604}"/>
    <cellStyle name="Cálculo 16 3 5 4 2" xfId="31620" xr:uid="{EE4E951A-ED4E-45E6-A9FD-B2904CD79D21}"/>
    <cellStyle name="Cálculo 16 3 5 5" xfId="18341" xr:uid="{C05F5AE2-60BA-4896-911A-6692A3A1D9A0}"/>
    <cellStyle name="Cálculo 16 3 6" xfId="2315" xr:uid="{493F465D-BC8C-4BFF-B186-0C9E6623625B}"/>
    <cellStyle name="Cálculo 16 3 6 2" xfId="4952" xr:uid="{0D14DB7A-FAD1-4E70-8EBE-3E6F8455A265}"/>
    <cellStyle name="Cálculo 16 3 6 2 2" xfId="11316" xr:uid="{BB24BA41-EF19-417D-93C0-83B4E1269E7A}"/>
    <cellStyle name="Cálculo 16 3 6 2 2 2" xfId="26424" xr:uid="{871FC797-6EA8-4E0F-84FA-8D6AA7AE68B2}"/>
    <cellStyle name="Cálculo 16 3 6 2 3" xfId="15101" xr:uid="{143E550C-2E44-4BAF-95A8-49806BEB734D}"/>
    <cellStyle name="Cálculo 16 3 6 2 3 2" xfId="30209" xr:uid="{CE3F1BD8-9FD8-4DCB-AF58-46C0149D7AE5}"/>
    <cellStyle name="Cálculo 16 3 6 2 4" xfId="20060" xr:uid="{DFF71729-E261-4A98-B8BA-6555E4D34E4F}"/>
    <cellStyle name="Cálculo 16 3 6 3" xfId="8782" xr:uid="{5BB5CFC1-1FD6-4873-A0FE-45B50737F9A8}"/>
    <cellStyle name="Cálculo 16 3 6 3 2" xfId="23890" xr:uid="{2D3A9D77-396B-45B2-89A0-30E4F2F8B058}"/>
    <cellStyle name="Cálculo 16 3 6 4" xfId="14986" xr:uid="{25E8B30A-C4CD-44F0-99EB-A7BE048489B2}"/>
    <cellStyle name="Cálculo 16 3 6 4 2" xfId="30094" xr:uid="{D58411E8-1583-411A-8362-77C28A4080BB}"/>
    <cellStyle name="Cálculo 16 3 6 5" xfId="17540" xr:uid="{101723FC-2631-4DE8-B5AA-B1299F4D3A3F}"/>
    <cellStyle name="Cálculo 16 3 7" xfId="3885" xr:uid="{8CB393E9-DF64-4B2B-810D-05A818C4AC4D}"/>
    <cellStyle name="Cálculo 16 3 7 2" xfId="6522" xr:uid="{6D409A63-7AD3-4B37-8C0E-6D3C4A13A4F7}"/>
    <cellStyle name="Cálculo 16 3 7 2 2" xfId="12833" xr:uid="{93226996-95D8-42D6-97E3-C8F6E610055A}"/>
    <cellStyle name="Cálculo 16 3 7 2 2 2" xfId="27941" xr:uid="{545B5596-1D5B-44A7-9A3D-53306D87EF24}"/>
    <cellStyle name="Cálculo 16 3 7 2 3" xfId="16506" xr:uid="{02B40B5C-393D-4873-861D-2B8BCB6F6D5C}"/>
    <cellStyle name="Cálculo 16 3 7 2 3 2" xfId="31614" xr:uid="{791353F9-663E-487C-B813-8905FD0EE30A}"/>
    <cellStyle name="Cálculo 16 3 7 2 4" xfId="21630" xr:uid="{D2A02FBE-8AC1-40F3-9A87-FCEA114C17A1}"/>
    <cellStyle name="Cálculo 16 3 7 3" xfId="10267" xr:uid="{D5F39476-FCF9-4D50-B7F9-69C0F42C5E55}"/>
    <cellStyle name="Cálculo 16 3 7 3 2" xfId="25375" xr:uid="{7510CA11-9D0F-4579-9DCF-9A0A664EF378}"/>
    <cellStyle name="Cálculo 16 3 7 4" xfId="13402" xr:uid="{17A1819A-861F-4A73-8342-8DA3B87A3927}"/>
    <cellStyle name="Cálculo 16 3 7 4 2" xfId="28510" xr:uid="{65910EEC-5AD6-43F6-9AE1-16BAD6E81EB4}"/>
    <cellStyle name="Cálculo 16 3 7 5" xfId="18993" xr:uid="{09438A2E-151A-46F9-9BC2-14124FC8550E}"/>
    <cellStyle name="Cálculo 16 3 8" xfId="4450" xr:uid="{A8AF20DC-82A6-4BCE-9584-8C3E962E8E0B}"/>
    <cellStyle name="Cálculo 16 3 8 2" xfId="10832" xr:uid="{0E5C8E87-0C5F-4E5F-BA7D-D9F7A9C01BF7}"/>
    <cellStyle name="Cálculo 16 3 8 2 2" xfId="25940" xr:uid="{EB344732-67C0-402B-900F-0E82A90F2EA6}"/>
    <cellStyle name="Cálculo 16 3 8 3" xfId="16139" xr:uid="{6111B597-E107-4BBF-8B0A-A0295EE7E7F1}"/>
    <cellStyle name="Cálculo 16 3 8 3 2" xfId="31247" xr:uid="{438B0BE6-1509-4999-BAA4-E5F0F996FA28}"/>
    <cellStyle name="Cálculo 16 3 8 4" xfId="19558" xr:uid="{FD2D97AE-E29B-4C34-9B43-DF8EE271F1A8}"/>
    <cellStyle name="Cálculo 16 3 9" xfId="8314" xr:uid="{AA42BF86-9A0C-4CF2-9890-6A05AD4FC943}"/>
    <cellStyle name="Cálculo 16 3 9 2" xfId="23422" xr:uid="{876A0062-55E4-4623-AA3F-A47CA2BE9F3A}"/>
    <cellStyle name="Cálculo 16 4" xfId="2050" xr:uid="{EB2A7E1E-4D6F-49C1-985F-8BDEC3B447F4}"/>
    <cellStyle name="Cálculo 16 4 10" xfId="13652" xr:uid="{C0AB42E1-05B8-4BFF-AC15-C23358758561}"/>
    <cellStyle name="Cálculo 16 4 10 2" xfId="28760" xr:uid="{F968D5D5-ACF6-4D2A-B9A2-9B7CCE2B2F92}"/>
    <cellStyle name="Cálculo 16 4 11" xfId="7048" xr:uid="{E8C9DBDD-4054-4D92-BB2F-2351F8734391}"/>
    <cellStyle name="Cálculo 16 4 11 2" xfId="22156" xr:uid="{18F051A4-CB3A-4C06-8247-6D5835638143}"/>
    <cellStyle name="Cálculo 16 4 12" xfId="17275" xr:uid="{4C83807A-7772-4FD8-AF95-A89D9F3F076C}"/>
    <cellStyle name="Cálculo 16 4 2" xfId="2557" xr:uid="{CBCA5A62-BE92-42D8-8F52-10267E9E46C1}"/>
    <cellStyle name="Cálculo 16 4 2 2" xfId="5194" xr:uid="{B409646E-DCB6-4CBD-94B2-D381E50407AA}"/>
    <cellStyle name="Cálculo 16 4 2 2 2" xfId="11558" xr:uid="{28D7037A-B6FE-4431-9C37-2DE3E76CC985}"/>
    <cellStyle name="Cálculo 16 4 2 2 2 2" xfId="26666" xr:uid="{3A457A30-474C-4E51-9E14-C0F4A7D6AFA6}"/>
    <cellStyle name="Cálculo 16 4 2 2 3" xfId="15368" xr:uid="{5C8F31C0-E12B-4A32-85AA-606016B6E06E}"/>
    <cellStyle name="Cálculo 16 4 2 2 3 2" xfId="30476" xr:uid="{8177D43D-A678-41A5-BA7B-7ACDB6E1B41C}"/>
    <cellStyle name="Cálculo 16 4 2 2 4" xfId="20302" xr:uid="{CF9C955C-94ED-412D-BC13-34F13CEE4F15}"/>
    <cellStyle name="Cálculo 16 4 2 3" xfId="9024" xr:uid="{C1549968-56FB-45E7-89DF-828CD282E2A8}"/>
    <cellStyle name="Cálculo 16 4 2 3 2" xfId="24132" xr:uid="{989FFB4C-F784-4CF1-8347-C670684B668A}"/>
    <cellStyle name="Cálculo 16 4 2 4" xfId="16529" xr:uid="{C9C03422-A4A0-4B6F-92CE-DDF4E1EE3D7F}"/>
    <cellStyle name="Cálculo 16 4 2 4 2" xfId="31637" xr:uid="{F0480268-8AA9-4E25-AE84-2A30674EAF89}"/>
    <cellStyle name="Cálculo 16 4 2 5" xfId="15437" xr:uid="{B05CB684-51E2-4A0A-A8BC-9DADB2AB8915}"/>
    <cellStyle name="Cálculo 16 4 2 5 2" xfId="30545" xr:uid="{AEF4982C-6CFB-4C2B-84A4-F7EF9B748152}"/>
    <cellStyle name="Cálculo 16 4 2 6" xfId="17665" xr:uid="{A3454FB9-8E79-4C6C-8DCD-17552CE4A039}"/>
    <cellStyle name="Cálculo 16 4 3" xfId="2810" xr:uid="{8881868F-632C-4D5B-AE05-D7FAA9B5CC7C}"/>
    <cellStyle name="Cálculo 16 4 3 2" xfId="5447" xr:uid="{FAABE33C-D9CB-45DF-9193-058289170625}"/>
    <cellStyle name="Cálculo 16 4 3 2 2" xfId="15366" xr:uid="{CB7FE742-A655-4BE0-A9DE-9849495445B0}"/>
    <cellStyle name="Cálculo 16 4 3 2 2 2" xfId="30474" xr:uid="{3207E681-E898-461C-B33D-619AF72E1C02}"/>
    <cellStyle name="Cálculo 16 4 3 2 3" xfId="20555" xr:uid="{EC84CEFF-4153-4EE2-A75A-5AD6A1432507}"/>
    <cellStyle name="Cálculo 16 4 3 3" xfId="16385" xr:uid="{73FEF1E6-1CB3-4CC7-86EF-5B09AB0CF497}"/>
    <cellStyle name="Cálculo 16 4 3 3 2" xfId="31493" xr:uid="{80165128-CBFF-4324-B425-B3D5DB391CD8}"/>
    <cellStyle name="Cálculo 16 4 3 4" xfId="17918" xr:uid="{19C4FE1C-8DE2-41C3-BAE5-E59177B94F75}"/>
    <cellStyle name="Cálculo 16 4 4" xfId="3113" xr:uid="{B758A1FF-1757-4597-A505-18BBBDB1C82A}"/>
    <cellStyle name="Cálculo 16 4 4 2" xfId="5750" xr:uid="{69AB2E32-15C3-4BC9-AE08-1A57E1D2F866}"/>
    <cellStyle name="Cálculo 16 4 4 2 2" xfId="12061" xr:uid="{A4CBFB21-D7DF-4C41-97E0-DB839A591C91}"/>
    <cellStyle name="Cálculo 16 4 4 2 2 2" xfId="27169" xr:uid="{AD4BF7CE-21EF-4433-8110-5A0398786EAD}"/>
    <cellStyle name="Cálculo 16 4 4 2 3" xfId="7260" xr:uid="{FC8105B4-EAC1-4291-8099-359450F72738}"/>
    <cellStyle name="Cálculo 16 4 4 2 3 2" xfId="22368" xr:uid="{82B34E2D-D360-4A71-B689-4B83688522BA}"/>
    <cellStyle name="Cálculo 16 4 4 2 4" xfId="20858" xr:uid="{E3900389-77AC-45EB-B635-16EC43EC556F}"/>
    <cellStyle name="Cálculo 16 4 4 3" xfId="9495" xr:uid="{1115A754-3B09-4D5D-A340-595F01238F28}"/>
    <cellStyle name="Cálculo 16 4 4 3 2" xfId="24603" xr:uid="{EC6F42C3-DA7E-4B33-8858-1F60C967BF1B}"/>
    <cellStyle name="Cálculo 16 4 4 4" xfId="13503" xr:uid="{E613BDA0-BB09-4F34-AED2-53CCFF5BAD63}"/>
    <cellStyle name="Cálculo 16 4 4 4 2" xfId="28611" xr:uid="{81594B96-9260-4269-A07F-0EE91FA78258}"/>
    <cellStyle name="Cálculo 16 4 4 5" xfId="18221" xr:uid="{1BA4F1FF-9F61-4879-A937-E184EF9240FA}"/>
    <cellStyle name="Cálculo 16 4 5" xfId="3439" xr:uid="{C4177955-FFD7-484A-B44D-152458075E0F}"/>
    <cellStyle name="Cálculo 16 4 5 2" xfId="6076" xr:uid="{35B3D828-8ECB-4667-B3D9-299209F40F74}"/>
    <cellStyle name="Cálculo 16 4 5 2 2" xfId="12387" xr:uid="{53EE49EC-6E02-4F28-AD50-77CB2B031859}"/>
    <cellStyle name="Cálculo 16 4 5 2 2 2" xfId="27495" xr:uid="{052EFB94-A24D-4FB5-A8C1-B40C1EB76B60}"/>
    <cellStyle name="Cálculo 16 4 5 2 3" xfId="14712" xr:uid="{D755BBE6-3D99-4A16-9E08-A222119E4ABE}"/>
    <cellStyle name="Cálculo 16 4 5 2 3 2" xfId="29820" xr:uid="{CD82CECA-7D0D-4376-A596-D01B4C16E99A}"/>
    <cellStyle name="Cálculo 16 4 5 2 4" xfId="21184" xr:uid="{910D53AA-BEB3-4BC4-AC07-56001635B165}"/>
    <cellStyle name="Cálculo 16 4 5 3" xfId="9821" xr:uid="{E955E6F1-474F-4544-8223-878286E4855D}"/>
    <cellStyle name="Cálculo 16 4 5 3 2" xfId="24929" xr:uid="{C341D7E7-6AEF-46B3-B0C0-DCBC34AF62AB}"/>
    <cellStyle name="Cálculo 16 4 5 4" xfId="13625" xr:uid="{CCC743BE-3370-4EB8-A04D-9D0EE58824BE}"/>
    <cellStyle name="Cálculo 16 4 5 4 2" xfId="28733" xr:uid="{B0667A31-1FCE-4C0A-9C26-41F3E0628B7F}"/>
    <cellStyle name="Cálculo 16 4 5 5" xfId="18547" xr:uid="{0D901BBE-5A72-4DFF-B990-610F2754FA97}"/>
    <cellStyle name="Cálculo 16 4 6" xfId="3745" xr:uid="{06C77583-2EBF-43EF-8410-EE1B2010E04C}"/>
    <cellStyle name="Cálculo 16 4 6 2" xfId="6382" xr:uid="{3DEF0EE4-97E1-4D7E-8624-E2A91F6E6BD1}"/>
    <cellStyle name="Cálculo 16 4 6 2 2" xfId="12693" xr:uid="{FB7D0107-2034-4B08-9572-F1C908587551}"/>
    <cellStyle name="Cálculo 16 4 6 2 2 2" xfId="27801" xr:uid="{BB87C279-C6EA-43D0-81B4-E60B076C0A96}"/>
    <cellStyle name="Cálculo 16 4 6 2 3" xfId="13395" xr:uid="{7F3AB065-C345-4029-A92A-0F6A4E43E28B}"/>
    <cellStyle name="Cálculo 16 4 6 2 3 2" xfId="28503" xr:uid="{9A794D54-23B6-4391-AB80-9A64E484871F}"/>
    <cellStyle name="Cálculo 16 4 6 2 4" xfId="21490" xr:uid="{7601E297-2F54-4D1D-96F4-D3BCAF996494}"/>
    <cellStyle name="Cálculo 16 4 6 3" xfId="10127" xr:uid="{D19621BA-6489-486F-8015-470A12168FFA}"/>
    <cellStyle name="Cálculo 16 4 6 3 2" xfId="25235" xr:uid="{CF888708-7096-4F34-BB2E-4D876253B8A6}"/>
    <cellStyle name="Cálculo 16 4 6 4" xfId="14809" xr:uid="{72B3A61B-3ED9-41DF-AE6C-B51EE68C40A0}"/>
    <cellStyle name="Cálculo 16 4 6 4 2" xfId="29917" xr:uid="{0E234370-A9E5-4960-A259-79795C8A2691}"/>
    <cellStyle name="Cálculo 16 4 6 5" xfId="18853" xr:uid="{98E43DB4-16B5-481E-8FE3-5427F5F569C6}"/>
    <cellStyle name="Cálculo 16 4 7" xfId="4122" xr:uid="{1FA13678-B839-4AAD-9F38-A1901CB7E01E}"/>
    <cellStyle name="Cálculo 16 4 7 2" xfId="6759" xr:uid="{62D0E90B-FAB4-461E-99E8-93A6EF083C3F}"/>
    <cellStyle name="Cálculo 16 4 7 2 2" xfId="13070" xr:uid="{6D8EBFA6-7544-4B41-A463-5C2283A7AB88}"/>
    <cellStyle name="Cálculo 16 4 7 2 2 2" xfId="28178" xr:uid="{B2203F57-3862-4FA0-84DE-02F4A545B656}"/>
    <cellStyle name="Cálculo 16 4 7 2 3" xfId="16744" xr:uid="{4FF33190-4665-4CB4-AFC7-31F26E7D45E2}"/>
    <cellStyle name="Cálculo 16 4 7 2 3 2" xfId="31852" xr:uid="{B5B1720B-C206-4EC4-AAD6-DAE494F04A98}"/>
    <cellStyle name="Cálculo 16 4 7 2 4" xfId="21867" xr:uid="{40F37DD5-5E2D-4A5D-A132-EACC01ADD186}"/>
    <cellStyle name="Cálculo 16 4 7 3" xfId="10504" xr:uid="{676ED541-DB94-4F27-9963-DDEC226F0ED1}"/>
    <cellStyle name="Cálculo 16 4 7 3 2" xfId="25612" xr:uid="{2B674CA9-4BA4-4F0F-830C-C3DCBAB8F693}"/>
    <cellStyle name="Cálculo 16 4 7 4" xfId="14527" xr:uid="{27B7DEA6-5784-41B6-872A-7BEC8E0C8393}"/>
    <cellStyle name="Cálculo 16 4 7 4 2" xfId="29635" xr:uid="{AF2A8D1E-43C3-446A-9D41-43845BBF34FE}"/>
    <cellStyle name="Cálculo 16 4 7 5" xfId="19230" xr:uid="{7F3271A5-2F6B-429E-BC4F-29FA6E8D08E0}"/>
    <cellStyle name="Cálculo 16 4 8" xfId="4687" xr:uid="{47694E9D-BE74-42F0-81A4-40A1FBD2C381}"/>
    <cellStyle name="Cálculo 16 4 8 2" xfId="11069" xr:uid="{B2DC03F9-2820-427E-BAF1-10B11C5D015D}"/>
    <cellStyle name="Cálculo 16 4 8 2 2" xfId="26177" xr:uid="{C3D10C77-E345-4865-8E10-07FC86403C10}"/>
    <cellStyle name="Cálculo 16 4 8 3" xfId="15378" xr:uid="{569745A7-207D-4AF7-8E28-FC766D61B8F8}"/>
    <cellStyle name="Cálculo 16 4 8 3 2" xfId="30486" xr:uid="{2E54DF7D-7663-41B5-B678-12C38107B0D5}"/>
    <cellStyle name="Cálculo 16 4 8 4" xfId="19795" xr:uid="{AF23B64A-2158-4DF9-8AFD-DD42CE5C77A6}"/>
    <cellStyle name="Cálculo 16 4 9" xfId="8548" xr:uid="{BACF06C5-37AB-4A3D-AA8A-4C65FB479A30}"/>
    <cellStyle name="Cálculo 16 4 9 2" xfId="23656" xr:uid="{724385E2-0DC6-4ED4-8CFD-F9B31B5A8822}"/>
    <cellStyle name="Cálculo 16 5" xfId="2071" xr:uid="{F5D2315F-CBDC-450D-8869-0F76FE3CCA0D}"/>
    <cellStyle name="Cálculo 16 5 10" xfId="15071" xr:uid="{6F892C5F-2C07-4654-91EE-F6821B1B3E57}"/>
    <cellStyle name="Cálculo 16 5 10 2" xfId="30179" xr:uid="{4C3D85A0-2E2C-4304-B2D8-96B8C2DD2C43}"/>
    <cellStyle name="Cálculo 16 5 11" xfId="17296" xr:uid="{6A779DA9-6E9B-4BF1-8C2F-CE576801E5E2}"/>
    <cellStyle name="Cálculo 16 5 2" xfId="2831" xr:uid="{214866E7-CA97-4F5F-BFFB-A218D1C7F9AB}"/>
    <cellStyle name="Cálculo 16 5 2 2" xfId="5468" xr:uid="{D3FFB49C-D3FC-42CF-8AAA-83CCE4D96897}"/>
    <cellStyle name="Cálculo 16 5 2 2 2" xfId="13658" xr:uid="{51C07E37-48CA-44A6-8DA2-A3231801DBB2}"/>
    <cellStyle name="Cálculo 16 5 2 2 2 2" xfId="28766" xr:uid="{D6B0EFD7-CA35-4600-B897-21D352F6370E}"/>
    <cellStyle name="Cálculo 16 5 2 2 3" xfId="20576" xr:uid="{528D918A-9BFC-4341-9410-EA5883C9A24A}"/>
    <cellStyle name="Cálculo 16 5 2 3" xfId="7888" xr:uid="{EE0AFE47-9786-4615-956B-5AD2F98B0E5E}"/>
    <cellStyle name="Cálculo 16 5 2 3 2" xfId="22996" xr:uid="{D46077E6-C00D-499B-83CF-B9BDFBFC7B07}"/>
    <cellStyle name="Cálculo 16 5 2 4" xfId="17939" xr:uid="{DBB69E51-9DC3-43C0-B52F-F41E85A36AFA}"/>
    <cellStyle name="Cálculo 16 5 3" xfId="3134" xr:uid="{086A4F27-98A5-4590-8D38-A97E4CE8F302}"/>
    <cellStyle name="Cálculo 16 5 3 2" xfId="5771" xr:uid="{3514F27F-372C-49F2-B4CC-6962A5A51897}"/>
    <cellStyle name="Cálculo 16 5 3 2 2" xfId="12082" xr:uid="{A831343B-52D6-42C1-A4C1-DC9DBF0DC05F}"/>
    <cellStyle name="Cálculo 16 5 3 2 2 2" xfId="27190" xr:uid="{7659AC38-8DB0-493A-AA3E-73085FAFA900}"/>
    <cellStyle name="Cálculo 16 5 3 2 3" xfId="9231" xr:uid="{4BB5AC0E-BF12-44FB-B5FA-0FD3FC09A6D5}"/>
    <cellStyle name="Cálculo 16 5 3 2 3 2" xfId="24339" xr:uid="{DD0E57F0-EC16-4B0B-B15F-D0084A8177CC}"/>
    <cellStyle name="Cálculo 16 5 3 2 4" xfId="20879" xr:uid="{4FA09615-F28D-4BB5-8159-C76B6796FEC9}"/>
    <cellStyle name="Cálculo 16 5 3 3" xfId="9516" xr:uid="{BB41CB7D-A6A0-4C2B-A1AC-5E7825F0BC24}"/>
    <cellStyle name="Cálculo 16 5 3 3 2" xfId="24624" xr:uid="{A90054AB-3177-41FD-9A00-51D93703EB10}"/>
    <cellStyle name="Cálculo 16 5 3 4" xfId="15548" xr:uid="{B03B6B78-DB2E-4D25-AF8E-8421A21C50AC}"/>
    <cellStyle name="Cálculo 16 5 3 4 2" xfId="30656" xr:uid="{8426DE19-2FD0-4471-86C8-522A118AC792}"/>
    <cellStyle name="Cálculo 16 5 3 5" xfId="18242" xr:uid="{F7539A2B-A03D-4E14-A5E2-667938ACAB01}"/>
    <cellStyle name="Cálculo 16 5 4" xfId="3460" xr:uid="{9D332A6F-18D7-43AF-A52D-724644D2C35A}"/>
    <cellStyle name="Cálculo 16 5 4 2" xfId="6097" xr:uid="{0EA0E1D4-F3E6-49CC-9A00-87EE22B4B11E}"/>
    <cellStyle name="Cálculo 16 5 4 2 2" xfId="12408" xr:uid="{2B18E96F-B564-4F71-ABB2-1B5BCCC99E6B}"/>
    <cellStyle name="Cálculo 16 5 4 2 2 2" xfId="27516" xr:uid="{54294331-BB25-441B-A0B2-2ADE3F41D0DB}"/>
    <cellStyle name="Cálculo 16 5 4 2 3" xfId="14369" xr:uid="{CAD84C1C-8EF3-4919-ADB4-8F4EA1A5FB59}"/>
    <cellStyle name="Cálculo 16 5 4 2 3 2" xfId="29477" xr:uid="{0ADD3C39-D5B6-4301-8A6F-4A7377393366}"/>
    <cellStyle name="Cálculo 16 5 4 2 4" xfId="21205" xr:uid="{EBAA814C-2849-4679-88B7-B3219E2A506E}"/>
    <cellStyle name="Cálculo 16 5 4 3" xfId="9842" xr:uid="{A00065D6-EF51-4851-A445-8A710AFEA493}"/>
    <cellStyle name="Cálculo 16 5 4 3 2" xfId="24950" xr:uid="{446D7AE0-11B8-4DF8-B6CE-AA7EF6DB31CA}"/>
    <cellStyle name="Cálculo 16 5 4 4" xfId="15094" xr:uid="{C9C086D9-42D0-4771-9546-D18A2A85A4B1}"/>
    <cellStyle name="Cálculo 16 5 4 4 2" xfId="30202" xr:uid="{32851B94-8182-47A7-8737-3E1996CFEAF2}"/>
    <cellStyle name="Cálculo 16 5 4 5" xfId="18568" xr:uid="{4BD15952-2C84-4F27-9316-F0F16388C494}"/>
    <cellStyle name="Cálculo 16 5 5" xfId="3766" xr:uid="{FAD03D4C-15E4-4D46-AF30-45B2BDB6B012}"/>
    <cellStyle name="Cálculo 16 5 5 2" xfId="6403" xr:uid="{CDA95C2B-641E-40FF-85A4-24CAEA9451B4}"/>
    <cellStyle name="Cálculo 16 5 5 2 2" xfId="12714" xr:uid="{36D82D8A-44A1-432B-B533-93A864AB92CA}"/>
    <cellStyle name="Cálculo 16 5 5 2 2 2" xfId="27822" xr:uid="{3BCBD629-EF4C-480A-8591-49B66004D1B5}"/>
    <cellStyle name="Cálculo 16 5 5 2 3" xfId="14684" xr:uid="{795A23E1-952C-4DF9-A6CC-DFB26F3BF9AC}"/>
    <cellStyle name="Cálculo 16 5 5 2 3 2" xfId="29792" xr:uid="{9629CF94-175E-413A-8F68-46D9A206697F}"/>
    <cellStyle name="Cálculo 16 5 5 2 4" xfId="21511" xr:uid="{4F994410-9D7F-455C-96FF-1DA6FAD40DD1}"/>
    <cellStyle name="Cálculo 16 5 5 3" xfId="10148" xr:uid="{3828F8E9-0D1D-4A46-AD79-E50AC72BD63D}"/>
    <cellStyle name="Cálculo 16 5 5 3 2" xfId="25256" xr:uid="{6D036FA1-65DB-4A56-8BB8-3997833D4D1E}"/>
    <cellStyle name="Cálculo 16 5 5 4" xfId="7726" xr:uid="{CC30BA45-F7E0-4940-86FB-8790A6058178}"/>
    <cellStyle name="Cálculo 16 5 5 4 2" xfId="22834" xr:uid="{85E6021B-A6B4-4B3B-8898-6DD4DDB0B2CC}"/>
    <cellStyle name="Cálculo 16 5 5 5" xfId="18874" xr:uid="{7F9582BA-8288-41B8-9B66-28F689894C2A}"/>
    <cellStyle name="Cálculo 16 5 6" xfId="4143" xr:uid="{116E86C3-5D41-4AD4-9BC6-26095B778CEE}"/>
    <cellStyle name="Cálculo 16 5 6 2" xfId="6780" xr:uid="{3C24CA86-8633-4DE2-BFC2-2CDDB4287D62}"/>
    <cellStyle name="Cálculo 16 5 6 2 2" xfId="13091" xr:uid="{8A196A84-66CE-447A-A662-E6E0F00C3983}"/>
    <cellStyle name="Cálculo 16 5 6 2 2 2" xfId="28199" xr:uid="{3F8C3FD3-4E34-493A-ABDB-1CD8519816DE}"/>
    <cellStyle name="Cálculo 16 5 6 2 3" xfId="16765" xr:uid="{8837325C-8DBE-4868-A1F5-EBB1258215F7}"/>
    <cellStyle name="Cálculo 16 5 6 2 3 2" xfId="31873" xr:uid="{B3819AAA-B4AA-4917-B8E2-BCACDA45F90C}"/>
    <cellStyle name="Cálculo 16 5 6 2 4" xfId="21888" xr:uid="{50752BB8-5CFC-4DB8-B25D-32D3279A913F}"/>
    <cellStyle name="Cálculo 16 5 6 3" xfId="10525" xr:uid="{B240506B-46BF-435A-B01F-B12EFD51163D}"/>
    <cellStyle name="Cálculo 16 5 6 3 2" xfId="25633" xr:uid="{AB7E9B15-1D43-4DF3-996E-D7541E422766}"/>
    <cellStyle name="Cálculo 16 5 6 4" xfId="7610" xr:uid="{09F88E9B-7E1A-447D-894C-91C59F621879}"/>
    <cellStyle name="Cálculo 16 5 6 4 2" xfId="22718" xr:uid="{1E49799A-D7FF-44F2-8E27-169AB2709729}"/>
    <cellStyle name="Cálculo 16 5 6 5" xfId="19251" xr:uid="{A98F3E16-92D0-479A-A140-65271EA1CCEB}"/>
    <cellStyle name="Cálculo 16 5 7" xfId="4708" xr:uid="{13144732-DD65-4DC7-ABE7-157B050B7534}"/>
    <cellStyle name="Cálculo 16 5 7 2" xfId="11090" xr:uid="{F0A76559-DCEA-449C-8E94-725DBD4BB067}"/>
    <cellStyle name="Cálculo 16 5 7 2 2" xfId="26198" xr:uid="{58822035-D291-4A88-B1ED-51AB40C21E78}"/>
    <cellStyle name="Cálculo 16 5 7 3" xfId="7060" xr:uid="{87D1A906-9CF5-4B44-B520-5E0A3132C540}"/>
    <cellStyle name="Cálculo 16 5 7 3 2" xfId="22168" xr:uid="{C07DB738-9B0F-45A7-938C-7625D8B9AAD5}"/>
    <cellStyle name="Cálculo 16 5 7 4" xfId="19816" xr:uid="{E53F186D-8D6D-4B98-9D37-F4BC46757DFB}"/>
    <cellStyle name="Cálculo 16 5 8" xfId="8569" xr:uid="{E238B938-DE4C-441C-9267-3F83C0844C1E}"/>
    <cellStyle name="Cálculo 16 5 8 2" xfId="23677" xr:uid="{C0EB9C92-C7AA-4FB8-881A-998D65016558}"/>
    <cellStyle name="Cálculo 16 5 9" xfId="7502" xr:uid="{080A268D-58F9-4B77-8A31-B5B50596FBD7}"/>
    <cellStyle name="Cálculo 16 5 9 2" xfId="22610" xr:uid="{7F6A165D-E8C7-40F9-B4AB-F6E9933D32DF}"/>
    <cellStyle name="Cálculo 17" xfId="757" xr:uid="{00000000-0005-0000-0000-0000F5020000}"/>
    <cellStyle name="Cálculo 17 2" xfId="1831" xr:uid="{325B3C63-421B-4B5B-B93F-170122A34934}"/>
    <cellStyle name="Cálculo 17 2 10" xfId="8332" xr:uid="{4AF793FC-CB2D-4908-9169-1CBA020F5202}"/>
    <cellStyle name="Cálculo 17 2 10 2" xfId="23440" xr:uid="{58FB2244-050F-4E8E-BF07-79F2FACA7F96}"/>
    <cellStyle name="Cálculo 17 2 11" xfId="7724" xr:uid="{35D15A40-0FA0-4144-80CA-2D9E6635B9AD}"/>
    <cellStyle name="Cálculo 17 2 11 2" xfId="22832" xr:uid="{7E50BAAF-D87E-4ECD-A1E4-F1C86B7F4F19}"/>
    <cellStyle name="Cálculo 17 2 12" xfId="15968" xr:uid="{9150EA54-1F56-46E0-9080-FFE6229B2313}"/>
    <cellStyle name="Cálculo 17 2 12 2" xfId="31076" xr:uid="{07274972-B68F-4972-A311-C03125DC3B75}"/>
    <cellStyle name="Cálculo 17 2 13" xfId="17056" xr:uid="{A5E8A339-84B1-48A7-909D-784D1F1F2FCD}"/>
    <cellStyle name="Cálculo 17 2 2" xfId="2391" xr:uid="{DCD94784-1EE6-406B-A84B-EDF92BE00055}"/>
    <cellStyle name="Cálculo 17 2 2 2" xfId="5028" xr:uid="{1C839F00-D157-41AF-9719-38871115CB9C}"/>
    <cellStyle name="Cálculo 17 2 2 2 2" xfId="11392" xr:uid="{266FFEC5-70D2-4124-B8A9-896D3AB83CCC}"/>
    <cellStyle name="Cálculo 17 2 2 2 2 2" xfId="26500" xr:uid="{0898450F-AC1C-4BBE-AC36-3C2C4E8EFB52}"/>
    <cellStyle name="Cálculo 17 2 2 2 3" xfId="7383" xr:uid="{55D906CC-1A83-4B4B-8D54-C54EAE2CD1FE}"/>
    <cellStyle name="Cálculo 17 2 2 2 3 2" xfId="22491" xr:uid="{4C0213A4-637E-4C88-B43E-6A081BE0E4D6}"/>
    <cellStyle name="Cálculo 17 2 2 2 4" xfId="20136" xr:uid="{89D398A8-45CF-4040-82FF-B8776ED6D49B}"/>
    <cellStyle name="Cálculo 17 2 2 3" xfId="8858" xr:uid="{6B3C0801-2BD2-4354-9B22-CC7DC3915C03}"/>
    <cellStyle name="Cálculo 17 2 2 3 2" xfId="23966" xr:uid="{B04D7B57-74BA-4372-8B3B-B7A3EDFB1EAA}"/>
    <cellStyle name="Cálculo 17 2 3" xfId="2229" xr:uid="{048A868E-4AA4-48AD-98C2-FB5D6AEEC73F}"/>
    <cellStyle name="Cálculo 17 2 3 2" xfId="4866" xr:uid="{DF4F176D-F0E8-40D8-9B27-4F913E4313D8}"/>
    <cellStyle name="Cálculo 17 2 3 2 2" xfId="11217" xr:uid="{E465C550-9C27-4067-B996-19B83FE289F6}"/>
    <cellStyle name="Cálculo 17 2 3 2 2 2" xfId="26325" xr:uid="{5BC6B33C-9B9C-4E99-94AC-51EBB7446308}"/>
    <cellStyle name="Cálculo 17 2 3 2 3" xfId="19974" xr:uid="{7D1225AB-9DDE-427B-B83E-81DFC2F63491}"/>
    <cellStyle name="Cálculo 17 2 3 3" xfId="7552" xr:uid="{187B5196-EE49-4331-9540-A6AC620486A1}"/>
    <cellStyle name="Cálculo 17 2 3 3 2" xfId="22660" xr:uid="{1F437C02-658E-4E17-9B9A-41ECDD43CE5A}"/>
    <cellStyle name="Cálculo 17 2 3 4" xfId="17454" xr:uid="{94C578E6-19C4-4861-B05B-C84AF504DDAD}"/>
    <cellStyle name="Cálculo 17 2 4" xfId="2925" xr:uid="{AB3AA191-729E-4CEB-863C-35405C54853A}"/>
    <cellStyle name="Cálculo 17 2 4 2" xfId="5562" xr:uid="{E4BDE5F8-A515-4CDA-99FE-9B4638E428D7}"/>
    <cellStyle name="Cálculo 17 2 4 2 2" xfId="11873" xr:uid="{860A8AE1-4E60-453C-A1A4-61D59FCEF016}"/>
    <cellStyle name="Cálculo 17 2 4 2 2 2" xfId="26981" xr:uid="{2E24F3FA-F902-4E2F-818F-51DF5C44C3D1}"/>
    <cellStyle name="Cálculo 17 2 4 2 3" xfId="14845" xr:uid="{4F4F77E4-B295-4ADB-A243-980BC917F016}"/>
    <cellStyle name="Cálculo 17 2 4 2 3 2" xfId="29953" xr:uid="{3A3AA7E3-EC0C-4C23-98AD-2A278990D393}"/>
    <cellStyle name="Cálculo 17 2 4 2 4" xfId="20670" xr:uid="{79ECCE0D-AB8D-476D-83CD-5626F1A8C799}"/>
    <cellStyle name="Cálculo 17 2 4 3" xfId="9307" xr:uid="{C3E7F0F4-8DBD-41C4-92A3-AE623C924D6E}"/>
    <cellStyle name="Cálculo 17 2 4 3 2" xfId="24415" xr:uid="{24A9E2D7-52A9-40AB-B154-AA36BB352964}"/>
    <cellStyle name="Cálculo 17 2 4 4" xfId="7213" xr:uid="{F22B99E4-4F94-4F94-B232-35E60813EB73}"/>
    <cellStyle name="Cálculo 17 2 4 4 2" xfId="22321" xr:uid="{E59DA7FF-B12A-4210-A192-C0789672E4B4}"/>
    <cellStyle name="Cálculo 17 2 4 5" xfId="18033" xr:uid="{8F8AC8F4-46E5-45D4-9B36-BEE2542202F5}"/>
    <cellStyle name="Cálculo 17 2 5" xfId="3251" xr:uid="{ED76282C-B82D-40D4-A083-F1225D22A94D}"/>
    <cellStyle name="Cálculo 17 2 5 2" xfId="5888" xr:uid="{583F6491-F041-4703-B5DA-D1A1FF16A65F}"/>
    <cellStyle name="Cálculo 17 2 5 2 2" xfId="12199" xr:uid="{C9C057E6-C2C7-49E8-9143-0CD36DCD3C63}"/>
    <cellStyle name="Cálculo 17 2 5 2 2 2" xfId="27307" xr:uid="{C7806BB1-41FD-4785-B87A-A16DF14D491C}"/>
    <cellStyle name="Cálculo 17 2 5 2 3" xfId="15078" xr:uid="{C7155C92-AF55-4581-AF1B-4FADE7773CE5}"/>
    <cellStyle name="Cálculo 17 2 5 2 3 2" xfId="30186" xr:uid="{9EADCA02-0063-48DF-AB0F-DA85595C94B9}"/>
    <cellStyle name="Cálculo 17 2 5 2 4" xfId="20996" xr:uid="{74155F99-50B3-444B-B2FF-16052E3A6BA6}"/>
    <cellStyle name="Cálculo 17 2 5 3" xfId="9633" xr:uid="{119FB900-618C-45FD-8D39-BAAA39FE1076}"/>
    <cellStyle name="Cálculo 17 2 5 3 2" xfId="24741" xr:uid="{C3AD485E-C091-4E4D-AE1F-C0C0254CBDD8}"/>
    <cellStyle name="Cálculo 17 2 5 4" xfId="13665" xr:uid="{EEFCCC12-2FFA-4C16-BA33-BC2E8FCEB743}"/>
    <cellStyle name="Cálculo 17 2 5 4 2" xfId="28773" xr:uid="{D8E0A576-7BE7-40F2-894B-1B43998F301C}"/>
    <cellStyle name="Cálculo 17 2 5 5" xfId="18359" xr:uid="{7EEF0E17-456A-47E9-A78F-607152CF9BB9}"/>
    <cellStyle name="Cálculo 17 2 6" xfId="3557" xr:uid="{EEB38A2C-D21F-4D22-95CC-C85FBFC701B3}"/>
    <cellStyle name="Cálculo 17 2 6 2" xfId="6194" xr:uid="{BC91D10A-5649-4EF1-8347-4514C7FA3BD6}"/>
    <cellStyle name="Cálculo 17 2 6 2 2" xfId="12505" xr:uid="{1043077B-52EF-4670-9241-2476494653C2}"/>
    <cellStyle name="Cálculo 17 2 6 2 2 2" xfId="27613" xr:uid="{E16B4585-C637-41A1-BA17-147772925E4C}"/>
    <cellStyle name="Cálculo 17 2 6 2 3" xfId="14879" xr:uid="{0D72DB0A-FA8D-422A-B3F3-33BD09DD30FE}"/>
    <cellStyle name="Cálculo 17 2 6 2 3 2" xfId="29987" xr:uid="{008D51FA-7303-4EF5-9677-8F8DF163D79B}"/>
    <cellStyle name="Cálculo 17 2 6 2 4" xfId="21302" xr:uid="{8B336666-80DD-476C-8F39-6627104BB351}"/>
    <cellStyle name="Cálculo 17 2 6 3" xfId="9939" xr:uid="{F6416E19-70F0-4137-9D64-A8BB66488DF0}"/>
    <cellStyle name="Cálculo 17 2 6 3 2" xfId="25047" xr:uid="{74191FDC-5E58-45E3-BF7A-50AE5C1B2276}"/>
    <cellStyle name="Cálculo 17 2 6 4" xfId="15732" xr:uid="{3BAD5025-5DEF-476F-9D2E-3316763BB3DC}"/>
    <cellStyle name="Cálculo 17 2 6 4 2" xfId="30840" xr:uid="{5982290D-8DA5-4564-9892-BED8D78B04CB}"/>
    <cellStyle name="Cálculo 17 2 6 5" xfId="18665" xr:uid="{1C339AB0-02F3-42F4-91C5-53AA20AAF922}"/>
    <cellStyle name="Cálculo 17 2 7" xfId="3903" xr:uid="{E317A7F5-E634-4438-891A-E905CAF0EEB1}"/>
    <cellStyle name="Cálculo 17 2 7 2" xfId="6540" xr:uid="{EE5CE69C-C511-49E1-BCDB-AEA4622EAFB3}"/>
    <cellStyle name="Cálculo 17 2 7 2 2" xfId="12851" xr:uid="{E2C8C416-6225-4DFC-B4CE-FFF8BB16DBAF}"/>
    <cellStyle name="Cálculo 17 2 7 2 2 2" xfId="27959" xr:uid="{CFBF2914-C31C-484A-8251-FCF267B95CA6}"/>
    <cellStyle name="Cálculo 17 2 7 2 3" xfId="14254" xr:uid="{9C1C76D5-9BD4-4DEB-AFEC-102E17BAD4E6}"/>
    <cellStyle name="Cálculo 17 2 7 2 3 2" xfId="29362" xr:uid="{0DC9060A-763B-4394-BD59-3928E599FEC1}"/>
    <cellStyle name="Cálculo 17 2 7 2 4" xfId="21648" xr:uid="{21E40573-84AF-474B-AAE3-5284F75C5DBF}"/>
    <cellStyle name="Cálculo 17 2 7 3" xfId="10285" xr:uid="{B69ACCD4-0094-4D23-83C9-2A87A173030D}"/>
    <cellStyle name="Cálculo 17 2 7 3 2" xfId="25393" xr:uid="{0C0BCD1A-65C1-40AF-A469-A9EBD2CB7567}"/>
    <cellStyle name="Cálculo 17 2 7 4" xfId="13511" xr:uid="{B2FE2806-C616-4C7F-996C-5ACF5FCC80FF}"/>
    <cellStyle name="Cálculo 17 2 7 4 2" xfId="28619" xr:uid="{5D0903CA-972C-41C0-8AD6-C2DE7C2D1B31}"/>
    <cellStyle name="Cálculo 17 2 7 5" xfId="19011" xr:uid="{A20DF87A-37DD-4FE9-9203-67484D168CF6}"/>
    <cellStyle name="Cálculo 17 2 8" xfId="4267" xr:uid="{DC952918-557C-47B7-A3B4-EECCA3A85314}"/>
    <cellStyle name="Cálculo 17 2 8 2" xfId="6904" xr:uid="{A3A68E4F-0C2B-45EB-A02E-270B6662C3A7}"/>
    <cellStyle name="Cálculo 17 2 8 2 2" xfId="13215" xr:uid="{B4AF2FD4-570E-4E60-9126-8871312FF803}"/>
    <cellStyle name="Cálculo 17 2 8 2 2 2" xfId="28323" xr:uid="{168CD841-2BA6-4CAD-A2C0-0C2F5F6FA5DC}"/>
    <cellStyle name="Cálculo 17 2 8 2 3" xfId="16879" xr:uid="{F1ED96DC-163D-40C2-BB48-8D82B98CF60E}"/>
    <cellStyle name="Cálculo 17 2 8 2 3 2" xfId="31987" xr:uid="{8A8D9C0D-B48D-45B2-84A1-68C93061F911}"/>
    <cellStyle name="Cálculo 17 2 8 2 4" xfId="22012" xr:uid="{A38A4677-0B3F-4E12-925B-D3D9B5C1B966}"/>
    <cellStyle name="Cálculo 17 2 8 3" xfId="10649" xr:uid="{D0B90D18-557B-46E3-B587-C616793A50AD}"/>
    <cellStyle name="Cálculo 17 2 8 3 2" xfId="25757" xr:uid="{1AC9379C-17A6-43CE-BC58-4E4FE7FF3002}"/>
    <cellStyle name="Cálculo 17 2 8 4" xfId="15743" xr:uid="{2710E375-8693-4468-B826-22469043E64B}"/>
    <cellStyle name="Cálculo 17 2 8 4 2" xfId="30851" xr:uid="{632D49F2-FE24-4AC6-BA07-A9C69F6B81BA}"/>
    <cellStyle name="Cálculo 17 2 8 5" xfId="19375" xr:uid="{568DA25B-449A-437A-95DA-C3133D68EECB}"/>
    <cellStyle name="Cálculo 17 2 9" xfId="4468" xr:uid="{2DF01A3F-88C1-4E12-A8F4-2DDC64ECBE65}"/>
    <cellStyle name="Cálculo 17 2 9 2" xfId="10850" xr:uid="{96776B60-6B25-4598-82AE-D175069988A8}"/>
    <cellStyle name="Cálculo 17 2 9 2 2" xfId="25958" xr:uid="{58A4751D-5868-47B1-9D71-BBB18B428189}"/>
    <cellStyle name="Cálculo 17 2 9 3" xfId="14127" xr:uid="{E981FAD5-0D8B-4C95-8D87-C183A6BED1B9}"/>
    <cellStyle name="Cálculo 17 2 9 3 2" xfId="29235" xr:uid="{454A0BCB-D5F0-48DF-BA49-EC08D1C7DD97}"/>
    <cellStyle name="Cálculo 17 2 9 4" xfId="19576" xr:uid="{F5874A20-0A67-410D-ACBD-028F1DFC428E}"/>
    <cellStyle name="Cálculo 17 3" xfId="1814" xr:uid="{2E4E71FF-231C-4A24-BC8F-42055CA1E473}"/>
    <cellStyle name="Cálculo 17 3 10" xfId="11771" xr:uid="{99CA1F55-9CB6-4333-9E43-50CC6D65A22D}"/>
    <cellStyle name="Cálculo 17 3 10 2" xfId="26879" xr:uid="{2EF54B1E-C074-4022-BAB9-0A636A328C81}"/>
    <cellStyle name="Cálculo 17 3 11" xfId="15299" xr:uid="{5489C494-3200-449D-AC85-0CBF62F83C35}"/>
    <cellStyle name="Cálculo 17 3 11 2" xfId="30407" xr:uid="{80C1CDD3-2A04-4CDB-ACB9-58E9651D1946}"/>
    <cellStyle name="Cálculo 17 3 12" xfId="17039" xr:uid="{E38301A3-4583-4AC0-A609-78A4A8412782}"/>
    <cellStyle name="Cálculo 17 3 2" xfId="2374" xr:uid="{BDE55F7D-8CE0-44CB-B68F-B720807F7BE7}"/>
    <cellStyle name="Cálculo 17 3 2 2" xfId="5011" xr:uid="{DDBCB1E6-F99B-425B-8A2C-FBB76C84934E}"/>
    <cellStyle name="Cálculo 17 3 2 2 2" xfId="11375" xr:uid="{34FF0E5D-13E0-4601-86D7-8DCE86C0F094}"/>
    <cellStyle name="Cálculo 17 3 2 2 2 2" xfId="26483" xr:uid="{F24D0A2F-C77D-453A-9619-00D5CCD9A634}"/>
    <cellStyle name="Cálculo 17 3 2 2 3" xfId="14869" xr:uid="{0D864823-E6F6-4503-B07E-0799129F87B0}"/>
    <cellStyle name="Cálculo 17 3 2 2 3 2" xfId="29977" xr:uid="{617346D1-AD0B-4DEB-BFCF-0C27C75F443E}"/>
    <cellStyle name="Cálculo 17 3 2 2 4" xfId="20119" xr:uid="{BC62323E-C45B-4C1E-8D0B-5F21CC1F2D60}"/>
    <cellStyle name="Cálculo 17 3 2 3" xfId="8841" xr:uid="{4FBFD6DB-F7D5-44D2-9C60-65C10EC6B99F}"/>
    <cellStyle name="Cálculo 17 3 2 3 2" xfId="23949" xr:uid="{5A743CB9-A7D8-449C-BB8E-F996D65F274D}"/>
    <cellStyle name="Cálculo 17 3 2 4" xfId="13549" xr:uid="{10BDCAF8-C89F-42B4-8088-515EA321C9A1}"/>
    <cellStyle name="Cálculo 17 3 2 4 2" xfId="28657" xr:uid="{F2977660-1A4B-4821-B372-7B8E681B3834}"/>
    <cellStyle name="Cálculo 17 3 2 5" xfId="13733" xr:uid="{E62BACDE-9947-441A-B3CC-469EC33F6EEB}"/>
    <cellStyle name="Cálculo 17 3 2 5 2" xfId="28841" xr:uid="{8502B36F-41B8-4A4F-9D7D-C48207C52551}"/>
    <cellStyle name="Cálculo 17 3 2 6" xfId="17582" xr:uid="{DB85398B-6541-4DF7-A636-3E4B28660570}"/>
    <cellStyle name="Cálculo 17 3 3" xfId="2246" xr:uid="{708D9D99-F732-427E-A0EB-971045B7159A}"/>
    <cellStyle name="Cálculo 17 3 3 2" xfId="4883" xr:uid="{E460CBB0-776C-4400-8AAB-6A3486EEC1CB}"/>
    <cellStyle name="Cálculo 17 3 3 2 2" xfId="11225" xr:uid="{5A9CDADE-4186-4B68-AE39-4B17ED195587}"/>
    <cellStyle name="Cálculo 17 3 3 2 2 2" xfId="26333" xr:uid="{860D1C8B-D8AE-4E94-9DA1-DCCE37C241A4}"/>
    <cellStyle name="Cálculo 17 3 3 2 3" xfId="19991" xr:uid="{08051581-60F2-48FB-8F38-32A76881DA2B}"/>
    <cellStyle name="Cálculo 17 3 3 3" xfId="14794" xr:uid="{AE880996-D63E-4793-84FE-44F55A214613}"/>
    <cellStyle name="Cálculo 17 3 3 3 2" xfId="29902" xr:uid="{21FF9053-BDD6-4074-92FE-53801C56AC73}"/>
    <cellStyle name="Cálculo 17 3 3 4" xfId="17471" xr:uid="{15001AFD-13DD-4688-BB73-31B3CAAE679D}"/>
    <cellStyle name="Cálculo 17 3 4" xfId="2342" xr:uid="{68028059-8766-4BCA-BA3B-B917D80BBF59}"/>
    <cellStyle name="Cálculo 17 3 4 2" xfId="4979" xr:uid="{1DA8D917-9F5A-4F88-8793-706DD0E3DE8D}"/>
    <cellStyle name="Cálculo 17 3 4 2 2" xfId="11343" xr:uid="{2810E926-FF06-4AD2-B199-497384014C05}"/>
    <cellStyle name="Cálculo 17 3 4 2 2 2" xfId="26451" xr:uid="{26E54C7A-E125-40E4-8F83-BDD074532B80}"/>
    <cellStyle name="Cálculo 17 3 4 2 3" xfId="13398" xr:uid="{54031798-95FE-44A4-B268-31F1B5A19F74}"/>
    <cellStyle name="Cálculo 17 3 4 2 3 2" xfId="28506" xr:uid="{1396C26C-6588-4CEE-A292-A1ACCC5A7856}"/>
    <cellStyle name="Cálculo 17 3 4 2 4" xfId="20087" xr:uid="{E9FE8137-0FC2-42E1-BF02-9B838B599026}"/>
    <cellStyle name="Cálculo 17 3 4 3" xfId="8809" xr:uid="{5CCF6181-412B-44D7-9D7E-54869E606A7E}"/>
    <cellStyle name="Cálculo 17 3 4 3 2" xfId="23917" xr:uid="{AF5E03CA-F3B1-481C-9240-F2F1E5D6DF6B}"/>
    <cellStyle name="Cálculo 17 3 4 4" xfId="16156" xr:uid="{0FE6BF8A-8CF4-4549-9003-23959B5ED920}"/>
    <cellStyle name="Cálculo 17 3 4 4 2" xfId="31264" xr:uid="{985B9AFE-E0C9-45B2-8C44-72A63C0D6505}"/>
    <cellStyle name="Cálculo 17 3 4 5" xfId="17567" xr:uid="{4AF3A0E3-940F-40B1-8A3F-67647605DCB1}"/>
    <cellStyle name="Cálculo 17 3 5" xfId="3234" xr:uid="{20FC48B0-BE94-416B-B6DD-75204B19E51D}"/>
    <cellStyle name="Cálculo 17 3 5 2" xfId="5871" xr:uid="{5D115E2E-377D-4D8C-B1BF-8CCE6313D1E9}"/>
    <cellStyle name="Cálculo 17 3 5 2 2" xfId="12182" xr:uid="{28931A96-16B4-46E6-9097-E3CA9B7AE784}"/>
    <cellStyle name="Cálculo 17 3 5 2 2 2" xfId="27290" xr:uid="{758C467B-54E1-44B5-9E3D-6A140E9919FB}"/>
    <cellStyle name="Cálculo 17 3 5 2 3" xfId="16184" xr:uid="{2252D44B-E2BD-4504-A86B-01DCB095803A}"/>
    <cellStyle name="Cálculo 17 3 5 2 3 2" xfId="31292" xr:uid="{03D1D6E1-6E0C-4B1E-93D6-832F0F7D8AF1}"/>
    <cellStyle name="Cálculo 17 3 5 2 4" xfId="20979" xr:uid="{E39631F5-E31A-4622-87D9-EF35A75F9C6E}"/>
    <cellStyle name="Cálculo 17 3 5 3" xfId="9616" xr:uid="{C1D68EDE-CCBD-4201-8406-7A1CF7AD9276}"/>
    <cellStyle name="Cálculo 17 3 5 3 2" xfId="24724" xr:uid="{5E335E37-47C5-444D-BF93-BCD62291C2AE}"/>
    <cellStyle name="Cálculo 17 3 5 4" xfId="13800" xr:uid="{CE01AFAC-F0CD-43F4-BCFE-B264AFEC691F}"/>
    <cellStyle name="Cálculo 17 3 5 4 2" xfId="28908" xr:uid="{07DED246-A784-4BA9-821D-5F6A52907FDB}"/>
    <cellStyle name="Cálculo 17 3 5 5" xfId="18342" xr:uid="{35E44434-33D6-44C4-B36C-48CD740F5497}"/>
    <cellStyle name="Cálculo 17 3 6" xfId="2316" xr:uid="{6C52644B-C799-48AD-A85C-A70D2ED6DFC0}"/>
    <cellStyle name="Cálculo 17 3 6 2" xfId="4953" xr:uid="{49EDF810-43E5-4767-83CE-540C1F80F0F5}"/>
    <cellStyle name="Cálculo 17 3 6 2 2" xfId="11317" xr:uid="{D5B945D7-5829-431C-B5DB-D821B722C055}"/>
    <cellStyle name="Cálculo 17 3 6 2 2 2" xfId="26425" xr:uid="{016D1CB6-BCAA-47C5-9D65-769EF0FD0695}"/>
    <cellStyle name="Cálculo 17 3 6 2 3" xfId="9147" xr:uid="{38462730-E219-4A3A-AE34-4F2401FAC0CB}"/>
    <cellStyle name="Cálculo 17 3 6 2 3 2" xfId="24255" xr:uid="{06B3D4F6-0B7D-4526-ADCE-3D5363260348}"/>
    <cellStyle name="Cálculo 17 3 6 2 4" xfId="20061" xr:uid="{B947F2CC-B62A-4A7B-885F-B354CACC3013}"/>
    <cellStyle name="Cálculo 17 3 6 3" xfId="8783" xr:uid="{22EDFD7C-F16D-45F7-B2E6-B200A695BEBE}"/>
    <cellStyle name="Cálculo 17 3 6 3 2" xfId="23891" xr:uid="{C4D4E521-264B-4C1D-9F10-BB44AC78A660}"/>
    <cellStyle name="Cálculo 17 3 6 4" xfId="14678" xr:uid="{AA0D9E3F-0306-4962-A650-3BA954110BB1}"/>
    <cellStyle name="Cálculo 17 3 6 4 2" xfId="29786" xr:uid="{500A530E-34F8-4504-BE10-20E99858B722}"/>
    <cellStyle name="Cálculo 17 3 6 5" xfId="17541" xr:uid="{F102D836-C924-4BFE-9356-70E304CF2699}"/>
    <cellStyle name="Cálculo 17 3 7" xfId="3886" xr:uid="{2387E2A9-B05A-49F3-9D41-DC86B18A48E4}"/>
    <cellStyle name="Cálculo 17 3 7 2" xfId="6523" xr:uid="{D5357105-1EC6-4177-B0A0-23AA8C046131}"/>
    <cellStyle name="Cálculo 17 3 7 2 2" xfId="12834" xr:uid="{7A9FE576-33DD-4C94-93C0-08C8A1F2063C}"/>
    <cellStyle name="Cálculo 17 3 7 2 2 2" xfId="27942" xr:uid="{C2DE3E56-DD66-4EE8-BD03-9130FC909DA2}"/>
    <cellStyle name="Cálculo 17 3 7 2 3" xfId="7895" xr:uid="{F0C02381-A130-4DF1-B2B6-C6AEF99E64D0}"/>
    <cellStyle name="Cálculo 17 3 7 2 3 2" xfId="23003" xr:uid="{E0CBA45F-65C9-418F-93CD-A39095B62061}"/>
    <cellStyle name="Cálculo 17 3 7 2 4" xfId="21631" xr:uid="{C196BB36-71FD-4AFE-ADE0-525895C9FB72}"/>
    <cellStyle name="Cálculo 17 3 7 3" xfId="10268" xr:uid="{231D7EF9-B4B7-40D7-B775-1158B7623326}"/>
    <cellStyle name="Cálculo 17 3 7 3 2" xfId="25376" xr:uid="{2D56F0C6-B41A-4C98-8E4D-01C00683C76C}"/>
    <cellStyle name="Cálculo 17 3 7 4" xfId="16400" xr:uid="{CB49D613-1054-4953-AFCC-BF11E810EC1E}"/>
    <cellStyle name="Cálculo 17 3 7 4 2" xfId="31508" xr:uid="{C4B885AD-89DE-4D6A-B964-692CAA07A6D2}"/>
    <cellStyle name="Cálculo 17 3 7 5" xfId="18994" xr:uid="{334DC94F-1DE8-4AA1-8978-08D880C4ED73}"/>
    <cellStyle name="Cálculo 17 3 8" xfId="4451" xr:uid="{D21604BE-3603-4BD4-B6F9-775ECCB54B5C}"/>
    <cellStyle name="Cálculo 17 3 8 2" xfId="10833" xr:uid="{EBA3DABC-3B71-49E9-8A61-43096498A593}"/>
    <cellStyle name="Cálculo 17 3 8 2 2" xfId="25941" xr:uid="{DB2A7F31-3EF8-4597-AC3F-28549BDBE8CC}"/>
    <cellStyle name="Cálculo 17 3 8 3" xfId="15130" xr:uid="{951B5CDB-57FC-48F1-99BE-492B168B56C9}"/>
    <cellStyle name="Cálculo 17 3 8 3 2" xfId="30238" xr:uid="{0FCD6AB9-D778-48F6-AEF3-12AA16DC6D5F}"/>
    <cellStyle name="Cálculo 17 3 8 4" xfId="19559" xr:uid="{7B1FE7C6-A4AB-4EE4-BAAA-54B0981F01AF}"/>
    <cellStyle name="Cálculo 17 3 9" xfId="8315" xr:uid="{CACB8EC0-7A5A-4857-804D-9E8AB9514B5C}"/>
    <cellStyle name="Cálculo 17 3 9 2" xfId="23423" xr:uid="{F456B4E7-4EAD-45B3-90A1-7A87D2498198}"/>
    <cellStyle name="Cálculo 17 4" xfId="2051" xr:uid="{FF57E49F-417C-4799-8582-F0CCEB436B7C}"/>
    <cellStyle name="Cálculo 17 4 10" xfId="11781" xr:uid="{FE22344E-4502-452E-94AD-3869D21F079A}"/>
    <cellStyle name="Cálculo 17 4 10 2" xfId="26889" xr:uid="{867431FC-816E-4A49-9823-3A68BAE73A1D}"/>
    <cellStyle name="Cálculo 17 4 11" xfId="7497" xr:uid="{386793CC-9DE5-4D41-B4D1-278612A2E54C}"/>
    <cellStyle name="Cálculo 17 4 11 2" xfId="22605" xr:uid="{23ACC4EB-CD8C-4820-8B9D-759BA4A01F1D}"/>
    <cellStyle name="Cálculo 17 4 12" xfId="17276" xr:uid="{37161DB9-0658-4912-B190-3F9E8B65BBB3}"/>
    <cellStyle name="Cálculo 17 4 2" xfId="2558" xr:uid="{68FB182C-0695-475A-8CAE-F9F0A0FD948E}"/>
    <cellStyle name="Cálculo 17 4 2 2" xfId="5195" xr:uid="{65E29067-BDE1-447A-BCC6-DEEB9E64C0A2}"/>
    <cellStyle name="Cálculo 17 4 2 2 2" xfId="11559" xr:uid="{463D994B-8B33-49CE-A354-5AD82157325B}"/>
    <cellStyle name="Cálculo 17 4 2 2 2 2" xfId="26667" xr:uid="{5AC28A2D-8E7D-4207-BFFD-21E01249DB69}"/>
    <cellStyle name="Cálculo 17 4 2 2 3" xfId="9230" xr:uid="{4801989C-C597-4AF8-A703-F09EDF2E7999}"/>
    <cellStyle name="Cálculo 17 4 2 2 3 2" xfId="24338" xr:uid="{AF8E3AEB-4211-4F28-8650-04263C0E9341}"/>
    <cellStyle name="Cálculo 17 4 2 2 4" xfId="20303" xr:uid="{8551EC30-C897-4E50-A129-654324CA969F}"/>
    <cellStyle name="Cálculo 17 4 2 3" xfId="9025" xr:uid="{0EC032B7-8643-4E8A-834F-655ADEBCDEB4}"/>
    <cellStyle name="Cálculo 17 4 2 3 2" xfId="24133" xr:uid="{0EF062F6-D851-4A24-ABB3-E298E18B5B94}"/>
    <cellStyle name="Cálculo 17 4 2 4" xfId="8160" xr:uid="{614A0B6C-5F95-45A0-9D2B-54C9F5B0601F}"/>
    <cellStyle name="Cálculo 17 4 2 4 2" xfId="23268" xr:uid="{BD25CBB1-758C-4B49-BB74-38829401DD97}"/>
    <cellStyle name="Cálculo 17 4 2 5" xfId="14046" xr:uid="{0FB00AB5-D266-4B2C-8B7B-B766239EF21A}"/>
    <cellStyle name="Cálculo 17 4 2 5 2" xfId="29154" xr:uid="{1BF880CF-8609-44D9-BFE6-1E497D665B68}"/>
    <cellStyle name="Cálculo 17 4 2 6" xfId="17666" xr:uid="{5B4D375B-F5E4-428A-95D4-FD2953E9EF06}"/>
    <cellStyle name="Cálculo 17 4 3" xfId="2811" xr:uid="{FB9E898C-6ED9-4C63-BDF2-68CFF61CD7ED}"/>
    <cellStyle name="Cálculo 17 4 3 2" xfId="5448" xr:uid="{F74E6F81-CCA0-485B-97C2-3360F8C92F12}"/>
    <cellStyle name="Cálculo 17 4 3 2 2" xfId="8034" xr:uid="{BC7D6CA2-B1B5-4EAA-8058-74398E095CE7}"/>
    <cellStyle name="Cálculo 17 4 3 2 2 2" xfId="23142" xr:uid="{9BD2089E-BA7D-405C-8DA9-6462CB705518}"/>
    <cellStyle name="Cálculo 17 4 3 2 3" xfId="20556" xr:uid="{5AB10652-4F9F-46C9-8152-8498808F15C0}"/>
    <cellStyle name="Cálculo 17 4 3 3" xfId="15963" xr:uid="{A1672FCB-5325-47A7-9DF5-3988FCF64B87}"/>
    <cellStyle name="Cálculo 17 4 3 3 2" xfId="31071" xr:uid="{0D99AF8D-4D8E-4FD1-AC7B-D87E5FA8E74F}"/>
    <cellStyle name="Cálculo 17 4 3 4" xfId="17919" xr:uid="{B5D0AB2F-AF00-4B6A-AD74-A432678B63B5}"/>
    <cellStyle name="Cálculo 17 4 4" xfId="3114" xr:uid="{ABB4771B-A5E6-416D-9EA1-174825D178BE}"/>
    <cellStyle name="Cálculo 17 4 4 2" xfId="5751" xr:uid="{5766A8AD-FB1C-4354-97FD-A09B6CBDF994}"/>
    <cellStyle name="Cálculo 17 4 4 2 2" xfId="12062" xr:uid="{F190CAF5-20AF-453E-B6D1-5DA23EBCD4C8}"/>
    <cellStyle name="Cálculo 17 4 4 2 2 2" xfId="27170" xr:uid="{8C3C4030-D63F-4B3F-89AC-C2BEBA733623}"/>
    <cellStyle name="Cálculo 17 4 4 2 3" xfId="7079" xr:uid="{856D5EF7-7447-4BF6-A06A-496A929615BE}"/>
    <cellStyle name="Cálculo 17 4 4 2 3 2" xfId="22187" xr:uid="{0DD37B5A-C20F-4C2D-BC3D-C772BDF59742}"/>
    <cellStyle name="Cálculo 17 4 4 2 4" xfId="20859" xr:uid="{51FD3116-364E-4C5D-BA70-5A5589B4A0C3}"/>
    <cellStyle name="Cálculo 17 4 4 3" xfId="9496" xr:uid="{F5C5AD0B-7E9F-43DA-B066-07169B334B6F}"/>
    <cellStyle name="Cálculo 17 4 4 3 2" xfId="24604" xr:uid="{13A7C052-C736-4D42-A009-600D9E549053}"/>
    <cellStyle name="Cálculo 17 4 4 4" xfId="15546" xr:uid="{ED4450B7-8026-4A93-B668-0394DE39FF51}"/>
    <cellStyle name="Cálculo 17 4 4 4 2" xfId="30654" xr:uid="{C4985DA2-5173-4A60-AABC-AC948198A299}"/>
    <cellStyle name="Cálculo 17 4 4 5" xfId="18222" xr:uid="{443F8755-34AD-4C32-BFD3-441409A470CD}"/>
    <cellStyle name="Cálculo 17 4 5" xfId="3440" xr:uid="{EFC30B2D-786B-409F-8058-73FCD35F5911}"/>
    <cellStyle name="Cálculo 17 4 5 2" xfId="6077" xr:uid="{EBE0B285-19F2-4527-97CC-75E25B394025}"/>
    <cellStyle name="Cálculo 17 4 5 2 2" xfId="12388" xr:uid="{A234527E-68F2-474F-8E6E-0682D6268FF9}"/>
    <cellStyle name="Cálculo 17 4 5 2 2 2" xfId="27496" xr:uid="{82D07189-C630-4522-8933-18A9B8B77208}"/>
    <cellStyle name="Cálculo 17 4 5 2 3" xfId="15322" xr:uid="{7D5C9EFB-327F-43A7-8D0A-06D69AC532F0}"/>
    <cellStyle name="Cálculo 17 4 5 2 3 2" xfId="30430" xr:uid="{4A49DEBE-69EA-4A2E-B383-979556D03685}"/>
    <cellStyle name="Cálculo 17 4 5 2 4" xfId="21185" xr:uid="{6F577C52-C1C2-49B0-A44F-11F6210FA648}"/>
    <cellStyle name="Cálculo 17 4 5 3" xfId="9822" xr:uid="{0142C7F6-5E1B-4E3C-B812-E77E7279F63F}"/>
    <cellStyle name="Cálculo 17 4 5 3 2" xfId="24930" xr:uid="{89CA75C2-D002-45E0-A139-7C191D2694B7}"/>
    <cellStyle name="Cálculo 17 4 5 4" xfId="11790" xr:uid="{59BB336E-DAF5-4CD7-8B7C-073AB5F6CDC9}"/>
    <cellStyle name="Cálculo 17 4 5 4 2" xfId="26898" xr:uid="{539A3B22-0777-4F3C-9A06-8CCBAD6EE1A1}"/>
    <cellStyle name="Cálculo 17 4 5 5" xfId="18548" xr:uid="{DEBE1D8A-25EF-4042-A368-E63EE92565FE}"/>
    <cellStyle name="Cálculo 17 4 6" xfId="3746" xr:uid="{F9AAB144-8ADC-418D-AC74-58D6564D6E89}"/>
    <cellStyle name="Cálculo 17 4 6 2" xfId="6383" xr:uid="{7B062FE9-2F54-41A0-A573-EA0345179484}"/>
    <cellStyle name="Cálculo 17 4 6 2 2" xfId="12694" xr:uid="{FF601226-6DA1-4BCD-BC4A-2437895B5FDA}"/>
    <cellStyle name="Cálculo 17 4 6 2 2 2" xfId="27802" xr:uid="{88211071-05B3-4A8B-A14F-BC95B88F0CDE}"/>
    <cellStyle name="Cálculo 17 4 6 2 3" xfId="13553" xr:uid="{2E61AE44-4A84-4B61-8FF6-C056B2E378C5}"/>
    <cellStyle name="Cálculo 17 4 6 2 3 2" xfId="28661" xr:uid="{CFB6F351-966A-446E-84A7-695D0415CF8E}"/>
    <cellStyle name="Cálculo 17 4 6 2 4" xfId="21491" xr:uid="{7C10C3E9-0098-47B9-9A00-317442154B98}"/>
    <cellStyle name="Cálculo 17 4 6 3" xfId="10128" xr:uid="{6F49651D-D00E-4D9A-AB82-4FDFB2A4FAB5}"/>
    <cellStyle name="Cálculo 17 4 6 3 2" xfId="25236" xr:uid="{CBE7E4B1-8425-4198-95BC-23581A54BAE8}"/>
    <cellStyle name="Cálculo 17 4 6 4" xfId="7067" xr:uid="{B85310C8-A3B8-4943-9EC9-63A2D46E1FC8}"/>
    <cellStyle name="Cálculo 17 4 6 4 2" xfId="22175" xr:uid="{4F52F319-DE41-4D3E-81BE-8743B5011E6D}"/>
    <cellStyle name="Cálculo 17 4 6 5" xfId="18854" xr:uid="{B2BABBB2-2924-4ABB-A182-45C915119F4C}"/>
    <cellStyle name="Cálculo 17 4 7" xfId="4123" xr:uid="{2AA8CB77-1B9D-492E-A4E7-CCA04AF491F1}"/>
    <cellStyle name="Cálculo 17 4 7 2" xfId="6760" xr:uid="{E5B7FEF4-2A59-47F9-A9AE-4269A32A5EF8}"/>
    <cellStyle name="Cálculo 17 4 7 2 2" xfId="13071" xr:uid="{2881DC49-FF0E-4DBB-A564-3D36A0D41F48}"/>
    <cellStyle name="Cálculo 17 4 7 2 2 2" xfId="28179" xr:uid="{FE84E9E5-2528-4090-9278-7842F7762FA6}"/>
    <cellStyle name="Cálculo 17 4 7 2 3" xfId="16745" xr:uid="{228A2879-B21B-4AEC-AEBF-81EDEC125A8C}"/>
    <cellStyle name="Cálculo 17 4 7 2 3 2" xfId="31853" xr:uid="{C8002D02-34AF-41A1-9B08-051CD5401384}"/>
    <cellStyle name="Cálculo 17 4 7 2 4" xfId="21868" xr:uid="{30AD202D-F54D-4334-82C9-2E57E87F8282}"/>
    <cellStyle name="Cálculo 17 4 7 3" xfId="10505" xr:uid="{20CD0404-D772-433B-B12D-728578211522}"/>
    <cellStyle name="Cálculo 17 4 7 3 2" xfId="25613" xr:uid="{144A8D5F-71B5-46C2-BABF-F75B3B273064}"/>
    <cellStyle name="Cálculo 17 4 7 4" xfId="7426" xr:uid="{EE588049-50DD-4F41-B81B-5E263CAA422F}"/>
    <cellStyle name="Cálculo 17 4 7 4 2" xfId="22534" xr:uid="{7A383EE6-50D1-4302-A23C-DC441B4E583A}"/>
    <cellStyle name="Cálculo 17 4 7 5" xfId="19231" xr:uid="{4045B668-36B4-40DA-B92C-BFB7BB6725FF}"/>
    <cellStyle name="Cálculo 17 4 8" xfId="4688" xr:uid="{68838ABE-36B9-4EDC-B31C-87ED9DAEA35D}"/>
    <cellStyle name="Cálculo 17 4 8 2" xfId="11070" xr:uid="{872B94E4-5E52-4C5D-BBAE-10F2BF5B72A3}"/>
    <cellStyle name="Cálculo 17 4 8 2 2" xfId="26178" xr:uid="{6BA535B4-FCD6-4819-BEED-E0067CCA6C4C}"/>
    <cellStyle name="Cálculo 17 4 8 3" xfId="15070" xr:uid="{27685917-4EDF-4252-A93E-B0144059B2A0}"/>
    <cellStyle name="Cálculo 17 4 8 3 2" xfId="30178" xr:uid="{3298A6A2-8740-47E8-93AA-E359D9B59055}"/>
    <cellStyle name="Cálculo 17 4 8 4" xfId="19796" xr:uid="{13783481-075B-4662-A855-3E650A3DA9DE}"/>
    <cellStyle name="Cálculo 17 4 9" xfId="8549" xr:uid="{87723815-D8E6-4B50-A1E6-C575E4F000F2}"/>
    <cellStyle name="Cálculo 17 4 9 2" xfId="23657" xr:uid="{8F0B2B29-C66C-4958-9BC4-506607869B13}"/>
    <cellStyle name="Cálculo 17 5" xfId="2070" xr:uid="{BAE75B39-55BB-4F5D-BE32-4A36E066DF16}"/>
    <cellStyle name="Cálculo 17 5 10" xfId="8080" xr:uid="{209531FA-CC6F-40B4-9D3D-ABEB0270971A}"/>
    <cellStyle name="Cálculo 17 5 10 2" xfId="23188" xr:uid="{6369B1BF-03B4-498D-9A20-03CC2C30EDDB}"/>
    <cellStyle name="Cálculo 17 5 11" xfId="17295" xr:uid="{DB7E478D-7BB2-494F-997A-C5ABF52510C5}"/>
    <cellStyle name="Cálculo 17 5 2" xfId="2830" xr:uid="{7D8E3E34-9FB4-4BF7-AD73-9CC0B7B8AE2D}"/>
    <cellStyle name="Cálculo 17 5 2 2" xfId="5467" xr:uid="{D9BC85BF-5A33-4BF1-91A6-2CB056BA4D1A}"/>
    <cellStyle name="Cálculo 17 5 2 2 2" xfId="13670" xr:uid="{F394492C-D418-45EA-ACEC-A01E2CF9D598}"/>
    <cellStyle name="Cálculo 17 5 2 2 2 2" xfId="28778" xr:uid="{5A46FA0D-018C-4E2C-95B6-E5961C9989B2}"/>
    <cellStyle name="Cálculo 17 5 2 2 3" xfId="20575" xr:uid="{989B00CE-4957-4650-8C7D-25F504AACB35}"/>
    <cellStyle name="Cálculo 17 5 2 3" xfId="7794" xr:uid="{CAAFCA02-5209-4C29-9D4E-2D320D856F13}"/>
    <cellStyle name="Cálculo 17 5 2 3 2" xfId="22902" xr:uid="{C4686D70-D276-42AE-9AFB-2F91D7B542DC}"/>
    <cellStyle name="Cálculo 17 5 2 4" xfId="17938" xr:uid="{67D78633-210C-4D72-9EC3-6CF34B9F06A2}"/>
    <cellStyle name="Cálculo 17 5 3" xfId="3133" xr:uid="{FCDECC82-E4CD-4086-A530-284CD20872A4}"/>
    <cellStyle name="Cálculo 17 5 3 2" xfId="5770" xr:uid="{83E7E0E9-FDF7-4A1D-A4E2-825CF5104054}"/>
    <cellStyle name="Cálculo 17 5 3 2 2" xfId="12081" xr:uid="{5906111C-87B7-4498-9C9F-7C04A1F5E15E}"/>
    <cellStyle name="Cálculo 17 5 3 2 2 2" xfId="27189" xr:uid="{2C5F1B27-8EBC-4CB1-BDF7-598A7EF44773}"/>
    <cellStyle name="Cálculo 17 5 3 2 3" xfId="7239" xr:uid="{646FA732-C037-4644-AC75-754595F5CF17}"/>
    <cellStyle name="Cálculo 17 5 3 2 3 2" xfId="22347" xr:uid="{E1045B25-3934-4D00-BB16-296057BD93E9}"/>
    <cellStyle name="Cálculo 17 5 3 2 4" xfId="20878" xr:uid="{E06BA006-7AFA-4A13-9508-D7175814D3E3}"/>
    <cellStyle name="Cálculo 17 5 3 3" xfId="9515" xr:uid="{DD3ABE80-3A39-451F-808C-57BAEC43107A}"/>
    <cellStyle name="Cálculo 17 5 3 3 2" xfId="24623" xr:uid="{DF73D64C-33AA-4E0E-A676-6B1704E85AE1}"/>
    <cellStyle name="Cálculo 17 5 3 4" xfId="7772" xr:uid="{E7CD65CB-2022-4BA9-9C71-0E654CA45B09}"/>
    <cellStyle name="Cálculo 17 5 3 4 2" xfId="22880" xr:uid="{6C4642AD-158E-42EF-9F28-555A0F3562F4}"/>
    <cellStyle name="Cálculo 17 5 3 5" xfId="18241" xr:uid="{0A5B54BC-CD48-48AB-ACC4-644D73FE99D7}"/>
    <cellStyle name="Cálculo 17 5 4" xfId="3459" xr:uid="{168FC71D-A21F-4234-A835-37CD0AAE4F72}"/>
    <cellStyle name="Cálculo 17 5 4 2" xfId="6096" xr:uid="{CBE939F7-A93A-46D4-BC35-4D7B6E9206AA}"/>
    <cellStyle name="Cálculo 17 5 4 2 2" xfId="12407" xr:uid="{E0914047-7726-4A54-AF9F-D16DA1576CB1}"/>
    <cellStyle name="Cálculo 17 5 4 2 2 2" xfId="27515" xr:uid="{08E6DAEE-0DF9-4F04-9E10-D6E4632CD83A}"/>
    <cellStyle name="Cálculo 17 5 4 2 3" xfId="15681" xr:uid="{DC4A5D46-5556-4147-8B18-AF3BDE6D987E}"/>
    <cellStyle name="Cálculo 17 5 4 2 3 2" xfId="30789" xr:uid="{0D76125A-CE7B-4AFA-91F1-AFA653439919}"/>
    <cellStyle name="Cálculo 17 5 4 2 4" xfId="21204" xr:uid="{F67F116F-DA07-463C-97A5-15D97F4D92A1}"/>
    <cellStyle name="Cálculo 17 5 4 3" xfId="9841" xr:uid="{DABFBEC0-332C-4D69-B31F-7468B928D120}"/>
    <cellStyle name="Cálculo 17 5 4 3 2" xfId="24949" xr:uid="{76150382-0990-4210-918F-27B97C6D5576}"/>
    <cellStyle name="Cálculo 17 5 4 4" xfId="7039" xr:uid="{29BE6CFC-B64E-49FE-8490-A3BB67399E7A}"/>
    <cellStyle name="Cálculo 17 5 4 4 2" xfId="22147" xr:uid="{2F342488-CA7C-45D8-9976-FC880F52758B}"/>
    <cellStyle name="Cálculo 17 5 4 5" xfId="18567" xr:uid="{39BBD56D-029E-40DA-9C45-E5AF055330C9}"/>
    <cellStyle name="Cálculo 17 5 5" xfId="3765" xr:uid="{EC9A13D3-71D0-458B-AD39-7DD1AA58376A}"/>
    <cellStyle name="Cálculo 17 5 5 2" xfId="6402" xr:uid="{549669B9-93F9-40E4-AC8A-48B20896385F}"/>
    <cellStyle name="Cálculo 17 5 5 2 2" xfId="12713" xr:uid="{6D025983-210C-4FC6-A793-9A496C859C48}"/>
    <cellStyle name="Cálculo 17 5 5 2 2 2" xfId="27821" xr:uid="{9685460A-6466-4E77-ACD3-C0D7D20CC373}"/>
    <cellStyle name="Cálculo 17 5 5 2 3" xfId="14186" xr:uid="{EE59EBED-4DBF-4187-A1D4-E8F2650D9DCA}"/>
    <cellStyle name="Cálculo 17 5 5 2 3 2" xfId="29294" xr:uid="{F088E203-BF3C-4C83-9185-034DF9CFB8D6}"/>
    <cellStyle name="Cálculo 17 5 5 2 4" xfId="21510" xr:uid="{126ED0EF-4D34-4020-929D-96CAE84217CD}"/>
    <cellStyle name="Cálculo 17 5 5 3" xfId="10147" xr:uid="{01DB3AA4-4FB4-49AA-A778-05B6ADFC6AB5}"/>
    <cellStyle name="Cálculo 17 5 5 3 2" xfId="25255" xr:uid="{733E36ED-7F2E-4B41-9C2A-14F3B7B9E9C3}"/>
    <cellStyle name="Cálculo 17 5 5 4" xfId="9215" xr:uid="{DE94E4C0-F9B4-484A-A527-859CCD3B51FD}"/>
    <cellStyle name="Cálculo 17 5 5 4 2" xfId="24323" xr:uid="{10351FFD-1180-4E1F-B3D8-218A7B5C35C3}"/>
    <cellStyle name="Cálculo 17 5 5 5" xfId="18873" xr:uid="{5BFE8295-6241-46E7-AB97-A18F0CE8962D}"/>
    <cellStyle name="Cálculo 17 5 6" xfId="4142" xr:uid="{D225F13B-3B1A-4019-865E-3983C3017902}"/>
    <cellStyle name="Cálculo 17 5 6 2" xfId="6779" xr:uid="{168ADB85-0E11-4C3F-AF69-70B0585E5A52}"/>
    <cellStyle name="Cálculo 17 5 6 2 2" xfId="13090" xr:uid="{D07881AC-83BB-4EF9-B01B-9D458E3CCB2B}"/>
    <cellStyle name="Cálculo 17 5 6 2 2 2" xfId="28198" xr:uid="{06290191-7759-4AEB-918C-367B1DD8B643}"/>
    <cellStyle name="Cálculo 17 5 6 2 3" xfId="16764" xr:uid="{D7F65203-1395-4AC3-AE5A-885B50CB804A}"/>
    <cellStyle name="Cálculo 17 5 6 2 3 2" xfId="31872" xr:uid="{C5FEBB6A-8251-4A51-95CF-13A7B4EF9A9A}"/>
    <cellStyle name="Cálculo 17 5 6 2 4" xfId="21887" xr:uid="{E55D76ED-C703-4B19-99B5-572BB240F562}"/>
    <cellStyle name="Cálculo 17 5 6 3" xfId="10524" xr:uid="{2B204D93-C033-49C4-BA8D-7C42BF7C2D2B}"/>
    <cellStyle name="Cálculo 17 5 6 3 2" xfId="25632" xr:uid="{B5CC8D41-5DBE-4DA7-8583-A7F2405C377B}"/>
    <cellStyle name="Cálculo 17 5 6 4" xfId="16235" xr:uid="{2FEA31C0-A4A8-4AC7-92D4-521862951495}"/>
    <cellStyle name="Cálculo 17 5 6 4 2" xfId="31343" xr:uid="{5ACA763C-450A-410E-8311-D6A6B2E6B971}"/>
    <cellStyle name="Cálculo 17 5 6 5" xfId="19250" xr:uid="{47E702D5-6F2C-4D76-92B9-44CE9B130A45}"/>
    <cellStyle name="Cálculo 17 5 7" xfId="4707" xr:uid="{92372815-98D0-4E99-BCFB-9ADF32CBB571}"/>
    <cellStyle name="Cálculo 17 5 7 2" xfId="11089" xr:uid="{26A47EC4-B322-4E3A-B19A-B3FF23789380}"/>
    <cellStyle name="Cálculo 17 5 7 2 2" xfId="26197" xr:uid="{5DFEC051-4CF7-4CD5-AC95-9437E6B8C79A}"/>
    <cellStyle name="Cálculo 17 5 7 3" xfId="15519" xr:uid="{5E34090D-8944-4F7C-96D4-FA01858448B8}"/>
    <cellStyle name="Cálculo 17 5 7 3 2" xfId="30627" xr:uid="{7C97FF30-07EB-4901-A572-4D8C56CCA671}"/>
    <cellStyle name="Cálculo 17 5 7 4" xfId="19815" xr:uid="{4B8A853B-84CA-43D0-B64C-9D0862AEF7C0}"/>
    <cellStyle name="Cálculo 17 5 8" xfId="8568" xr:uid="{5ED66A71-6353-43BA-9777-F67AB95135CD}"/>
    <cellStyle name="Cálculo 17 5 8 2" xfId="23676" xr:uid="{9F5449DD-5E7C-4AE4-965C-262A7639A3C5}"/>
    <cellStyle name="Cálculo 17 5 9" xfId="7059" xr:uid="{23B5AEC1-36A5-422D-8079-4B4BD3A2F903}"/>
    <cellStyle name="Cálculo 17 5 9 2" xfId="22167" xr:uid="{35959283-544E-47AF-8AF2-58E411DB748B}"/>
    <cellStyle name="Cálculo 18" xfId="758" xr:uid="{00000000-0005-0000-0000-0000F6020000}"/>
    <cellStyle name="Cálculo 18 2" xfId="1832" xr:uid="{281233E5-EB79-4FDB-8B36-1BAAC2F38FEE}"/>
    <cellStyle name="Cálculo 18 2 10" xfId="8333" xr:uid="{DB352A88-D1D8-4178-AF4A-91760736F3EF}"/>
    <cellStyle name="Cálculo 18 2 10 2" xfId="23441" xr:uid="{20BB3CAD-2030-491F-A89A-8D344D89BC0B}"/>
    <cellStyle name="Cálculo 18 2 11" xfId="7186" xr:uid="{5D3495E3-FD1D-455F-BE66-1E0399AEC972}"/>
    <cellStyle name="Cálculo 18 2 11 2" xfId="22294" xr:uid="{04EFA523-BB6D-47FC-B579-73B0801EC070}"/>
    <cellStyle name="Cálculo 18 2 12" xfId="7528" xr:uid="{15667447-67B4-458A-9F55-3C5139DB5573}"/>
    <cellStyle name="Cálculo 18 2 12 2" xfId="22636" xr:uid="{4B861184-D674-494D-BF47-0475D63FB2B0}"/>
    <cellStyle name="Cálculo 18 2 13" xfId="17057" xr:uid="{9F054BCE-2ECB-4676-8980-9DA603BAB4E8}"/>
    <cellStyle name="Cálculo 18 2 2" xfId="2392" xr:uid="{F30298AA-7B2B-4A75-8094-F2D99D94E0BF}"/>
    <cellStyle name="Cálculo 18 2 2 2" xfId="5029" xr:uid="{EC9749FD-640B-468A-A764-8F4D1D7333A4}"/>
    <cellStyle name="Cálculo 18 2 2 2 2" xfId="11393" xr:uid="{0B9DC4B3-43BD-4A1E-82E9-60489BB293E6}"/>
    <cellStyle name="Cálculo 18 2 2 2 2 2" xfId="26501" xr:uid="{E5559AC5-931E-414F-B854-C5107E7DC5C1}"/>
    <cellStyle name="Cálculo 18 2 2 2 3" xfId="15531" xr:uid="{AB790392-0AF9-4448-B773-D25CB479A971}"/>
    <cellStyle name="Cálculo 18 2 2 2 3 2" xfId="30639" xr:uid="{7917C878-BD3D-4E5D-BF68-1F2A2F6692E4}"/>
    <cellStyle name="Cálculo 18 2 2 2 4" xfId="20137" xr:uid="{D4CBB5B3-447F-4311-A1A4-CBF63DEFC401}"/>
    <cellStyle name="Cálculo 18 2 2 3" xfId="8859" xr:uid="{87A6096B-6CDF-46E0-9D36-02E2852D6DD8}"/>
    <cellStyle name="Cálculo 18 2 2 3 2" xfId="23967" xr:uid="{9FA9A1E8-8F46-4634-8C52-A87AE925424B}"/>
    <cellStyle name="Cálculo 18 2 3" xfId="2228" xr:uid="{6E18DCF9-B3E5-48F9-98CD-474E8FE1B06B}"/>
    <cellStyle name="Cálculo 18 2 3 2" xfId="4865" xr:uid="{4D28E70B-AB76-48F6-8938-925A097FCBC3}"/>
    <cellStyle name="Cálculo 18 2 3 2 2" xfId="14775" xr:uid="{FD29F68C-AE25-4AC6-BACD-ED5B823C9A4F}"/>
    <cellStyle name="Cálculo 18 2 3 2 2 2" xfId="29883" xr:uid="{9C493E5C-CF24-4EC0-887F-1D45C42C377D}"/>
    <cellStyle name="Cálculo 18 2 3 2 3" xfId="19973" xr:uid="{CD1DF22D-58BA-499F-9624-07549A4874BC}"/>
    <cellStyle name="Cálculo 18 2 3 3" xfId="15901" xr:uid="{446AB8ED-7102-421B-B0E8-7DB40502F518}"/>
    <cellStyle name="Cálculo 18 2 3 3 2" xfId="31009" xr:uid="{78CC0479-813B-4DA5-ADEB-6B6B8771CF45}"/>
    <cellStyle name="Cálculo 18 2 3 4" xfId="17453" xr:uid="{B70A7666-AFB6-45B1-9B77-9CA756756DF8}"/>
    <cellStyle name="Cálculo 18 2 4" xfId="2926" xr:uid="{C212A1CE-D10A-4817-9352-4DB9EFE86367}"/>
    <cellStyle name="Cálculo 18 2 4 2" xfId="5563" xr:uid="{64227016-EC3D-4DA4-B030-E4BF126DB295}"/>
    <cellStyle name="Cálculo 18 2 4 2 2" xfId="11874" xr:uid="{83D4E123-42E5-457E-B1BF-2F71F7529487}"/>
    <cellStyle name="Cálculo 18 2 4 2 2 2" xfId="26982" xr:uid="{C21213A5-2150-46BF-9C30-39B474B75CDA}"/>
    <cellStyle name="Cálculo 18 2 4 2 3" xfId="14617" xr:uid="{1AF66791-B797-4BDC-9C88-69790C6BEBE4}"/>
    <cellStyle name="Cálculo 18 2 4 2 3 2" xfId="29725" xr:uid="{897E78B1-1E12-4FD2-BBCC-7BF8F15655F2}"/>
    <cellStyle name="Cálculo 18 2 4 2 4" xfId="20671" xr:uid="{D6F2DE9F-07E5-4CFD-9AC9-3C7235EF6A72}"/>
    <cellStyle name="Cálculo 18 2 4 3" xfId="9308" xr:uid="{9EA6844B-4AF5-4E29-88FB-5AA12729044A}"/>
    <cellStyle name="Cálculo 18 2 4 3 2" xfId="24416" xr:uid="{8162E380-1348-4F59-ABDC-26043EEB71A4}"/>
    <cellStyle name="Cálculo 18 2 4 4" xfId="9253" xr:uid="{F9A9F605-4C0A-4156-85A0-0A37162DB92B}"/>
    <cellStyle name="Cálculo 18 2 4 4 2" xfId="24361" xr:uid="{DDE3DF30-6DEB-48D5-85FC-1A4CD579F761}"/>
    <cellStyle name="Cálculo 18 2 4 5" xfId="18034" xr:uid="{49F04833-BEBB-42A5-A637-B0C38694400B}"/>
    <cellStyle name="Cálculo 18 2 5" xfId="3252" xr:uid="{85DA27C7-07D8-47E6-A02D-E998EDDBAEE1}"/>
    <cellStyle name="Cálculo 18 2 5 2" xfId="5889" xr:uid="{4790D62F-301F-4F6D-943A-21FEB1500B5F}"/>
    <cellStyle name="Cálculo 18 2 5 2 2" xfId="12200" xr:uid="{6A20839E-EA2C-4D8F-99CA-A04DD3708916}"/>
    <cellStyle name="Cálculo 18 2 5 2 2 2" xfId="27308" xr:uid="{B059856C-3785-407E-8CDA-D9E82E7918F3}"/>
    <cellStyle name="Cálculo 18 2 5 2 3" xfId="9242" xr:uid="{E38AEC42-7036-422D-AC2A-102B6AAB55A0}"/>
    <cellStyle name="Cálculo 18 2 5 2 3 2" xfId="24350" xr:uid="{C33A67D3-C6DE-4C50-9513-B596DD84AA4C}"/>
    <cellStyle name="Cálculo 18 2 5 2 4" xfId="20997" xr:uid="{EEB06FAF-89B7-49FC-A203-C29980FFF6F5}"/>
    <cellStyle name="Cálculo 18 2 5 3" xfId="9634" xr:uid="{1F72A26C-E9EB-4876-9407-09404936BE6A}"/>
    <cellStyle name="Cálculo 18 2 5 3 2" xfId="24742" xr:uid="{4E74BC7B-0F89-489A-93D1-A43F0F8B6A59}"/>
    <cellStyle name="Cálculo 18 2 5 4" xfId="16269" xr:uid="{FBEE195F-FF96-48FF-ADA1-5A3CD99CC62A}"/>
    <cellStyle name="Cálculo 18 2 5 4 2" xfId="31377" xr:uid="{CFF60D5E-061D-4FE2-AEB4-F65D67A6B727}"/>
    <cellStyle name="Cálculo 18 2 5 5" xfId="18360" xr:uid="{070158C1-8CA0-4B1B-AE0D-4B78EB28DBC9}"/>
    <cellStyle name="Cálculo 18 2 6" xfId="3558" xr:uid="{D389CD2C-442F-42AE-A7E3-277A56192E29}"/>
    <cellStyle name="Cálculo 18 2 6 2" xfId="6195" xr:uid="{03B19E80-9204-4BFE-A621-0C4F18479238}"/>
    <cellStyle name="Cálculo 18 2 6 2 2" xfId="12506" xr:uid="{855BCF53-AB73-45D5-A7AE-16956E1014B7}"/>
    <cellStyle name="Cálculo 18 2 6 2 2 2" xfId="27614" xr:uid="{60EB563C-B654-4190-9F37-47D28E9B5CC0}"/>
    <cellStyle name="Cálculo 18 2 6 2 3" xfId="15929" xr:uid="{4D9E8678-6E48-4C55-85B5-AFB287B43082}"/>
    <cellStyle name="Cálculo 18 2 6 2 3 2" xfId="31037" xr:uid="{8F84CDD8-BF6E-487E-B9C4-2B29A640C330}"/>
    <cellStyle name="Cálculo 18 2 6 2 4" xfId="21303" xr:uid="{9BCC9198-B3B9-46C2-BB47-86FB13FE76C4}"/>
    <cellStyle name="Cálculo 18 2 6 3" xfId="9940" xr:uid="{3ADFF6B8-4AEC-40CA-A5E2-4C73010E7419}"/>
    <cellStyle name="Cálculo 18 2 6 3 2" xfId="25048" xr:uid="{1E317444-41FB-4CEB-8A62-223917049425}"/>
    <cellStyle name="Cálculo 18 2 6 4" xfId="15008" xr:uid="{DFA291E1-6908-47DA-A061-00CE51497255}"/>
    <cellStyle name="Cálculo 18 2 6 4 2" xfId="30116" xr:uid="{B49C5EF0-33B0-4DBB-AA7B-BE69DEE67EA1}"/>
    <cellStyle name="Cálculo 18 2 6 5" xfId="18666" xr:uid="{042FD741-F4BD-4580-BB24-8EC523C546A7}"/>
    <cellStyle name="Cálculo 18 2 7" xfId="3904" xr:uid="{B9A11934-CB99-4A53-B319-04088EEB2038}"/>
    <cellStyle name="Cálculo 18 2 7 2" xfId="6541" xr:uid="{F7C656AB-0319-4821-AFED-6D3C81230542}"/>
    <cellStyle name="Cálculo 18 2 7 2 2" xfId="12852" xr:uid="{3BD13AF5-7E4E-432A-B922-5425EE0BCB46}"/>
    <cellStyle name="Cálculo 18 2 7 2 2 2" xfId="27960" xr:uid="{7E8CDA57-7423-497F-8CFB-77BF57179D87}"/>
    <cellStyle name="Cálculo 18 2 7 2 3" xfId="15953" xr:uid="{AE63969F-2610-409F-AEAE-CFC026799832}"/>
    <cellStyle name="Cálculo 18 2 7 2 3 2" xfId="31061" xr:uid="{9F2BFF98-6283-418E-8E2A-80E88C72A403}"/>
    <cellStyle name="Cálculo 18 2 7 2 4" xfId="21649" xr:uid="{AF239597-D12A-4D6B-B9D8-3F31DCC899A6}"/>
    <cellStyle name="Cálculo 18 2 7 3" xfId="10286" xr:uid="{71620F39-FF19-4DCA-A420-89BD1917FC1B}"/>
    <cellStyle name="Cálculo 18 2 7 3 2" xfId="25394" xr:uid="{DEFACB3D-1156-4EFF-97D3-A730E9EE919C}"/>
    <cellStyle name="Cálculo 18 2 7 4" xfId="14714" xr:uid="{6C588F9D-69C4-49EA-8E6A-2B9CD470A99E}"/>
    <cellStyle name="Cálculo 18 2 7 4 2" xfId="29822" xr:uid="{7677F104-35ED-4EA0-B23D-37E00AD3A387}"/>
    <cellStyle name="Cálculo 18 2 7 5" xfId="19012" xr:uid="{41D75684-04AB-44C7-BD7E-1472C03E6167}"/>
    <cellStyle name="Cálculo 18 2 8" xfId="4268" xr:uid="{63C94C1B-8D70-474B-A9B0-9F9B6E9739CF}"/>
    <cellStyle name="Cálculo 18 2 8 2" xfId="6905" xr:uid="{36D3A327-89BE-46D2-933C-5781C7C8F121}"/>
    <cellStyle name="Cálculo 18 2 8 2 2" xfId="13216" xr:uid="{77190E95-6762-4E8A-AD86-58AB17583C41}"/>
    <cellStyle name="Cálculo 18 2 8 2 2 2" xfId="28324" xr:uid="{65BDBA1A-53BA-4EFB-92DD-5DE6C4158508}"/>
    <cellStyle name="Cálculo 18 2 8 2 3" xfId="16880" xr:uid="{6A406D44-413D-421B-9578-E80EB33C2ED8}"/>
    <cellStyle name="Cálculo 18 2 8 2 3 2" xfId="31988" xr:uid="{0BB44E08-E060-4A1C-A652-7AEE9F09CCD4}"/>
    <cellStyle name="Cálculo 18 2 8 2 4" xfId="22013" xr:uid="{8AB6F1F4-6761-4B00-99FC-4AE2AA318AD9}"/>
    <cellStyle name="Cálculo 18 2 8 3" xfId="10650" xr:uid="{0399E091-8330-4D62-A12B-C9BD498D6D50}"/>
    <cellStyle name="Cálculo 18 2 8 3 2" xfId="25758" xr:uid="{58FDF427-3DB9-4826-8854-48207758CBBD}"/>
    <cellStyle name="Cálculo 18 2 8 4" xfId="13481" xr:uid="{FA404B1B-B0FC-465B-A65C-E355D08F8F86}"/>
    <cellStyle name="Cálculo 18 2 8 4 2" xfId="28589" xr:uid="{FEFCCB0B-160B-4D06-BFD0-F3C7E7559D61}"/>
    <cellStyle name="Cálculo 18 2 8 5" xfId="19376" xr:uid="{48C7CD8F-CF68-4269-BDC6-40E85D01017C}"/>
    <cellStyle name="Cálculo 18 2 9" xfId="4469" xr:uid="{ED0DB054-7C8F-471F-9719-D9A1ABD07C78}"/>
    <cellStyle name="Cálculo 18 2 9 2" xfId="10851" xr:uid="{70D4D64F-41D8-4078-AA76-76EB69F055C4}"/>
    <cellStyle name="Cálculo 18 2 9 2 2" xfId="25959" xr:uid="{FE74C645-E4D7-4550-94EA-78712F685F75}"/>
    <cellStyle name="Cálculo 18 2 9 3" xfId="7673" xr:uid="{D16FADD1-0DDF-4078-B124-90893B860E3E}"/>
    <cellStyle name="Cálculo 18 2 9 3 2" xfId="22781" xr:uid="{06984651-E60D-4355-9BFA-3CC2E201B357}"/>
    <cellStyle name="Cálculo 18 2 9 4" xfId="19577" xr:uid="{7017730E-6CCD-4B6C-AA26-249C31A2F05B}"/>
    <cellStyle name="Cálculo 18 3" xfId="1815" xr:uid="{711CED0D-52AE-4D55-A9F9-AFBB964A4C73}"/>
    <cellStyle name="Cálculo 18 3 10" xfId="11794" xr:uid="{B0A6EDF9-9566-4882-9F42-93DFA291BCF1}"/>
    <cellStyle name="Cálculo 18 3 10 2" xfId="26902" xr:uid="{72FD655F-C42C-4E6E-A6F7-192C0F0CAB6A}"/>
    <cellStyle name="Cálculo 18 3 11" xfId="15339" xr:uid="{68FF7DA3-550E-4DCC-8244-1FE6D24CAB17}"/>
    <cellStyle name="Cálculo 18 3 11 2" xfId="30447" xr:uid="{A49F9C91-A3A1-430E-9D1D-CC79619BE4D3}"/>
    <cellStyle name="Cálculo 18 3 12" xfId="17040" xr:uid="{17043EA7-2F66-452C-B835-9D5209A6CF51}"/>
    <cellStyle name="Cálculo 18 3 2" xfId="2375" xr:uid="{3F31DA3D-088A-498D-9EDE-158E820BB17C}"/>
    <cellStyle name="Cálculo 18 3 2 2" xfId="5012" xr:uid="{89A1C39E-B957-4FDD-961D-ED410041881A}"/>
    <cellStyle name="Cálculo 18 3 2 2 2" xfId="11376" xr:uid="{DD3F6C3E-BEAF-4E20-9120-672EF5355AAB}"/>
    <cellStyle name="Cálculo 18 3 2 2 2 2" xfId="26484" xr:uid="{4C65D007-3A3E-487F-8C8C-701B0199DAB1}"/>
    <cellStyle name="Cálculo 18 3 2 2 3" xfId="13361" xr:uid="{99697992-DFE5-485C-96DC-8F29AAA2FA03}"/>
    <cellStyle name="Cálculo 18 3 2 2 3 2" xfId="28469" xr:uid="{E4551892-42B2-444B-9643-1EF497D42882}"/>
    <cellStyle name="Cálculo 18 3 2 2 4" xfId="20120" xr:uid="{ED8E150E-6B2D-4756-95D6-5265647991E8}"/>
    <cellStyle name="Cálculo 18 3 2 3" xfId="8842" xr:uid="{351C66D7-164D-49C5-8454-F2EB9D292529}"/>
    <cellStyle name="Cálculo 18 3 2 3 2" xfId="23950" xr:uid="{BF05B6D4-C23D-4E75-8047-DB339B937935}"/>
    <cellStyle name="Cálculo 18 3 2 4" xfId="14979" xr:uid="{1541ECBA-5444-4E2F-82F5-F799A306F8A8}"/>
    <cellStyle name="Cálculo 18 3 2 4 2" xfId="30087" xr:uid="{9F34ADAD-3C59-4A4C-B107-9A1C2E81B42F}"/>
    <cellStyle name="Cálculo 18 3 2 5" xfId="13650" xr:uid="{9F512E41-470C-4A2A-8D1D-D0024F3BA609}"/>
    <cellStyle name="Cálculo 18 3 2 5 2" xfId="28758" xr:uid="{DEEAEA54-AC17-49B5-8F05-83453A0F823B}"/>
    <cellStyle name="Cálculo 18 3 2 6" xfId="17583" xr:uid="{A180CC7F-4416-4C86-8784-53631FCFD054}"/>
    <cellStyle name="Cálculo 18 3 3" xfId="2245" xr:uid="{EFB9ABA1-5F39-40A2-9E30-2F6DF435160C}"/>
    <cellStyle name="Cálculo 18 3 3 2" xfId="4882" xr:uid="{71A0EC43-D338-4323-8349-0489A8496270}"/>
    <cellStyle name="Cálculo 18 3 3 2 2" xfId="13811" xr:uid="{E482E61B-2E14-44C7-A8F7-FBF1E94ADA9E}"/>
    <cellStyle name="Cálculo 18 3 3 2 2 2" xfId="28919" xr:uid="{71044DA1-9B5F-4D90-BD36-50835BE0B6F4}"/>
    <cellStyle name="Cálculo 18 3 3 2 3" xfId="19990" xr:uid="{37C2666C-6114-466F-BFA5-06A0AA041303}"/>
    <cellStyle name="Cálculo 18 3 3 3" xfId="7405" xr:uid="{99C29821-9754-4D1D-95A3-9FA2443847C2}"/>
    <cellStyle name="Cálculo 18 3 3 3 2" xfId="22513" xr:uid="{A0FCE1AC-D710-4018-922F-799A6E8639DE}"/>
    <cellStyle name="Cálculo 18 3 3 4" xfId="17470" xr:uid="{FAC50DB7-E00F-4478-BB08-B35D5FCF8388}"/>
    <cellStyle name="Cálculo 18 3 4" xfId="2649" xr:uid="{AA7A3BC9-46F5-4848-9912-DF4E195A44B5}"/>
    <cellStyle name="Cálculo 18 3 4 2" xfId="5286" xr:uid="{301923AA-0E7A-4D1C-883A-1C1CE5186FAB}"/>
    <cellStyle name="Cálculo 18 3 4 2 2" xfId="11650" xr:uid="{4BDE57A0-9D11-4F61-BAEE-9454FED24FFA}"/>
    <cellStyle name="Cálculo 18 3 4 2 2 2" xfId="26758" xr:uid="{15229DAE-AC49-4926-9A7F-9B811CF3B38F}"/>
    <cellStyle name="Cálculo 18 3 4 2 3" xfId="16021" xr:uid="{0365E831-27D2-4A3B-8024-CABC539ECDC8}"/>
    <cellStyle name="Cálculo 18 3 4 2 3 2" xfId="31129" xr:uid="{5B0B1084-F34B-43CA-9C52-F42726DFD1C1}"/>
    <cellStyle name="Cálculo 18 3 4 2 4" xfId="20394" xr:uid="{A2327DD7-BD2A-42CF-B25D-AAC62F640F67}"/>
    <cellStyle name="Cálculo 18 3 4 3" xfId="9116" xr:uid="{8786CF93-6534-47BC-B9A2-1F4E5ABE509B}"/>
    <cellStyle name="Cálculo 18 3 4 3 2" xfId="24224" xr:uid="{9E88C767-3963-4A97-B8F5-E8AD630242CC}"/>
    <cellStyle name="Cálculo 18 3 4 4" xfId="16018" xr:uid="{36479D34-311C-4DB1-A4A8-41199668D7A5}"/>
    <cellStyle name="Cálculo 18 3 4 4 2" xfId="31126" xr:uid="{68BDED8B-0F0A-40D3-835C-1A2C170C29F5}"/>
    <cellStyle name="Cálculo 18 3 4 5" xfId="17757" xr:uid="{299E6EAA-DC85-42C5-A4BB-129A048AE849}"/>
    <cellStyle name="Cálculo 18 3 5" xfId="3235" xr:uid="{45E9F4CE-C2C6-40D6-A4ED-94A9AEE750FD}"/>
    <cellStyle name="Cálculo 18 3 5 2" xfId="5872" xr:uid="{2259CA47-9F71-4945-8411-AD716380BEC6}"/>
    <cellStyle name="Cálculo 18 3 5 2 2" xfId="12183" xr:uid="{9D0DCC54-7A92-4D9A-BD28-5A3A6BE7A82B}"/>
    <cellStyle name="Cálculo 18 3 5 2 2 2" xfId="27291" xr:uid="{75DF9CC0-D6EF-4DCF-AE07-9437DC7F7DF1}"/>
    <cellStyle name="Cálculo 18 3 5 2 3" xfId="15331" xr:uid="{BE305023-5B8F-4FD5-84B4-CB3C775446F1}"/>
    <cellStyle name="Cálculo 18 3 5 2 3 2" xfId="30439" xr:uid="{D146D0AD-5200-47BE-872F-AA02607DACED}"/>
    <cellStyle name="Cálculo 18 3 5 2 4" xfId="20980" xr:uid="{D2259280-6D63-4DB1-9656-3D307962094B}"/>
    <cellStyle name="Cálculo 18 3 5 3" xfId="9617" xr:uid="{541F2DF9-CDD6-40C7-A873-C7A4A943952C}"/>
    <cellStyle name="Cálculo 18 3 5 3 2" xfId="24725" xr:uid="{65E78BBA-C093-454D-B890-C2F6541FD789}"/>
    <cellStyle name="Cálculo 18 3 5 4" xfId="14911" xr:uid="{A23D33E9-D109-47C9-93EA-DA01B5800787}"/>
    <cellStyle name="Cálculo 18 3 5 4 2" xfId="30019" xr:uid="{7965EC58-DA95-4D84-B447-AE11DB358340}"/>
    <cellStyle name="Cálculo 18 3 5 5" xfId="18343" xr:uid="{B63589D2-E821-4C2C-8196-847338A83F8D}"/>
    <cellStyle name="Cálculo 18 3 6" xfId="2317" xr:uid="{ED0BB2DD-07E5-4705-A914-00A20753ACD6}"/>
    <cellStyle name="Cálculo 18 3 6 2" xfId="4954" xr:uid="{2F4C1BF1-EB67-4F3F-A651-539572512CB3}"/>
    <cellStyle name="Cálculo 18 3 6 2 2" xfId="11318" xr:uid="{8CCCFE3E-42BA-4920-821D-DA7BAC58E9B9}"/>
    <cellStyle name="Cálculo 18 3 6 2 2 2" xfId="26426" xr:uid="{8979F4AD-830B-4ABD-BB29-CE52412E0207}"/>
    <cellStyle name="Cálculo 18 3 6 2 3" xfId="14226" xr:uid="{5BEFB5F0-9FF4-46AE-B899-8F4428E8E649}"/>
    <cellStyle name="Cálculo 18 3 6 2 3 2" xfId="29334" xr:uid="{7FB6DE96-E58C-49FD-86A1-C019E71A257F}"/>
    <cellStyle name="Cálculo 18 3 6 2 4" xfId="20062" xr:uid="{C7EF59FE-0058-4A14-B174-58C985C504DE}"/>
    <cellStyle name="Cálculo 18 3 6 3" xfId="8784" xr:uid="{068D7B67-4F0F-4EF2-BB52-135097719A19}"/>
    <cellStyle name="Cálculo 18 3 6 3 2" xfId="23892" xr:uid="{53742559-3BA8-4607-8911-73DBCBDE3873}"/>
    <cellStyle name="Cálculo 18 3 6 4" xfId="14941" xr:uid="{67B852A1-0DC2-48DD-B892-79CB0F6F64CB}"/>
    <cellStyle name="Cálculo 18 3 6 4 2" xfId="30049" xr:uid="{8657B663-CE9F-4064-B79C-EEF2C79DE8A7}"/>
    <cellStyle name="Cálculo 18 3 6 5" xfId="17542" xr:uid="{9252996E-BD2E-4FFB-B559-F5E0B2C9581C}"/>
    <cellStyle name="Cálculo 18 3 7" xfId="3887" xr:uid="{F83BD7FF-A7FF-44D7-9CDD-7714DC16F5D4}"/>
    <cellStyle name="Cálculo 18 3 7 2" xfId="6524" xr:uid="{82005C40-06B3-4571-AB51-3C927A736D95}"/>
    <cellStyle name="Cálculo 18 3 7 2 2" xfId="12835" xr:uid="{EB56AE2D-45C0-420B-84BD-EF84AAA6151A}"/>
    <cellStyle name="Cálculo 18 3 7 2 2 2" xfId="27943" xr:uid="{40D2BCA6-C8BB-4482-8DC6-F1A42361E10A}"/>
    <cellStyle name="Cálculo 18 3 7 2 3" xfId="7452" xr:uid="{33A81124-F4C5-4EE1-9316-6B2527BBBB91}"/>
    <cellStyle name="Cálculo 18 3 7 2 3 2" xfId="22560" xr:uid="{3C2558B4-B354-4E97-9A2A-8233B4E0F814}"/>
    <cellStyle name="Cálculo 18 3 7 2 4" xfId="21632" xr:uid="{1B947DBE-0672-44B1-A742-E3B6E531B800}"/>
    <cellStyle name="Cálculo 18 3 7 3" xfId="10269" xr:uid="{2ED362F6-62C8-44FA-8306-4755781FE7A9}"/>
    <cellStyle name="Cálculo 18 3 7 3 2" xfId="25377" xr:uid="{410AEDBF-9C8C-4204-90BC-6C643B55C58C}"/>
    <cellStyle name="Cálculo 18 3 7 4" xfId="15323" xr:uid="{7FE6141B-594B-430B-BFDE-73F5291CA487}"/>
    <cellStyle name="Cálculo 18 3 7 4 2" xfId="30431" xr:uid="{6B3F61D8-F88A-4EEC-AEDB-37FF8E7D712D}"/>
    <cellStyle name="Cálculo 18 3 7 5" xfId="18995" xr:uid="{252D9B05-8A47-4560-B016-EF0E015BB92F}"/>
    <cellStyle name="Cálculo 18 3 8" xfId="4452" xr:uid="{758DAFE5-D90B-4275-80E5-AD1ACAD2D0A1}"/>
    <cellStyle name="Cálculo 18 3 8 2" xfId="10834" xr:uid="{CFF31062-8D8D-4B97-BEE7-5473D425BB9A}"/>
    <cellStyle name="Cálculo 18 3 8 2 2" xfId="25942" xr:uid="{5D6B27BC-58F4-4B42-AE52-8E1F26137EC4}"/>
    <cellStyle name="Cálculo 18 3 8 3" xfId="14364" xr:uid="{E0D1B7E8-5603-42D7-8B68-C9589E5E2C5B}"/>
    <cellStyle name="Cálculo 18 3 8 3 2" xfId="29472" xr:uid="{49D0FCA4-D391-4FD2-8C01-41C6FCD1C727}"/>
    <cellStyle name="Cálculo 18 3 8 4" xfId="19560" xr:uid="{A5F976FE-CD49-481A-84DF-EFADECD5478A}"/>
    <cellStyle name="Cálculo 18 3 9" xfId="8316" xr:uid="{FC49399A-E33E-46DF-BA48-276D36B1E57B}"/>
    <cellStyle name="Cálculo 18 3 9 2" xfId="23424" xr:uid="{D0816C5D-DCA8-4FFF-AB3C-42DC3EA9BCC2}"/>
    <cellStyle name="Cálculo 18 4" xfId="2052" xr:uid="{418911AE-589A-4888-A3FE-47B54448FDBA}"/>
    <cellStyle name="Cálculo 18 4 10" xfId="13780" xr:uid="{E08D942F-31BF-4215-B609-1DB961D7998D}"/>
    <cellStyle name="Cálculo 18 4 10 2" xfId="28888" xr:uid="{041CA883-AB4B-4DFB-82F1-A2D4FBC803E8}"/>
    <cellStyle name="Cálculo 18 4 11" xfId="7628" xr:uid="{72325609-5DD5-48E3-8514-49E989FDB570}"/>
    <cellStyle name="Cálculo 18 4 11 2" xfId="22736" xr:uid="{1445F3D6-8460-48F2-A6AE-F21FC4F61F10}"/>
    <cellStyle name="Cálculo 18 4 12" xfId="17277" xr:uid="{D5D16BD7-2467-496F-AB3F-696108FEEBE7}"/>
    <cellStyle name="Cálculo 18 4 2" xfId="2559" xr:uid="{6B4280B7-B828-4BCF-8A8A-F1485DB9985F}"/>
    <cellStyle name="Cálculo 18 4 2 2" xfId="5196" xr:uid="{49D11C27-A7AD-4554-ADDB-32B66661BCE3}"/>
    <cellStyle name="Cálculo 18 4 2 2 2" xfId="11560" xr:uid="{49B3D6C2-D858-41E7-B607-375C1BF5685F}"/>
    <cellStyle name="Cálculo 18 4 2 2 2 2" xfId="26668" xr:uid="{F107EBCB-267D-42C8-823D-0632317C5E93}"/>
    <cellStyle name="Cálculo 18 4 2 2 3" xfId="13517" xr:uid="{27C39EEE-8F12-4DBB-8E15-78AD31119A22}"/>
    <cellStyle name="Cálculo 18 4 2 2 3 2" xfId="28625" xr:uid="{6E597693-65DB-4ED3-902B-8DB37767F404}"/>
    <cellStyle name="Cálculo 18 4 2 2 4" xfId="20304" xr:uid="{84DCBC41-3599-4426-9F13-861B177469B2}"/>
    <cellStyle name="Cálculo 18 4 2 3" xfId="9026" xr:uid="{092F8A7C-B66B-4959-ACB8-5967270174A5}"/>
    <cellStyle name="Cálculo 18 4 2 3 2" xfId="24134" xr:uid="{D6522E34-4473-459F-B0FD-091BDC979320}"/>
    <cellStyle name="Cálculo 18 4 2 4" xfId="16023" xr:uid="{60B47721-CB71-4139-AD6B-8BF8D3729BED}"/>
    <cellStyle name="Cálculo 18 4 2 4 2" xfId="31131" xr:uid="{D0109A20-C585-493A-98B0-31626BBE7515}"/>
    <cellStyle name="Cálculo 18 4 2 5" xfId="7727" xr:uid="{69790045-57C3-4B3A-9121-FD3E8190C829}"/>
    <cellStyle name="Cálculo 18 4 2 5 2" xfId="22835" xr:uid="{0328F248-9A3B-4B91-B436-E35174A4B680}"/>
    <cellStyle name="Cálculo 18 4 2 6" xfId="17667" xr:uid="{25057563-F68A-4FDA-ADDD-BD58857477FE}"/>
    <cellStyle name="Cálculo 18 4 3" xfId="2812" xr:uid="{6C9CD59A-594D-4217-8503-F9CD4FCDB658}"/>
    <cellStyle name="Cálculo 18 4 3 2" xfId="5449" xr:uid="{1DB8A576-E7C5-4DD6-AD18-7D64C488BEFB}"/>
    <cellStyle name="Cálculo 18 4 3 2 2" xfId="7967" xr:uid="{150665DE-BAFC-4242-A67E-462BE1B4C538}"/>
    <cellStyle name="Cálculo 18 4 3 2 2 2" xfId="23075" xr:uid="{A2AD7CD4-00F4-42F6-A54C-B4591454EE87}"/>
    <cellStyle name="Cálculo 18 4 3 2 3" xfId="20557" xr:uid="{E207F7E7-1BF7-4496-9D2A-24F03C8C2593}"/>
    <cellStyle name="Cálculo 18 4 3 3" xfId="7965" xr:uid="{C8EDE0A7-41AC-4CA5-8A4A-4F98540B68F3}"/>
    <cellStyle name="Cálculo 18 4 3 3 2" xfId="23073" xr:uid="{76F4E05C-3AAC-45E6-A5AD-A09A3C5B021F}"/>
    <cellStyle name="Cálculo 18 4 3 4" xfId="17920" xr:uid="{3D0CEE54-5256-4CA2-9745-1E5E7AA969DD}"/>
    <cellStyle name="Cálculo 18 4 4" xfId="3115" xr:uid="{52F539AC-59FF-4806-808B-3FAC72E45EFB}"/>
    <cellStyle name="Cálculo 18 4 4 2" xfId="5752" xr:uid="{4A0425A1-2384-46BE-851B-39BFE786E829}"/>
    <cellStyle name="Cálculo 18 4 4 2 2" xfId="12063" xr:uid="{E8201280-BB74-41C7-9739-760395E67DDB}"/>
    <cellStyle name="Cálculo 18 4 4 2 2 2" xfId="27171" xr:uid="{904C4D87-AE7D-4B80-AF48-65489E0551BF}"/>
    <cellStyle name="Cálculo 18 4 4 2 3" xfId="16169" xr:uid="{9E9E15F3-C9DD-4DAB-A623-23CE1789B0C3}"/>
    <cellStyle name="Cálculo 18 4 4 2 3 2" xfId="31277" xr:uid="{9B878F62-D938-431C-BBBF-201C6EB4D11B}"/>
    <cellStyle name="Cálculo 18 4 4 2 4" xfId="20860" xr:uid="{B234E8E2-2B16-4D32-AED3-CAAA587C6692}"/>
    <cellStyle name="Cálculo 18 4 4 3" xfId="9497" xr:uid="{50F1F157-FD0F-4533-BC86-F1D6CA57456C}"/>
    <cellStyle name="Cálculo 18 4 4 3 2" xfId="24605" xr:uid="{1697B184-365D-4DB9-AB0B-DA5D9C87623E}"/>
    <cellStyle name="Cálculo 18 4 4 4" xfId="13580" xr:uid="{4C2C073F-F696-45FE-A037-E05F7F6F0B34}"/>
    <cellStyle name="Cálculo 18 4 4 4 2" xfId="28688" xr:uid="{A3C5C728-27A1-4016-8B8A-273BEFCA6459}"/>
    <cellStyle name="Cálculo 18 4 4 5" xfId="18223" xr:uid="{B76EA445-15BD-4586-BEE1-048240569414}"/>
    <cellStyle name="Cálculo 18 4 5" xfId="3441" xr:uid="{4CE8579B-EAA8-4BF2-AB22-B2A484FC7FE1}"/>
    <cellStyle name="Cálculo 18 4 5 2" xfId="6078" xr:uid="{450DCDF4-3A0C-4078-8A33-49481E453F46}"/>
    <cellStyle name="Cálculo 18 4 5 2 2" xfId="12389" xr:uid="{C2B8EB8E-B7DD-4B57-BA33-476216BB409D}"/>
    <cellStyle name="Cálculo 18 4 5 2 2 2" xfId="27497" xr:uid="{9924FFA2-3012-41B8-AE55-3F156D8A1F58}"/>
    <cellStyle name="Cálculo 18 4 5 2 3" xfId="14376" xr:uid="{21592AAD-FD87-4BD2-9637-2D565088945D}"/>
    <cellStyle name="Cálculo 18 4 5 2 3 2" xfId="29484" xr:uid="{D68C154A-9587-4948-A65A-DE781E57314A}"/>
    <cellStyle name="Cálculo 18 4 5 2 4" xfId="21186" xr:uid="{395AAE42-1659-41CE-9065-F0EE520C6606}"/>
    <cellStyle name="Cálculo 18 4 5 3" xfId="9823" xr:uid="{AAAAA271-287E-4638-9CEC-A4B028AC9965}"/>
    <cellStyle name="Cálculo 18 4 5 3 2" xfId="24931" xr:uid="{AEB2D9C7-64BD-4A42-B173-31CA28CEF823}"/>
    <cellStyle name="Cálculo 18 4 5 4" xfId="9220" xr:uid="{671D4281-4EA5-4EF5-99C1-3A846899462D}"/>
    <cellStyle name="Cálculo 18 4 5 4 2" xfId="24328" xr:uid="{F633F966-516E-4E0C-BAB3-4C0895323DD0}"/>
    <cellStyle name="Cálculo 18 4 5 5" xfId="18549" xr:uid="{3B54B852-375C-4E28-AF06-217E15AC8D37}"/>
    <cellStyle name="Cálculo 18 4 6" xfId="3747" xr:uid="{0097DDEA-1043-495F-A67F-3B87F53AEF8C}"/>
    <cellStyle name="Cálculo 18 4 6 2" xfId="6384" xr:uid="{5FCF64CE-DD82-43A9-8AB4-CD14A154804A}"/>
    <cellStyle name="Cálculo 18 4 6 2 2" xfId="12695" xr:uid="{FBCE3CBA-C510-4E09-B150-A5603E7951AF}"/>
    <cellStyle name="Cálculo 18 4 6 2 2 2" xfId="27803" xr:uid="{C5F26F28-1BB0-4F70-B4F0-62A91CC8E7BC}"/>
    <cellStyle name="Cálculo 18 4 6 2 3" xfId="14896" xr:uid="{912F5DFC-F9A1-4B1B-9A39-8C0828FF1A89}"/>
    <cellStyle name="Cálculo 18 4 6 2 3 2" xfId="30004" xr:uid="{9C4FA46F-3590-46F5-8E38-C435CC8436DC}"/>
    <cellStyle name="Cálculo 18 4 6 2 4" xfId="21492" xr:uid="{5063DC88-0934-4222-AC34-54118E62D099}"/>
    <cellStyle name="Cálculo 18 4 6 3" xfId="10129" xr:uid="{DE0028D3-F3C7-4A07-8AC7-70555C9948FF}"/>
    <cellStyle name="Cálculo 18 4 6 3 2" xfId="25237" xr:uid="{B436FE70-1772-4C5C-804F-B196E50C1F68}"/>
    <cellStyle name="Cálculo 18 4 6 4" xfId="7544" xr:uid="{4925D04B-C8CC-4C7B-8702-25B791436798}"/>
    <cellStyle name="Cálculo 18 4 6 4 2" xfId="22652" xr:uid="{7585D066-2C00-4240-B0D0-5ED339CFCDDA}"/>
    <cellStyle name="Cálculo 18 4 6 5" xfId="18855" xr:uid="{C9CB1A05-A5FA-42C7-8F99-3D84FFEA83A8}"/>
    <cellStyle name="Cálculo 18 4 7" xfId="4124" xr:uid="{9D004CE2-AF85-479D-AAFB-BA16F4D6AB49}"/>
    <cellStyle name="Cálculo 18 4 7 2" xfId="6761" xr:uid="{DD90BDB1-B0F2-4978-8300-12DD6DDAC5A3}"/>
    <cellStyle name="Cálculo 18 4 7 2 2" xfId="13072" xr:uid="{B4B40CFF-D084-4266-90BD-E56068292951}"/>
    <cellStyle name="Cálculo 18 4 7 2 2 2" xfId="28180" xr:uid="{82A8B560-EA83-4565-BCBD-947C9E655F00}"/>
    <cellStyle name="Cálculo 18 4 7 2 3" xfId="16746" xr:uid="{2FD95E3A-415E-4CA1-B953-1EAA92A562C6}"/>
    <cellStyle name="Cálculo 18 4 7 2 3 2" xfId="31854" xr:uid="{5FB69B67-2223-4B34-A2D1-C51853218D45}"/>
    <cellStyle name="Cálculo 18 4 7 2 4" xfId="21869" xr:uid="{6AA89BA7-34E0-48E0-967C-931838DE336E}"/>
    <cellStyle name="Cálculo 18 4 7 3" xfId="10506" xr:uid="{1E0C6079-A792-418C-BB46-F6A11BB4A227}"/>
    <cellStyle name="Cálculo 18 4 7 3 2" xfId="25614" xr:uid="{75980F07-64AA-4838-BBB6-24AA19BC9DC3}"/>
    <cellStyle name="Cálculo 18 4 7 4" xfId="9152" xr:uid="{B753A259-3D81-460B-946E-D7E0EF7242E7}"/>
    <cellStyle name="Cálculo 18 4 7 4 2" xfId="24260" xr:uid="{42E42FB8-AB8E-4578-9F03-06C048D67B89}"/>
    <cellStyle name="Cálculo 18 4 7 5" xfId="19232" xr:uid="{17AA106C-07D4-430C-B681-C8AE428B90E6}"/>
    <cellStyle name="Cálculo 18 4 8" xfId="4689" xr:uid="{BF838639-A155-4531-BBF9-288C08E68EB9}"/>
    <cellStyle name="Cálculo 18 4 8 2" xfId="11071" xr:uid="{DFD9451B-4ADE-4BDC-A099-D03F35EEA721}"/>
    <cellStyle name="Cálculo 18 4 8 2 2" xfId="26179" xr:uid="{4B1D71EF-7640-4FC0-8ADB-0AB899C041BC}"/>
    <cellStyle name="Cálculo 18 4 8 3" xfId="15235" xr:uid="{CB19FA5E-2BE6-476A-AE6D-A4AF2B9849CC}"/>
    <cellStyle name="Cálculo 18 4 8 3 2" xfId="30343" xr:uid="{86AE0AE4-A8D2-4FD1-8955-BE3D6A0F64D1}"/>
    <cellStyle name="Cálculo 18 4 8 4" xfId="19797" xr:uid="{EBB65035-F0B0-4D54-B77F-031162AF2AEC}"/>
    <cellStyle name="Cálculo 18 4 9" xfId="8550" xr:uid="{12CBD5A0-8356-4679-898B-A74794095ACD}"/>
    <cellStyle name="Cálculo 18 4 9 2" xfId="23658" xr:uid="{7F5F3DFB-259F-48E7-9794-B2A3599F2793}"/>
    <cellStyle name="Cálculo 18 5" xfId="2069" xr:uid="{87A65BCE-AC27-4BD0-8334-D455CE2C407A}"/>
    <cellStyle name="Cálculo 18 5 10" xfId="15826" xr:uid="{7C983D40-1885-4226-B5F9-B2E347637867}"/>
    <cellStyle name="Cálculo 18 5 10 2" xfId="30934" xr:uid="{4EF47FC9-02D0-49B8-BCA9-D82271571B5F}"/>
    <cellStyle name="Cálculo 18 5 11" xfId="17294" xr:uid="{A7818121-F00E-4E38-9F3E-E569774D86FF}"/>
    <cellStyle name="Cálculo 18 5 2" xfId="2829" xr:uid="{F82BA5AE-B666-4291-A8EF-558B50C77CAA}"/>
    <cellStyle name="Cálculo 18 5 2 2" xfId="5466" xr:uid="{E97D4982-EC2A-4EC5-9095-B8CC9BC4C3F7}"/>
    <cellStyle name="Cálculo 18 5 2 2 2" xfId="11774" xr:uid="{E58D144D-8622-4C9F-9AA6-01DB010E9D46}"/>
    <cellStyle name="Cálculo 18 5 2 2 2 2" xfId="26882" xr:uid="{193C3B2F-7F03-49F6-AF0C-9ABEFF49EC75}"/>
    <cellStyle name="Cálculo 18 5 2 2 3" xfId="20574" xr:uid="{196B85CD-C189-47DA-AB0F-581590187765}"/>
    <cellStyle name="Cálculo 18 5 2 3" xfId="8087" xr:uid="{93402D17-E89C-4E4B-97D0-90589DC05706}"/>
    <cellStyle name="Cálculo 18 5 2 3 2" xfId="23195" xr:uid="{FBF06C38-8AA1-4865-807F-C9976238F328}"/>
    <cellStyle name="Cálculo 18 5 2 4" xfId="17937" xr:uid="{0C5BCD40-264B-4E0D-8852-3B8B2B24D9F0}"/>
    <cellStyle name="Cálculo 18 5 3" xfId="3132" xr:uid="{2A2A002B-DBE5-4F78-843E-DE22C2030F40}"/>
    <cellStyle name="Cálculo 18 5 3 2" xfId="5769" xr:uid="{D6AB5D88-4705-4877-AFED-2B70E919CE49}"/>
    <cellStyle name="Cálculo 18 5 3 2 2" xfId="12080" xr:uid="{F7B13D1A-9C23-4E46-A9C7-0544B1C8F4F6}"/>
    <cellStyle name="Cálculo 18 5 3 2 2 2" xfId="27188" xr:uid="{F3B24EAD-4159-4530-BC57-0B44A291895A}"/>
    <cellStyle name="Cálculo 18 5 3 2 3" xfId="7580" xr:uid="{8B3C9DF2-A147-4AEC-BBF1-61E191092CA9}"/>
    <cellStyle name="Cálculo 18 5 3 2 3 2" xfId="22688" xr:uid="{18393B8D-FFD9-43D3-937A-427C0D305007}"/>
    <cellStyle name="Cálculo 18 5 3 2 4" xfId="20877" xr:uid="{84F2B98B-5C85-4C46-9065-7375A625456E}"/>
    <cellStyle name="Cálculo 18 5 3 3" xfId="9514" xr:uid="{54F1E1B9-BFD2-4DB5-AE1A-111347EB994D}"/>
    <cellStyle name="Cálculo 18 5 3 3 2" xfId="24622" xr:uid="{F04305BD-3E72-489B-AFD9-83EBBC18C1D5}"/>
    <cellStyle name="Cálculo 18 5 3 4" xfId="13891" xr:uid="{166116B2-DA7D-4EB7-B208-9362DCB5B415}"/>
    <cellStyle name="Cálculo 18 5 3 4 2" xfId="28999" xr:uid="{77A96F48-7989-41FF-B07C-DB13B36494DD}"/>
    <cellStyle name="Cálculo 18 5 3 5" xfId="18240" xr:uid="{D58C6ED7-38E7-4EFC-B4AA-43166CF8B36B}"/>
    <cellStyle name="Cálculo 18 5 4" xfId="3458" xr:uid="{D27553FD-5211-44A1-B114-5E4BC30F478C}"/>
    <cellStyle name="Cálculo 18 5 4 2" xfId="6095" xr:uid="{14363363-FCC1-410B-927C-320F97B9FEAA}"/>
    <cellStyle name="Cálculo 18 5 4 2 2" xfId="12406" xr:uid="{F62B5AF5-C9FD-4E93-B7C8-99A49141285F}"/>
    <cellStyle name="Cálculo 18 5 4 2 2 2" xfId="27514" xr:uid="{F237E728-5F8A-456D-BCD5-9076304A82FC}"/>
    <cellStyle name="Cálculo 18 5 4 2 3" xfId="7484" xr:uid="{99A75D64-882E-491A-A955-22134E364DDA}"/>
    <cellStyle name="Cálculo 18 5 4 2 3 2" xfId="22592" xr:uid="{62F7BCA9-5072-42EE-9D4A-B5302888C1EF}"/>
    <cellStyle name="Cálculo 18 5 4 2 4" xfId="21203" xr:uid="{BC859BC3-3575-4D28-B102-F29E042EDDC1}"/>
    <cellStyle name="Cálculo 18 5 4 3" xfId="9840" xr:uid="{A7FE4A38-9B65-45CF-98D1-8AF9EFCC037D}"/>
    <cellStyle name="Cálculo 18 5 4 3 2" xfId="24948" xr:uid="{201569E9-E06B-4B80-B3DF-EA7F319244E1}"/>
    <cellStyle name="Cálculo 18 5 4 4" xfId="7768" xr:uid="{9AA5D52C-1031-47FA-9062-2027BB5238AC}"/>
    <cellStyle name="Cálculo 18 5 4 4 2" xfId="22876" xr:uid="{BCBE6F34-245C-4BC6-AECE-31EB4E671ADF}"/>
    <cellStyle name="Cálculo 18 5 4 5" xfId="18566" xr:uid="{5F0ED820-3024-407E-9510-7970D13C6D89}"/>
    <cellStyle name="Cálculo 18 5 5" xfId="3764" xr:uid="{E0DEF44F-8108-45E0-86B3-8A9105D19B60}"/>
    <cellStyle name="Cálculo 18 5 5 2" xfId="6401" xr:uid="{2EC707DF-0974-41E9-A756-3D667C73F851}"/>
    <cellStyle name="Cálculo 18 5 5 2 2" xfId="12712" xr:uid="{E2DDCD58-7681-4A4C-B868-3E3B44E7FA49}"/>
    <cellStyle name="Cálculo 18 5 5 2 2 2" xfId="27820" xr:uid="{68709614-99BE-4EA8-9514-BCB1CC9CD191}"/>
    <cellStyle name="Cálculo 18 5 5 2 3" xfId="11242" xr:uid="{5E1F1385-7A41-405B-8B28-92CB7938B655}"/>
    <cellStyle name="Cálculo 18 5 5 2 3 2" xfId="26350" xr:uid="{DC4499F3-B0AD-4B19-85CC-27533BAD03DD}"/>
    <cellStyle name="Cálculo 18 5 5 2 4" xfId="21509" xr:uid="{78D86668-4366-4D56-B05E-B0D07D129A5D}"/>
    <cellStyle name="Cálculo 18 5 5 3" xfId="10146" xr:uid="{68FFF98E-4DE1-42DF-97EE-3BC5C85F5668}"/>
    <cellStyle name="Cálculo 18 5 5 3 2" xfId="25254" xr:uid="{C64DB990-7F98-4301-AC97-B0CEFB2587AE}"/>
    <cellStyle name="Cálculo 18 5 5 4" xfId="15245" xr:uid="{3B426B53-7550-4C37-91DF-AF2E682212DB}"/>
    <cellStyle name="Cálculo 18 5 5 4 2" xfId="30353" xr:uid="{63D04D5E-6912-462C-B0D6-FBD44DF01071}"/>
    <cellStyle name="Cálculo 18 5 5 5" xfId="18872" xr:uid="{A8BCCBC9-0920-4BD9-B826-D49131979391}"/>
    <cellStyle name="Cálculo 18 5 6" xfId="4141" xr:uid="{1CEABEDF-DCED-4708-B8B3-94740559B607}"/>
    <cellStyle name="Cálculo 18 5 6 2" xfId="6778" xr:uid="{D3164170-E0AA-40AE-8C09-3C40EE69B14E}"/>
    <cellStyle name="Cálculo 18 5 6 2 2" xfId="13089" xr:uid="{3B8BE74F-DA2F-456F-86CA-A4AD6CC7479E}"/>
    <cellStyle name="Cálculo 18 5 6 2 2 2" xfId="28197" xr:uid="{E8700D6A-ECEF-4D0D-9091-7647C9F26C2A}"/>
    <cellStyle name="Cálculo 18 5 6 2 3" xfId="16763" xr:uid="{8B561646-0238-4022-B674-44987161B88D}"/>
    <cellStyle name="Cálculo 18 5 6 2 3 2" xfId="31871" xr:uid="{E635EB40-0550-432A-9BAF-87B4CB912B0E}"/>
    <cellStyle name="Cálculo 18 5 6 2 4" xfId="21886" xr:uid="{1D606477-151D-4907-9E8D-0D028E82FA02}"/>
    <cellStyle name="Cálculo 18 5 6 3" xfId="10523" xr:uid="{F4C80C97-6FA4-4BF8-B191-8C0BFF6CF6BA}"/>
    <cellStyle name="Cálculo 18 5 6 3 2" xfId="25631" xr:uid="{542F8A2B-8283-4997-94DF-1662740151B9}"/>
    <cellStyle name="Cálculo 18 5 6 4" xfId="15870" xr:uid="{45E4E06D-EDE4-415D-A623-99470524A173}"/>
    <cellStyle name="Cálculo 18 5 6 4 2" xfId="30978" xr:uid="{7E9A7382-0869-4CB6-86A3-F2566558C534}"/>
    <cellStyle name="Cálculo 18 5 6 5" xfId="19249" xr:uid="{5D8650A0-D5D8-43B7-8C7B-7C042B4C55D6}"/>
    <cellStyle name="Cálculo 18 5 7" xfId="4706" xr:uid="{D36828D4-177C-47C0-8DD9-EAD403B00F88}"/>
    <cellStyle name="Cálculo 18 5 7 2" xfId="11088" xr:uid="{EB14F467-731E-4A60-B572-1C10236E1C23}"/>
    <cellStyle name="Cálculo 18 5 7 2 2" xfId="26196" xr:uid="{67C32FF2-BE4B-43D5-B195-AF62B8236ECE}"/>
    <cellStyle name="Cálculo 18 5 7 3" xfId="7820" xr:uid="{352E7B34-2A6A-495C-BDC1-1CD6645ECD0E}"/>
    <cellStyle name="Cálculo 18 5 7 3 2" xfId="22928" xr:uid="{8C53E8C9-2DEF-41F6-B5A4-D27BFC0CC98A}"/>
    <cellStyle name="Cálculo 18 5 7 4" xfId="19814" xr:uid="{8CBA593D-3802-4BD0-A023-CCE0351FD4DE}"/>
    <cellStyle name="Cálculo 18 5 8" xfId="8567" xr:uid="{43656C29-C367-4AC6-8FAD-2B7B5565FF35}"/>
    <cellStyle name="Cálculo 18 5 8 2" xfId="23675" xr:uid="{A06FC6E0-6E44-4579-B5B6-82BB50845CF3}"/>
    <cellStyle name="Cálculo 18 5 9" xfId="15328" xr:uid="{D1C71ACE-1CA8-432F-89CD-2A47A5B4C1A4}"/>
    <cellStyle name="Cálculo 18 5 9 2" xfId="30436" xr:uid="{47B4D8A1-BF02-473B-BECA-E8E4103C1AC6}"/>
    <cellStyle name="Cálculo 2" xfId="759" xr:uid="{00000000-0005-0000-0000-0000F7020000}"/>
    <cellStyle name="Cálculo 2 2" xfId="1833" xr:uid="{FF5F3CB8-22A5-46C3-A522-B165E046484B}"/>
    <cellStyle name="Cálculo 2 2 10" xfId="8334" xr:uid="{D6CF1A09-C1B4-45C0-9890-E62745B95A89}"/>
    <cellStyle name="Cálculo 2 2 10 2" xfId="23442" xr:uid="{55655A13-9658-4600-9000-344930A8F479}"/>
    <cellStyle name="Cálculo 2 2 11" xfId="7127" xr:uid="{C6DCDE28-23D5-4961-9AB2-4D86C2A87E8D}"/>
    <cellStyle name="Cálculo 2 2 11 2" xfId="22235" xr:uid="{83CB7B15-2733-4A9C-9579-AABBCC26C2EE}"/>
    <cellStyle name="Cálculo 2 2 12" xfId="15851" xr:uid="{21CC094C-E645-43DB-9DAA-4810670595B7}"/>
    <cellStyle name="Cálculo 2 2 12 2" xfId="30959" xr:uid="{9001EAFD-C5DC-4AC2-AB1A-AB97F3EAAAE8}"/>
    <cellStyle name="Cálculo 2 2 13" xfId="17058" xr:uid="{181DECCC-1D17-4319-BEA8-2522518B03AB}"/>
    <cellStyle name="Cálculo 2 2 2" xfId="2393" xr:uid="{D7AE0155-BFFD-45DE-AB63-9F5A94AEC0FD}"/>
    <cellStyle name="Cálculo 2 2 2 2" xfId="5030" xr:uid="{5CEA3D9C-ADE3-4582-AFCF-FB9732173AB2}"/>
    <cellStyle name="Cálculo 2 2 2 2 2" xfId="11394" xr:uid="{3851F88A-B5C8-4BD6-A0EE-BBE112C40CDC}"/>
    <cellStyle name="Cálculo 2 2 2 2 2 2" xfId="26502" xr:uid="{3A452617-6F4A-4FE4-ABCA-ADC9ED81C536}"/>
    <cellStyle name="Cálculo 2 2 2 2 3" xfId="7467" xr:uid="{BD66B1FC-8345-478B-9B54-514960289FE6}"/>
    <cellStyle name="Cálculo 2 2 2 2 3 2" xfId="22575" xr:uid="{67EFCB9C-25A8-476A-A507-92CBDA54E12D}"/>
    <cellStyle name="Cálculo 2 2 2 2 4" xfId="20138" xr:uid="{E9C46E9D-A9A4-4D4A-A735-9C318CCC5B30}"/>
    <cellStyle name="Cálculo 2 2 2 3" xfId="8860" xr:uid="{28C79BA8-D274-4728-9046-7C0AD9176CA3}"/>
    <cellStyle name="Cálculo 2 2 2 3 2" xfId="23968" xr:uid="{9CD58C58-6A86-48D3-BB1E-CF3A8A6C53E8}"/>
    <cellStyle name="Cálculo 2 2 3" xfId="2227" xr:uid="{4B93C646-454C-43D9-800E-9F6C54C259AB}"/>
    <cellStyle name="Cálculo 2 2 3 2" xfId="4864" xr:uid="{5F44A9D8-E57F-43F3-90D8-257090072ADF}"/>
    <cellStyle name="Cálculo 2 2 3 2 2" xfId="16185" xr:uid="{A1310B65-6773-41E5-B089-4085BF10C8B2}"/>
    <cellStyle name="Cálculo 2 2 3 2 2 2" xfId="31293" xr:uid="{7F553872-D539-4E9E-A39F-E8D973A06C7E}"/>
    <cellStyle name="Cálculo 2 2 3 2 3" xfId="19972" xr:uid="{BAE10174-4015-44B3-9509-EC9860552369}"/>
    <cellStyle name="Cálculo 2 2 3 3" xfId="13656" xr:uid="{4DDA631E-2A5B-4D34-B693-9146043D04C4}"/>
    <cellStyle name="Cálculo 2 2 3 3 2" xfId="28764" xr:uid="{05FD2B8D-97CD-4952-8688-4F917FA79E53}"/>
    <cellStyle name="Cálculo 2 2 3 4" xfId="17452" xr:uid="{1064AD51-566D-47F8-B573-73AA8FD40DFD}"/>
    <cellStyle name="Cálculo 2 2 4" xfId="2927" xr:uid="{2CF641C3-8CF5-433C-A79F-13A331A3DF94}"/>
    <cellStyle name="Cálculo 2 2 4 2" xfId="5564" xr:uid="{461CC36E-C111-470B-8263-F5FFF910FB19}"/>
    <cellStyle name="Cálculo 2 2 4 2 2" xfId="11875" xr:uid="{4A8EFD11-80B0-42E6-86DB-55B41A506525}"/>
    <cellStyle name="Cálculo 2 2 4 2 2 2" xfId="26983" xr:uid="{0FA51B26-A2B8-48E2-8FA8-2824D1000C0C}"/>
    <cellStyle name="Cálculo 2 2 4 2 3" xfId="14836" xr:uid="{D1A4A0CF-2CE0-4010-85B3-E9540FE847FB}"/>
    <cellStyle name="Cálculo 2 2 4 2 3 2" xfId="29944" xr:uid="{E12B97E1-3425-4E6F-A323-07F25487F631}"/>
    <cellStyle name="Cálculo 2 2 4 2 4" xfId="20672" xr:uid="{7B2FE61C-3028-42C6-9900-CD0316CC42AB}"/>
    <cellStyle name="Cálculo 2 2 4 3" xfId="9309" xr:uid="{C8ED1DBB-6439-4669-B7AB-D547A211122A}"/>
    <cellStyle name="Cálculo 2 2 4 3 2" xfId="24417" xr:uid="{AE104D87-9428-4C98-8794-69173CB7E2D5}"/>
    <cellStyle name="Cálculo 2 2 4 4" xfId="16559" xr:uid="{77B493C9-E953-4D59-A428-D218E05B8F0A}"/>
    <cellStyle name="Cálculo 2 2 4 4 2" xfId="31667" xr:uid="{61CA606D-A97E-4A87-9F7C-5CD84B683F71}"/>
    <cellStyle name="Cálculo 2 2 4 5" xfId="18035" xr:uid="{31C8439B-DCA1-4D26-875B-188FAD18846B}"/>
    <cellStyle name="Cálculo 2 2 5" xfId="3253" xr:uid="{5F976938-6C62-44C2-8D89-3470EC624D58}"/>
    <cellStyle name="Cálculo 2 2 5 2" xfId="5890" xr:uid="{629D6232-1689-455F-B6AC-6A140BC58E23}"/>
    <cellStyle name="Cálculo 2 2 5 2 2" xfId="12201" xr:uid="{8D507678-DB19-4081-A0F8-6E2974E60875}"/>
    <cellStyle name="Cálculo 2 2 5 2 2 2" xfId="27309" xr:uid="{C481703C-AB33-44CD-BCC1-8668F61DDA18}"/>
    <cellStyle name="Cálculo 2 2 5 2 3" xfId="15893" xr:uid="{91967DEA-DE69-49F1-BD6C-C8BD3B10309E}"/>
    <cellStyle name="Cálculo 2 2 5 2 3 2" xfId="31001" xr:uid="{E7824957-BC53-44AF-A072-2EB5BBADC57E}"/>
    <cellStyle name="Cálculo 2 2 5 2 4" xfId="20998" xr:uid="{38EBA147-9303-41DC-AC0A-EA1CC984A5BB}"/>
    <cellStyle name="Cálculo 2 2 5 3" xfId="9635" xr:uid="{46BEDD05-1C22-4094-8611-6C9F7F1E29E5}"/>
    <cellStyle name="Cálculo 2 2 5 3 2" xfId="24743" xr:uid="{5D888F3D-7F82-441E-A72B-9B983B09880E}"/>
    <cellStyle name="Cálculo 2 2 5 4" xfId="16220" xr:uid="{6E9FC737-3999-4DF9-9C99-1884DEC27721}"/>
    <cellStyle name="Cálculo 2 2 5 4 2" xfId="31328" xr:uid="{AFB078BD-634D-4158-979C-F328DF08A83D}"/>
    <cellStyle name="Cálculo 2 2 5 5" xfId="18361" xr:uid="{6C274100-9AE2-4C42-8941-FF6D9CE66911}"/>
    <cellStyle name="Cálculo 2 2 6" xfId="3559" xr:uid="{7677F098-6BD8-4BE1-B00B-5D3AAA567E8C}"/>
    <cellStyle name="Cálculo 2 2 6 2" xfId="6196" xr:uid="{83DA0E02-C2E8-4161-89FA-820C1C0F4B9C}"/>
    <cellStyle name="Cálculo 2 2 6 2 2" xfId="12507" xr:uid="{B7F6660D-0EC3-487B-AACE-D126FB8A9B1E}"/>
    <cellStyle name="Cálculo 2 2 6 2 2 2" xfId="27615" xr:uid="{A7AA9AD5-C9B0-4719-9F3A-340E9A2EF699}"/>
    <cellStyle name="Cálculo 2 2 6 2 3" xfId="14636" xr:uid="{68A47318-31FE-4F58-B6B3-CC006B26F259}"/>
    <cellStyle name="Cálculo 2 2 6 2 3 2" xfId="29744" xr:uid="{B4138DAF-ADDE-4668-9CFE-A8E5E80CFF6B}"/>
    <cellStyle name="Cálculo 2 2 6 2 4" xfId="21304" xr:uid="{088F8F3B-B869-4D36-B8B7-C63EFD41D2AA}"/>
    <cellStyle name="Cálculo 2 2 6 3" xfId="9941" xr:uid="{CA3A2D55-E4CF-4F74-A38A-7C367265FC6C}"/>
    <cellStyle name="Cálculo 2 2 6 3 2" xfId="25049" xr:uid="{947AB1E9-8F58-4A1A-8215-08DE0053B09C}"/>
    <cellStyle name="Cálculo 2 2 6 4" xfId="15702" xr:uid="{DFB23299-36F4-4F82-AED5-385C9D7CEC04}"/>
    <cellStyle name="Cálculo 2 2 6 4 2" xfId="30810" xr:uid="{BDB938AD-A843-491F-AA6F-4BC8D8D412C2}"/>
    <cellStyle name="Cálculo 2 2 6 5" xfId="18667" xr:uid="{79614E4E-F8D3-473C-89A6-B9420EF2A98D}"/>
    <cellStyle name="Cálculo 2 2 7" xfId="3905" xr:uid="{4E6C7F31-68E8-4854-9E69-DD6DAB4D8244}"/>
    <cellStyle name="Cálculo 2 2 7 2" xfId="6542" xr:uid="{7AF1C676-A58D-41E1-B45A-7ACE6868CC89}"/>
    <cellStyle name="Cálculo 2 2 7 2 2" xfId="12853" xr:uid="{37C07A4B-F56E-4752-B04E-4C85B668779E}"/>
    <cellStyle name="Cálculo 2 2 7 2 2 2" xfId="27961" xr:uid="{33286D9C-5EF8-4F63-B750-6845A44BF431}"/>
    <cellStyle name="Cálculo 2 2 7 2 3" xfId="7110" xr:uid="{0B74F963-C8FE-4599-A8F9-144A2E3E2AF1}"/>
    <cellStyle name="Cálculo 2 2 7 2 3 2" xfId="22218" xr:uid="{0820A24C-76DB-46A7-8982-FA0D0AB4B378}"/>
    <cellStyle name="Cálculo 2 2 7 2 4" xfId="21650" xr:uid="{F514CC72-6084-4BA6-AC58-72196ED04DFE}"/>
    <cellStyle name="Cálculo 2 2 7 3" xfId="10287" xr:uid="{65A2F026-A4FC-4F71-AD14-4BEFF74AAAD1}"/>
    <cellStyle name="Cálculo 2 2 7 3 2" xfId="25395" xr:uid="{A3C34965-7EEF-443C-82E0-AE7B75CAFE4B}"/>
    <cellStyle name="Cálculo 2 2 7 4" xfId="7414" xr:uid="{8BC2DA7A-F1BC-4DA6-A48F-31BA5F34E607}"/>
    <cellStyle name="Cálculo 2 2 7 4 2" xfId="22522" xr:uid="{6CA6BBBF-0C88-4389-8DB4-53EA1D32E521}"/>
    <cellStyle name="Cálculo 2 2 7 5" xfId="19013" xr:uid="{F42891E3-0FAA-4647-8D47-42A796E89F23}"/>
    <cellStyle name="Cálculo 2 2 8" xfId="4269" xr:uid="{258359F2-1DDA-4B83-A2F2-EA834F19AD42}"/>
    <cellStyle name="Cálculo 2 2 8 2" xfId="6906" xr:uid="{7136A280-F8E1-47BD-9FD8-835CE3D087A1}"/>
    <cellStyle name="Cálculo 2 2 8 2 2" xfId="13217" xr:uid="{18058ECE-9130-430D-836F-269EFF0B8703}"/>
    <cellStyle name="Cálculo 2 2 8 2 2 2" xfId="28325" xr:uid="{D24878B7-F081-4AB3-BEE7-F0D051494FDB}"/>
    <cellStyle name="Cálculo 2 2 8 2 3" xfId="16881" xr:uid="{FF1D011E-D9BA-464F-88C8-A09E31D2ECD1}"/>
    <cellStyle name="Cálculo 2 2 8 2 3 2" xfId="31989" xr:uid="{CEDABFB0-4B3F-4870-A604-DEE380B980DB}"/>
    <cellStyle name="Cálculo 2 2 8 2 4" xfId="22014" xr:uid="{4DD252E4-9BA3-4805-B892-7C7279833BD0}"/>
    <cellStyle name="Cálculo 2 2 8 3" xfId="10651" xr:uid="{F11F2B7A-EA7F-4C4F-9137-1EB3EC1F23B1}"/>
    <cellStyle name="Cálculo 2 2 8 3 2" xfId="25759" xr:uid="{DB722E94-4B43-45D7-AF21-BE97CFCBAD84}"/>
    <cellStyle name="Cálculo 2 2 8 4" xfId="16119" xr:uid="{747F0E5C-C428-45F3-BC23-3A9F86098065}"/>
    <cellStyle name="Cálculo 2 2 8 4 2" xfId="31227" xr:uid="{6ACD6E7C-DFAE-408D-82B5-D804E8ADDB18}"/>
    <cellStyle name="Cálculo 2 2 8 5" xfId="19377" xr:uid="{3F27DF78-0872-450D-9A29-E17B99572696}"/>
    <cellStyle name="Cálculo 2 2 9" xfId="4470" xr:uid="{F1595400-25D6-4D13-A6DA-59D2566B8C1D}"/>
    <cellStyle name="Cálculo 2 2 9 2" xfId="10852" xr:uid="{71AC1BD6-31B2-4D15-AF77-C0B6D96D0892}"/>
    <cellStyle name="Cálculo 2 2 9 2 2" xfId="25960" xr:uid="{201BFBC0-8CDB-4CE4-B666-2660B4D92E8A}"/>
    <cellStyle name="Cálculo 2 2 9 3" xfId="7559" xr:uid="{3594E5AF-BE60-4072-B3B6-6B864B0412EF}"/>
    <cellStyle name="Cálculo 2 2 9 3 2" xfId="22667" xr:uid="{DF4E559F-A70D-4E8D-8C2C-399901A2DCD2}"/>
    <cellStyle name="Cálculo 2 2 9 4" xfId="19578" xr:uid="{A97F9805-7203-4A32-849D-A16F31E79CF7}"/>
    <cellStyle name="Cálculo 2 3" xfId="1816" xr:uid="{47BAA620-13E7-45ED-89CE-FE9C3A56E521}"/>
    <cellStyle name="Cálculo 2 3 10" xfId="7408" xr:uid="{D318009E-2A69-4D23-91DE-90D1387142C8}"/>
    <cellStyle name="Cálculo 2 3 10 2" xfId="22516" xr:uid="{69AF99F5-5357-4C4F-AF75-BB814F2DC488}"/>
    <cellStyle name="Cálculo 2 3 11" xfId="13535" xr:uid="{E3043F01-F980-4AA5-9A5B-A25AB7A1D947}"/>
    <cellStyle name="Cálculo 2 3 11 2" xfId="28643" xr:uid="{9037ACEE-B52E-4215-95FC-6FACD46A0745}"/>
    <cellStyle name="Cálculo 2 3 12" xfId="17041" xr:uid="{12945239-930A-4002-80D2-51851D9943AC}"/>
    <cellStyle name="Cálculo 2 3 2" xfId="2376" xr:uid="{B90FBA1F-7B6B-4CCA-BE2E-985BDD2771C3}"/>
    <cellStyle name="Cálculo 2 3 2 2" xfId="5013" xr:uid="{03C3CD91-14E4-43D4-B030-576F12B2D69B}"/>
    <cellStyle name="Cálculo 2 3 2 2 2" xfId="11377" xr:uid="{CB23798D-0D6E-4F00-AA88-BEE858068E3E}"/>
    <cellStyle name="Cálculo 2 3 2 2 2 2" xfId="26485" xr:uid="{EB9B7CEF-3480-43C4-B598-1A7ECFFAD85F}"/>
    <cellStyle name="Cálculo 2 3 2 2 3" xfId="7206" xr:uid="{42FB384D-8FB6-413F-A334-F5FE4FBF5B67}"/>
    <cellStyle name="Cálculo 2 3 2 2 3 2" xfId="22314" xr:uid="{6A723608-B6B6-44B3-9D40-AD8E44CB9989}"/>
    <cellStyle name="Cálculo 2 3 2 2 4" xfId="20121" xr:uid="{1A3A5F40-4300-4DA1-8244-A8D4EF25D6C2}"/>
    <cellStyle name="Cálculo 2 3 2 3" xfId="8843" xr:uid="{FB1A294A-37EC-4F71-B3DC-7398180C4750}"/>
    <cellStyle name="Cálculo 2 3 2 3 2" xfId="23951" xr:uid="{F7F2141E-C842-484D-A74D-72603F302D06}"/>
    <cellStyle name="Cálculo 2 3 2 4" xfId="7054" xr:uid="{FDA1BE03-6B26-44D9-A453-B4BBCD3A6103}"/>
    <cellStyle name="Cálculo 2 3 2 4 2" xfId="22162" xr:uid="{811E0864-F497-443E-B673-B2A9C04ACAE2}"/>
    <cellStyle name="Cálculo 2 3 2 5" xfId="7789" xr:uid="{DCA7D4A2-5BCD-405C-B40D-9B10AB9D7F09}"/>
    <cellStyle name="Cálculo 2 3 2 5 2" xfId="22897" xr:uid="{33F86AA7-005B-49E1-AA0D-CCA86B2314EF}"/>
    <cellStyle name="Cálculo 2 3 2 6" xfId="17584" xr:uid="{A25C3B38-D28F-441D-A7E0-E647B45DDF3B}"/>
    <cellStyle name="Cálculo 2 3 3" xfId="2244" xr:uid="{7C2D2623-67AE-4373-821B-EBC5D1FCD3C7}"/>
    <cellStyle name="Cálculo 2 3 3 2" xfId="4881" xr:uid="{09808DCC-8FC8-4A5D-A38A-A90D57EF8910}"/>
    <cellStyle name="Cálculo 2 3 3 2 2" xfId="14782" xr:uid="{8A8307C6-7B10-4340-A240-A6153337060F}"/>
    <cellStyle name="Cálculo 2 3 3 2 2 2" xfId="29890" xr:uid="{6C10D247-6193-401A-8F51-6FDB0403D85F}"/>
    <cellStyle name="Cálculo 2 3 3 2 3" xfId="19989" xr:uid="{70047006-7413-4BE9-B9B9-18BEFA82A3EB}"/>
    <cellStyle name="Cálculo 2 3 3 3" xfId="16104" xr:uid="{93391D87-CDC7-414A-889E-F0BBB2206939}"/>
    <cellStyle name="Cálculo 2 3 3 3 2" xfId="31212" xr:uid="{9BAB834E-6F25-4158-83C7-DEC0A2FFDB08}"/>
    <cellStyle name="Cálculo 2 3 3 4" xfId="17469" xr:uid="{F5C14F9E-005D-44EA-98C1-94840489C40F}"/>
    <cellStyle name="Cálculo 2 3 4" xfId="2343" xr:uid="{78D0D821-9467-4D48-994B-D689ADCC5CD2}"/>
    <cellStyle name="Cálculo 2 3 4 2" xfId="4980" xr:uid="{8C341D92-6ADA-4734-97FC-4C3009FA320B}"/>
    <cellStyle name="Cálculo 2 3 4 2 2" xfId="11344" xr:uid="{A03E076D-AD63-45C6-97F3-CDCAAE100B53}"/>
    <cellStyle name="Cálculo 2 3 4 2 2 2" xfId="26452" xr:uid="{AC420C0F-01A5-4319-8C01-4F2F35D967F3}"/>
    <cellStyle name="Cálculo 2 3 4 2 3" xfId="8051" xr:uid="{39405B4A-9F28-4FBC-910F-30E282101099}"/>
    <cellStyle name="Cálculo 2 3 4 2 3 2" xfId="23159" xr:uid="{6A274788-B987-4E1C-99D9-BF4726E8CF99}"/>
    <cellStyle name="Cálculo 2 3 4 2 4" xfId="20088" xr:uid="{61074D62-3C7D-4E2C-A9E4-D576EC149CE8}"/>
    <cellStyle name="Cálculo 2 3 4 3" xfId="8810" xr:uid="{795CF57E-771F-47A1-B3E5-80E378EC7F42}"/>
    <cellStyle name="Cálculo 2 3 4 3 2" xfId="23918" xr:uid="{4F1EC3B2-8F79-4675-92AF-19987EB87A23}"/>
    <cellStyle name="Cálculo 2 3 4 4" xfId="13496" xr:uid="{DF196DBD-4B5E-45B9-B03C-B3E055A7D37C}"/>
    <cellStyle name="Cálculo 2 3 4 4 2" xfId="28604" xr:uid="{14418FCA-8697-4E43-AE56-CFEED35E997C}"/>
    <cellStyle name="Cálculo 2 3 4 5" xfId="17568" xr:uid="{3C0781D2-653D-4602-A61C-04E1D6AD1373}"/>
    <cellStyle name="Cálculo 2 3 5" xfId="3236" xr:uid="{6A210C00-C703-4679-B0FF-8B6F75FDC354}"/>
    <cellStyle name="Cálculo 2 3 5 2" xfId="5873" xr:uid="{CE487E03-A2EB-4B81-891C-6C1B24C656EF}"/>
    <cellStyle name="Cálculo 2 3 5 2 2" xfId="12184" xr:uid="{C2E000FC-04AF-4C7D-A732-A372F3B8A446}"/>
    <cellStyle name="Cálculo 2 3 5 2 2 2" xfId="27292" xr:uid="{790B62A4-70B9-474D-A2C5-0CF910DCF665}"/>
    <cellStyle name="Cálculo 2 3 5 2 3" xfId="11814" xr:uid="{64A21294-6A19-4F2F-BD58-4B812A53F97F}"/>
    <cellStyle name="Cálculo 2 3 5 2 3 2" xfId="26922" xr:uid="{9C41ED80-46D5-4F83-AA3C-58CBC416DA52}"/>
    <cellStyle name="Cálculo 2 3 5 2 4" xfId="20981" xr:uid="{680BBCDE-CCF3-4938-9E3E-A2892CD90912}"/>
    <cellStyle name="Cálculo 2 3 5 3" xfId="9618" xr:uid="{F6C061E9-B1AA-4232-8ED1-555CE0080558}"/>
    <cellStyle name="Cálculo 2 3 5 3 2" xfId="24726" xr:uid="{0ABC4AE3-B563-44C9-9D73-9C55C6136AA6}"/>
    <cellStyle name="Cálculo 2 3 5 4" xfId="16539" xr:uid="{CC488529-3E5C-481F-8699-B76FDA851BE1}"/>
    <cellStyle name="Cálculo 2 3 5 4 2" xfId="31647" xr:uid="{18D59218-CF22-4BD1-922F-BC0648F320A2}"/>
    <cellStyle name="Cálculo 2 3 5 5" xfId="18344" xr:uid="{E62E3E95-F9AE-4CFB-B467-D156FB90D4B5}"/>
    <cellStyle name="Cálculo 2 3 6" xfId="2318" xr:uid="{8BD7CD0B-DC0B-4A72-992E-FD69932FA8BB}"/>
    <cellStyle name="Cálculo 2 3 6 2" xfId="4955" xr:uid="{BE133A26-28FC-4616-B059-7EA8A38B017E}"/>
    <cellStyle name="Cálculo 2 3 6 2 2" xfId="11319" xr:uid="{74DEDFF5-1C29-4DA6-8609-29C50C1343B9}"/>
    <cellStyle name="Cálculo 2 3 6 2 2 2" xfId="26427" xr:uid="{4AB2604B-44AA-44CE-8000-8679658FFBBF}"/>
    <cellStyle name="Cálculo 2 3 6 2 3" xfId="8209" xr:uid="{12617344-46BF-42E0-9058-D55B9FE5535A}"/>
    <cellStyle name="Cálculo 2 3 6 2 3 2" xfId="23317" xr:uid="{823A4FCA-B2AC-4474-84B9-A9C241A98894}"/>
    <cellStyle name="Cálculo 2 3 6 2 4" xfId="20063" xr:uid="{A251AA30-B757-4128-B589-28A7492C1297}"/>
    <cellStyle name="Cálculo 2 3 6 3" xfId="8785" xr:uid="{2DAC98AB-79DE-431A-A8D9-F83EC2BCA1BA}"/>
    <cellStyle name="Cálculo 2 3 6 3 2" xfId="23893" xr:uid="{FA5C4F2A-A261-402F-89DF-84BFA5C25EB5}"/>
    <cellStyle name="Cálculo 2 3 6 4" xfId="8693" xr:uid="{B8B95412-DD5C-47B5-A3C2-61E89E57FC79}"/>
    <cellStyle name="Cálculo 2 3 6 4 2" xfId="23801" xr:uid="{E730CA13-1145-4EE2-B92C-5C6324AA0353}"/>
    <cellStyle name="Cálculo 2 3 6 5" xfId="17543" xr:uid="{8D308FA6-7A5A-495A-9FAC-15084C4A9089}"/>
    <cellStyle name="Cálculo 2 3 7" xfId="3888" xr:uid="{ECDA3F59-9F27-4EEC-9E37-4F4E9BE7CB86}"/>
    <cellStyle name="Cálculo 2 3 7 2" xfId="6525" xr:uid="{853D4AFC-8023-477D-82CD-945FB72570D7}"/>
    <cellStyle name="Cálculo 2 3 7 2 2" xfId="12836" xr:uid="{13C2F0AE-A2BE-43FC-ADCC-AE3BB55D9459}"/>
    <cellStyle name="Cálculo 2 3 7 2 2 2" xfId="27944" xr:uid="{E0C3961D-6402-4FDC-901F-020EAA41511A}"/>
    <cellStyle name="Cálculo 2 3 7 2 3" xfId="7836" xr:uid="{AD16FA24-E8E8-4F65-9F7F-76481880D2E2}"/>
    <cellStyle name="Cálculo 2 3 7 2 3 2" xfId="22944" xr:uid="{42D74E56-616C-42EA-81CA-B838DA54EB3E}"/>
    <cellStyle name="Cálculo 2 3 7 2 4" xfId="21633" xr:uid="{46C77044-1064-40A1-A396-CCB4AC0A57D6}"/>
    <cellStyle name="Cálculo 2 3 7 3" xfId="10270" xr:uid="{8ABFB3C8-45D3-4690-B9EC-476B2CFD4A81}"/>
    <cellStyle name="Cálculo 2 3 7 3 2" xfId="25378" xr:uid="{AA43CDDF-B02D-4A25-8DB8-1FADE79CB757}"/>
    <cellStyle name="Cálculo 2 3 7 4" xfId="9187" xr:uid="{4229AEA8-4154-4B80-A271-DB3B4B5AEF24}"/>
    <cellStyle name="Cálculo 2 3 7 4 2" xfId="24295" xr:uid="{EB01115D-9B45-49DC-A6A0-42D5D256E05E}"/>
    <cellStyle name="Cálculo 2 3 7 5" xfId="18996" xr:uid="{7D30C8C7-22C2-4750-B176-D1E805BBF58E}"/>
    <cellStyle name="Cálculo 2 3 8" xfId="4453" xr:uid="{9FB0EB05-1701-4AAC-AE7B-1D40B33DB876}"/>
    <cellStyle name="Cálculo 2 3 8 2" xfId="10835" xr:uid="{613116C6-C290-4E7C-AE8E-D4D41D30DF26}"/>
    <cellStyle name="Cálculo 2 3 8 2 2" xfId="25943" xr:uid="{49D70AA1-25AE-4C03-85D9-92196E5AE272}"/>
    <cellStyle name="Cálculo 2 3 8 3" xfId="7056" xr:uid="{24C0CF1A-1251-47E3-A2B5-ABC9744418A3}"/>
    <cellStyle name="Cálculo 2 3 8 3 2" xfId="22164" xr:uid="{50E1843E-1BBF-4950-B35E-D77F5C93BEBB}"/>
    <cellStyle name="Cálculo 2 3 8 4" xfId="19561" xr:uid="{0146F4DB-803D-4C16-89DA-FAD4B89E858A}"/>
    <cellStyle name="Cálculo 2 3 9" xfId="8317" xr:uid="{FF8CE69F-7F42-4749-9EF8-370D7C25078F}"/>
    <cellStyle name="Cálculo 2 3 9 2" xfId="23425" xr:uid="{D84A208E-6D26-4CC3-ABC3-83557BBD860F}"/>
    <cellStyle name="Cálculo 2 4" xfId="2053" xr:uid="{332A6BA4-C9B3-4F9E-A12B-42EB47433073}"/>
    <cellStyle name="Cálculo 2 4 10" xfId="15033" xr:uid="{C897C2B7-EC0A-42A7-A216-3661BDE45523}"/>
    <cellStyle name="Cálculo 2 4 10 2" xfId="30141" xr:uid="{2279AC77-FC5A-46C0-ACA3-C43EBCA0599B}"/>
    <cellStyle name="Cálculo 2 4 11" xfId="14518" xr:uid="{57555511-CA53-4CEF-8DD7-5F33671F4877}"/>
    <cellStyle name="Cálculo 2 4 11 2" xfId="29626" xr:uid="{63EB057D-D844-4F99-A3B5-E26CF033D1CE}"/>
    <cellStyle name="Cálculo 2 4 12" xfId="17278" xr:uid="{A1D887BF-1BAC-4C53-91A4-49D2E3C640AD}"/>
    <cellStyle name="Cálculo 2 4 2" xfId="2560" xr:uid="{AF905028-403B-4F12-B573-FCE637779397}"/>
    <cellStyle name="Cálculo 2 4 2 2" xfId="5197" xr:uid="{29C65D69-C738-4D9F-8630-D2FB2E1FA732}"/>
    <cellStyle name="Cálculo 2 4 2 2 2" xfId="11561" xr:uid="{6BA66BD3-954A-4219-A07F-B9DAF5CC0875}"/>
    <cellStyle name="Cálculo 2 4 2 2 2 2" xfId="26669" xr:uid="{AC80D63E-44F3-4A52-98CD-2B3A6238A7C0}"/>
    <cellStyle name="Cálculo 2 4 2 2 3" xfId="16219" xr:uid="{C00C75F4-3CF5-4C26-A1CA-1BB7329232B5}"/>
    <cellStyle name="Cálculo 2 4 2 2 3 2" xfId="31327" xr:uid="{1A4405E7-071C-4B75-90DC-9F5487C2AAEF}"/>
    <cellStyle name="Cálculo 2 4 2 2 4" xfId="20305" xr:uid="{99C7DD7A-BE2A-41C5-8E92-9021F8E7B7F1}"/>
    <cellStyle name="Cálculo 2 4 2 3" xfId="9027" xr:uid="{C69E6F66-AB0D-442F-8C61-A6E598184BD2}"/>
    <cellStyle name="Cálculo 2 4 2 3 2" xfId="24135" xr:uid="{C60A5A69-BED2-446B-8EE4-3CE3B865112E}"/>
    <cellStyle name="Cálculo 2 4 2 4" xfId="13655" xr:uid="{BE4392A4-9584-4658-9302-2309FA8D11FC}"/>
    <cellStyle name="Cálculo 2 4 2 4 2" xfId="28763" xr:uid="{737945A8-E8D7-45AA-959A-96CE0077A3A6}"/>
    <cellStyle name="Cálculo 2 4 2 5" xfId="7202" xr:uid="{A4EB19BF-9944-4DC4-85FD-4AE9C140C9C5}"/>
    <cellStyle name="Cálculo 2 4 2 5 2" xfId="22310" xr:uid="{D0B83619-6ABC-45F1-A257-0A8EE962B5BC}"/>
    <cellStyle name="Cálculo 2 4 2 6" xfId="17668" xr:uid="{5609A4AA-FDF3-4F7F-9550-5D13E5DA8499}"/>
    <cellStyle name="Cálculo 2 4 3" xfId="2813" xr:uid="{08E1E5DE-40E4-4B26-B1F6-71BC4D8D1E5C}"/>
    <cellStyle name="Cálculo 2 4 3 2" xfId="5450" xr:uid="{58A2D931-2B4F-464C-BFED-3A1D3EB44FD2}"/>
    <cellStyle name="Cálculo 2 4 3 2 2" xfId="7565" xr:uid="{7BD37698-8A44-4A62-AB27-E9BCBC07142C}"/>
    <cellStyle name="Cálculo 2 4 3 2 2 2" xfId="22673" xr:uid="{07C17ACE-D3B4-4471-86BC-135CC030CFB7}"/>
    <cellStyle name="Cálculo 2 4 3 2 3" xfId="20558" xr:uid="{50E4C0FE-A15F-4770-8F8D-F828EB3B36A9}"/>
    <cellStyle name="Cálculo 2 4 3 3" xfId="15923" xr:uid="{5DD6C0B7-1B64-41BC-AF94-ABA0427694B2}"/>
    <cellStyle name="Cálculo 2 4 3 3 2" xfId="31031" xr:uid="{1E62A021-C3CF-4FD7-8278-FDF0D4039853}"/>
    <cellStyle name="Cálculo 2 4 3 4" xfId="17921" xr:uid="{17AEBE33-EC8E-4776-9E87-B8FF9ADDE2B4}"/>
    <cellStyle name="Cálculo 2 4 4" xfId="3116" xr:uid="{AB39AE7A-ED3D-45AB-8C58-2AF85F2FACF7}"/>
    <cellStyle name="Cálculo 2 4 4 2" xfId="5753" xr:uid="{FBFFF5B4-2AC0-4A0F-8A9A-EE8D638575CA}"/>
    <cellStyle name="Cálculo 2 4 4 2 2" xfId="12064" xr:uid="{DFD7F429-DE96-459E-BF29-1563EA6923D5}"/>
    <cellStyle name="Cálculo 2 4 4 2 2 2" xfId="27172" xr:uid="{3F178451-B101-4F22-A815-6FB2E0526AF8}"/>
    <cellStyle name="Cálculo 2 4 4 2 3" xfId="14605" xr:uid="{BB8C8681-840A-4046-A2BE-4D556FDCDB4F}"/>
    <cellStyle name="Cálculo 2 4 4 2 3 2" xfId="29713" xr:uid="{995E2055-4D61-4C10-BF71-B68045E43E5E}"/>
    <cellStyle name="Cálculo 2 4 4 2 4" xfId="20861" xr:uid="{7C13BAE3-F90F-4364-A60B-B125D3F0A727}"/>
    <cellStyle name="Cálculo 2 4 4 3" xfId="9498" xr:uid="{E72FF89B-CF3E-400C-ADB0-F7EB5A289089}"/>
    <cellStyle name="Cálculo 2 4 4 3 2" xfId="24606" xr:uid="{3D05285F-3E45-438F-AE9C-D71CAC8FCDA5}"/>
    <cellStyle name="Cálculo 2 4 4 4" xfId="15061" xr:uid="{EC7C4D74-A80D-47DC-A3AB-5BCDF9F68D19}"/>
    <cellStyle name="Cálculo 2 4 4 4 2" xfId="30169" xr:uid="{569FBD5C-A9E7-4BAB-9445-00A68929B6C5}"/>
    <cellStyle name="Cálculo 2 4 4 5" xfId="18224" xr:uid="{2AA3FD75-E6EB-4501-9252-5AB4D0C908E2}"/>
    <cellStyle name="Cálculo 2 4 5" xfId="3442" xr:uid="{2EEC329B-641C-482E-B767-AD4254F1D982}"/>
    <cellStyle name="Cálculo 2 4 5 2" xfId="6079" xr:uid="{4B3E774B-A17F-45CB-A70D-0B63665205F8}"/>
    <cellStyle name="Cálculo 2 4 5 2 2" xfId="12390" xr:uid="{DAAF096F-976D-45CF-9A5B-504BF7DEDCF8}"/>
    <cellStyle name="Cálculo 2 4 5 2 2 2" xfId="27498" xr:uid="{BCE588EA-6D53-4B6F-816B-4F8128CF0F27}"/>
    <cellStyle name="Cálculo 2 4 5 2 3" xfId="16375" xr:uid="{AD9D8E5A-B933-4165-93DE-4D2DC43348BD}"/>
    <cellStyle name="Cálculo 2 4 5 2 3 2" xfId="31483" xr:uid="{2A5D11D9-52C2-4618-9AAC-9777AF4F90F8}"/>
    <cellStyle name="Cálculo 2 4 5 2 4" xfId="21187" xr:uid="{0C3205A0-ED6B-4757-9629-29A823DDE10B}"/>
    <cellStyle name="Cálculo 2 4 5 3" xfId="9824" xr:uid="{D123CE07-417B-47EF-B44C-EA83A6562578}"/>
    <cellStyle name="Cálculo 2 4 5 3 2" xfId="24932" xr:uid="{055355F1-8E3A-4205-9D1B-8568A5AC566D}"/>
    <cellStyle name="Cálculo 2 4 5 4" xfId="16030" xr:uid="{62709C9C-A111-4B6F-A96D-45BADA81150D}"/>
    <cellStyle name="Cálculo 2 4 5 4 2" xfId="31138" xr:uid="{03197EA0-6E58-45AC-8A33-C69B5774CDBE}"/>
    <cellStyle name="Cálculo 2 4 5 5" xfId="18550" xr:uid="{FBC4DE5E-1680-4C2A-8CAF-9E0CE0BDD1C7}"/>
    <cellStyle name="Cálculo 2 4 6" xfId="3748" xr:uid="{5E96C62E-7FFD-41AB-8F24-C2D98DB5DA0B}"/>
    <cellStyle name="Cálculo 2 4 6 2" xfId="6385" xr:uid="{2999D08E-3446-4007-80C9-30853C2EBB98}"/>
    <cellStyle name="Cálculo 2 4 6 2 2" xfId="12696" xr:uid="{54226551-8D39-4041-ADF9-171E9DA18A4C}"/>
    <cellStyle name="Cálculo 2 4 6 2 2 2" xfId="27804" xr:uid="{CAD5F130-A120-4F05-9715-3A4B41BFDEF0}"/>
    <cellStyle name="Cálculo 2 4 6 2 3" xfId="15267" xr:uid="{FADBB077-B8F0-4CEE-91BF-C266197F1BC1}"/>
    <cellStyle name="Cálculo 2 4 6 2 3 2" xfId="30375" xr:uid="{49301D25-84EE-4079-B6A9-3AB161E9E702}"/>
    <cellStyle name="Cálculo 2 4 6 2 4" xfId="21493" xr:uid="{F0EDCDDD-3278-4A6E-AC09-A84F125218E2}"/>
    <cellStyle name="Cálculo 2 4 6 3" xfId="10130" xr:uid="{488B9A40-16AA-4C20-8503-E75752CD8968}"/>
    <cellStyle name="Cálculo 2 4 6 3 2" xfId="25238" xr:uid="{7C60B9CB-B888-4DAB-B1F8-E5E6203FD689}"/>
    <cellStyle name="Cálculo 2 4 6 4" xfId="11669" xr:uid="{06F1A9EE-4F26-4424-AC09-536A86CF497D}"/>
    <cellStyle name="Cálculo 2 4 6 4 2" xfId="26777" xr:uid="{4F616632-A4FE-43BB-A6A2-E202839ED22C}"/>
    <cellStyle name="Cálculo 2 4 6 5" xfId="18856" xr:uid="{32FB202B-91F8-4602-B22B-3F205BA2AA5B}"/>
    <cellStyle name="Cálculo 2 4 7" xfId="4125" xr:uid="{8F4F1D9B-0C5A-4805-924A-82F7DD3A2605}"/>
    <cellStyle name="Cálculo 2 4 7 2" xfId="6762" xr:uid="{4A195749-989A-47DA-8AFA-B8C9FD751325}"/>
    <cellStyle name="Cálculo 2 4 7 2 2" xfId="13073" xr:uid="{7FD39316-D9A7-4ABF-9378-8C781CD989FA}"/>
    <cellStyle name="Cálculo 2 4 7 2 2 2" xfId="28181" xr:uid="{A53A47A2-074D-4066-9DEA-6BE6394E251C}"/>
    <cellStyle name="Cálculo 2 4 7 2 3" xfId="16747" xr:uid="{E03E997F-FC52-4CAD-B866-D6AE7165875E}"/>
    <cellStyle name="Cálculo 2 4 7 2 3 2" xfId="31855" xr:uid="{9CFEB45A-A7D7-43FC-9CED-05E3F7E571E3}"/>
    <cellStyle name="Cálculo 2 4 7 2 4" xfId="21870" xr:uid="{FAF045DA-2542-4BF0-A53B-60D338EC8C7D}"/>
    <cellStyle name="Cálculo 2 4 7 3" xfId="10507" xr:uid="{F0C93475-78D4-46C6-9111-FDF948461F08}"/>
    <cellStyle name="Cálculo 2 4 7 3 2" xfId="25615" xr:uid="{486BE143-5F0F-48D7-AB4B-341721DB84E2}"/>
    <cellStyle name="Cálculo 2 4 7 4" xfId="14998" xr:uid="{C871886F-4EAC-46A9-AFF7-E330E7DFF1FF}"/>
    <cellStyle name="Cálculo 2 4 7 4 2" xfId="30106" xr:uid="{3F3CD2AD-2B24-43F8-9F38-F1FBE0AAF48C}"/>
    <cellStyle name="Cálculo 2 4 7 5" xfId="19233" xr:uid="{8B283806-7CAF-44A9-87D7-93749201B8E8}"/>
    <cellStyle name="Cálculo 2 4 8" xfId="4690" xr:uid="{012281BC-6539-463C-A56E-8D9587D5EBEE}"/>
    <cellStyle name="Cálculo 2 4 8 2" xfId="11072" xr:uid="{AA01C8C9-32EA-46A1-9745-C14400BC331E}"/>
    <cellStyle name="Cálculo 2 4 8 2 2" xfId="26180" xr:uid="{A74C4B9F-D5C2-4C37-BB53-75F3FA434438}"/>
    <cellStyle name="Cálculo 2 4 8 3" xfId="7907" xr:uid="{A5FDBB33-1CA4-4C75-B38C-E9985A0C100D}"/>
    <cellStyle name="Cálculo 2 4 8 3 2" xfId="23015" xr:uid="{FA558AA1-ED89-44F6-8685-0A9D4E43BE96}"/>
    <cellStyle name="Cálculo 2 4 8 4" xfId="19798" xr:uid="{CEF51A86-733E-4BB8-9F89-9819771A1F91}"/>
    <cellStyle name="Cálculo 2 4 9" xfId="8551" xr:uid="{E3907670-80D1-44AE-AA1D-36AD756DDD8C}"/>
    <cellStyle name="Cálculo 2 4 9 2" xfId="23659" xr:uid="{50270555-A95C-4376-AF64-A6BB874E9737}"/>
    <cellStyle name="Cálculo 2 5" xfId="2068" xr:uid="{24005750-8F46-4DBA-8335-BF4AE8D7D64C}"/>
    <cellStyle name="Cálculo 2 5 10" xfId="8148" xr:uid="{D182A4D3-9EFB-4CA1-B942-6EDC75B45E61}"/>
    <cellStyle name="Cálculo 2 5 10 2" xfId="23256" xr:uid="{D7EE95E1-ABE0-4589-94C3-A4CB2175CF06}"/>
    <cellStyle name="Cálculo 2 5 11" xfId="17293" xr:uid="{0441E599-AE9D-41EA-AE26-D50EDCD458A5}"/>
    <cellStyle name="Cálculo 2 5 2" xfId="2828" xr:uid="{37E96D5F-B3A9-430B-A51F-4C9AD1220865}"/>
    <cellStyle name="Cálculo 2 5 2 2" xfId="5465" xr:uid="{E5B1709D-4590-4F85-9ACF-050C7366FFCA}"/>
    <cellStyle name="Cálculo 2 5 2 2 2" xfId="16391" xr:uid="{35028493-7AE8-4F83-9259-EB6C36173A9F}"/>
    <cellStyle name="Cálculo 2 5 2 2 2 2" xfId="31499" xr:uid="{937AAAD5-ABF7-43E4-AB83-54E36FEDC93A}"/>
    <cellStyle name="Cálculo 2 5 2 2 3" xfId="20573" xr:uid="{80B00B2D-D9CF-45F7-B23A-429EEEC0C6B4}"/>
    <cellStyle name="Cálculo 2 5 2 3" xfId="14217" xr:uid="{C72E9C63-DB10-4ADE-A92C-AD8F7EDA4D65}"/>
    <cellStyle name="Cálculo 2 5 2 3 2" xfId="29325" xr:uid="{5605AB58-569F-41E1-878C-AC64D399D747}"/>
    <cellStyle name="Cálculo 2 5 2 4" xfId="17936" xr:uid="{669FA320-1265-4E97-B8CC-737A02FE9220}"/>
    <cellStyle name="Cálculo 2 5 3" xfId="3131" xr:uid="{86C4BA56-9E5A-4167-A69C-22F649BEFEFD}"/>
    <cellStyle name="Cálculo 2 5 3 2" xfId="5768" xr:uid="{FD14D3E3-7F1C-40B9-BC28-778A4AD98F4C}"/>
    <cellStyle name="Cálculo 2 5 3 2 2" xfId="12079" xr:uid="{9BA219F2-AE03-417A-8410-F69D01D59FC8}"/>
    <cellStyle name="Cálculo 2 5 3 2 2 2" xfId="27187" xr:uid="{9D285F81-338B-4378-BF44-023E18756A4A}"/>
    <cellStyle name="Cálculo 2 5 3 2 3" xfId="14090" xr:uid="{EB112935-0EFC-4FAC-BB65-FF9AE8BA6E18}"/>
    <cellStyle name="Cálculo 2 5 3 2 3 2" xfId="29198" xr:uid="{0C0D6C9C-8999-4569-947E-5E89FF3F9390}"/>
    <cellStyle name="Cálculo 2 5 3 2 4" xfId="20876" xr:uid="{5EE92BDB-D044-49E5-BD66-1E0CAE6896D1}"/>
    <cellStyle name="Cálculo 2 5 3 3" xfId="9513" xr:uid="{82387281-A3BC-4030-BBF0-D096BE9CB8D6}"/>
    <cellStyle name="Cálculo 2 5 3 3 2" xfId="24621" xr:uid="{97E2BFD8-E4AF-45AA-903C-65508FD7E243}"/>
    <cellStyle name="Cálculo 2 5 3 4" xfId="15002" xr:uid="{F1A43FD7-67B5-4DEB-853C-A60C2EC435C1}"/>
    <cellStyle name="Cálculo 2 5 3 4 2" xfId="30110" xr:uid="{FC5AD15E-AA62-481E-ACDD-593B2AE44B0D}"/>
    <cellStyle name="Cálculo 2 5 3 5" xfId="18239" xr:uid="{89121F9D-C7A4-4A05-B14E-0E100D4DDF59}"/>
    <cellStyle name="Cálculo 2 5 4" xfId="3457" xr:uid="{EBB0EE29-9025-44B3-91F3-636883BDD985}"/>
    <cellStyle name="Cálculo 2 5 4 2" xfId="6094" xr:uid="{773132DA-B066-4A04-BDB2-73A42FB33E8F}"/>
    <cellStyle name="Cálculo 2 5 4 2 2" xfId="12405" xr:uid="{AC401E7C-26BD-40EC-986A-8EF24534AE4C}"/>
    <cellStyle name="Cálculo 2 5 4 2 2 2" xfId="27513" xr:uid="{4A3AF8F3-3864-429C-9EC8-659BC930A410}"/>
    <cellStyle name="Cálculo 2 5 4 2 3" xfId="7575" xr:uid="{FCC8A8D8-7F0F-411B-B9DC-2A764494F8F7}"/>
    <cellStyle name="Cálculo 2 5 4 2 3 2" xfId="22683" xr:uid="{B1063BED-9C82-4A38-810C-8E58EC63D902}"/>
    <cellStyle name="Cálculo 2 5 4 2 4" xfId="21202" xr:uid="{D944E8E7-F542-41AB-B279-E498FBDB3056}"/>
    <cellStyle name="Cálculo 2 5 4 3" xfId="9839" xr:uid="{080D356A-4018-43C8-A6E8-19248D9DA198}"/>
    <cellStyle name="Cálculo 2 5 4 3 2" xfId="24947" xr:uid="{6B6F3C70-B935-442D-9DCC-4EDD8820343D}"/>
    <cellStyle name="Cálculo 2 5 4 4" xfId="7413" xr:uid="{72BC69BA-A548-41EE-9B12-FE1AF8A9DAFD}"/>
    <cellStyle name="Cálculo 2 5 4 4 2" xfId="22521" xr:uid="{F8C9166A-17C8-4423-9769-6E57445E24AD}"/>
    <cellStyle name="Cálculo 2 5 4 5" xfId="18565" xr:uid="{E3A88EEC-50E7-4D5E-B348-AFCD894E9A9F}"/>
    <cellStyle name="Cálculo 2 5 5" xfId="3763" xr:uid="{CEBB34D0-7EF9-4119-95B8-A900C4D8B575}"/>
    <cellStyle name="Cálculo 2 5 5 2" xfId="6400" xr:uid="{F38F7C2C-024F-4B2F-A38C-BD350CCDC126}"/>
    <cellStyle name="Cálculo 2 5 5 2 2" xfId="12711" xr:uid="{9CCF3853-6E83-411E-8B77-44B31195BC15}"/>
    <cellStyle name="Cálculo 2 5 5 2 2 2" xfId="27819" xr:uid="{C2349676-400F-4795-88A7-DEA6BF689019}"/>
    <cellStyle name="Cálculo 2 5 5 2 3" xfId="13555" xr:uid="{5C41A20F-EB85-4E5C-BF5C-D5B1C13E155A}"/>
    <cellStyle name="Cálculo 2 5 5 2 3 2" xfId="28663" xr:uid="{22CB8D29-0FA0-4680-BC38-453E3ED76F79}"/>
    <cellStyle name="Cálculo 2 5 5 2 4" xfId="21508" xr:uid="{82F4103C-D58A-41AB-BEB7-164A254858F6}"/>
    <cellStyle name="Cálculo 2 5 5 3" xfId="10145" xr:uid="{85DE50DA-396D-41A5-9E50-0502B54E6960}"/>
    <cellStyle name="Cálculo 2 5 5 3 2" xfId="25253" xr:uid="{0B550C37-3508-40C9-9E48-B9E9BDC79DF0}"/>
    <cellStyle name="Cálculo 2 5 5 4" xfId="14929" xr:uid="{FE247092-9E6D-4C1B-8B11-9EAA66C0E6E2}"/>
    <cellStyle name="Cálculo 2 5 5 4 2" xfId="30037" xr:uid="{A63B8F66-1F81-4F7C-B844-B326185469C2}"/>
    <cellStyle name="Cálculo 2 5 5 5" xfId="18871" xr:uid="{CFA79550-62D9-4DE7-AF84-CF9CA72FD265}"/>
    <cellStyle name="Cálculo 2 5 6" xfId="4140" xr:uid="{12A944C8-514E-40AC-B269-A33D911BBDE6}"/>
    <cellStyle name="Cálculo 2 5 6 2" xfId="6777" xr:uid="{30C019AB-9477-4BE2-9F4A-A0BFFB766010}"/>
    <cellStyle name="Cálculo 2 5 6 2 2" xfId="13088" xr:uid="{E67CC416-D67A-4A73-8961-3CC32AF69975}"/>
    <cellStyle name="Cálculo 2 5 6 2 2 2" xfId="28196" xr:uid="{4E9DDBE9-3ADA-4DE2-883D-54049B65F755}"/>
    <cellStyle name="Cálculo 2 5 6 2 3" xfId="16762" xr:uid="{F1D7984C-9C0D-4D50-BE44-E15E91DF973F}"/>
    <cellStyle name="Cálculo 2 5 6 2 3 2" xfId="31870" xr:uid="{E5D52A88-7CCA-4155-BAE7-8599EBC249E3}"/>
    <cellStyle name="Cálculo 2 5 6 2 4" xfId="21885" xr:uid="{72837A43-6C57-4FA9-B143-76C13E3C3E87}"/>
    <cellStyle name="Cálculo 2 5 6 3" xfId="10522" xr:uid="{A0372327-68E9-499B-9003-FC0580FB7A40}"/>
    <cellStyle name="Cálculo 2 5 6 3 2" xfId="25630" xr:uid="{FF279EC2-356A-411F-829D-E27B304D5A41}"/>
    <cellStyle name="Cálculo 2 5 6 4" xfId="13970" xr:uid="{2ECA7420-7E31-49DD-B847-3F6DFE3D6945}"/>
    <cellStyle name="Cálculo 2 5 6 4 2" xfId="29078" xr:uid="{56B37F5E-CE9C-4110-AC6F-8D4A92812D12}"/>
    <cellStyle name="Cálculo 2 5 6 5" xfId="19248" xr:uid="{E63665CA-6AD7-459E-BB7C-201B8DAEF777}"/>
    <cellStyle name="Cálculo 2 5 7" xfId="4705" xr:uid="{37C593CD-2FFE-4B9D-92B6-0726D3877203}"/>
    <cellStyle name="Cálculo 2 5 7 2" xfId="11087" xr:uid="{F357B923-2698-4FFA-B4C1-34E7D98728B8}"/>
    <cellStyle name="Cálculo 2 5 7 2 2" xfId="26195" xr:uid="{19FD5BAB-EE9B-4185-8178-D8F85F43C6E6}"/>
    <cellStyle name="Cálculo 2 5 7 3" xfId="14027" xr:uid="{07385445-3CB1-4600-8A67-30571CF7B881}"/>
    <cellStyle name="Cálculo 2 5 7 3 2" xfId="29135" xr:uid="{0B008161-79F2-46B6-8447-DFD2FCD36483}"/>
    <cellStyle name="Cálculo 2 5 7 4" xfId="19813" xr:uid="{DDB4848A-D0B0-4197-89F0-6D61665D8659}"/>
    <cellStyle name="Cálculo 2 5 8" xfId="8566" xr:uid="{9BCAB6C8-C22C-4C86-933B-C4DD376940FA}"/>
    <cellStyle name="Cálculo 2 5 8 2" xfId="23674" xr:uid="{61C4AC40-0974-4F99-80F8-F8C53E63ACE1}"/>
    <cellStyle name="Cálculo 2 5 9" xfId="13682" xr:uid="{3F6C7D4D-1A6D-4EA4-92F6-63635E99B25A}"/>
    <cellStyle name="Cálculo 2 5 9 2" xfId="28790" xr:uid="{7C367F6D-DE31-40EF-8898-0DF01630D1D8}"/>
    <cellStyle name="Cálculo 3" xfId="760" xr:uid="{00000000-0005-0000-0000-0000F8020000}"/>
    <cellStyle name="Cálculo 3 2" xfId="1834" xr:uid="{E965FAAA-E260-454C-80EE-90F05FA9DC4A}"/>
    <cellStyle name="Cálculo 3 2 10" xfId="8335" xr:uid="{95DE2955-C6A9-46E9-B515-1A768AD7ACBC}"/>
    <cellStyle name="Cálculo 3 2 10 2" xfId="23443" xr:uid="{6BD17574-A9BC-4821-B2CD-DC8BFABDA4C4}"/>
    <cellStyle name="Cálculo 3 2 11" xfId="16364" xr:uid="{57FDF509-197F-4127-A7DC-6D9AB011D55B}"/>
    <cellStyle name="Cálculo 3 2 11 2" xfId="31472" xr:uid="{34C90AA2-BDA3-4CF9-9F26-A892699C2973}"/>
    <cellStyle name="Cálculo 3 2 12" xfId="14341" xr:uid="{A575627C-A5EA-4BD9-A28C-E46CFA5C57F2}"/>
    <cellStyle name="Cálculo 3 2 12 2" xfId="29449" xr:uid="{68B83D60-189A-4A18-B3EF-451AA74FABEB}"/>
    <cellStyle name="Cálculo 3 2 13" xfId="17059" xr:uid="{D3E12E49-561C-4CE6-BE9F-0576E17509E4}"/>
    <cellStyle name="Cálculo 3 2 2" xfId="2394" xr:uid="{D8B3B3AB-1AC5-4B9B-9F52-CBC1D40FF19E}"/>
    <cellStyle name="Cálculo 3 2 2 2" xfId="5031" xr:uid="{FD372B06-15CE-44CE-8DC1-F38FE7D5F064}"/>
    <cellStyle name="Cálculo 3 2 2 2 2" xfId="11395" xr:uid="{F4BCA073-78F0-477E-A1D3-BDD09CBA8CD8}"/>
    <cellStyle name="Cálculo 3 2 2 2 2 2" xfId="26503" xr:uid="{9C875157-3C1A-4D33-9FE6-3C0A1601550E}"/>
    <cellStyle name="Cálculo 3 2 2 2 3" xfId="16479" xr:uid="{36E8C48C-6D02-422E-BC7B-B55C7509892E}"/>
    <cellStyle name="Cálculo 3 2 2 2 3 2" xfId="31587" xr:uid="{DA9F7BCA-A690-487B-9C00-7105E5AF8307}"/>
    <cellStyle name="Cálculo 3 2 2 2 4" xfId="20139" xr:uid="{B04E97BB-0A3B-410B-8E46-BFAC08EC322C}"/>
    <cellStyle name="Cálculo 3 2 2 3" xfId="8861" xr:uid="{C553202B-9932-4C7D-886D-533583EF2767}"/>
    <cellStyle name="Cálculo 3 2 2 3 2" xfId="23969" xr:uid="{77F26E3B-B21C-4D2F-81A3-D91F2A93EB19}"/>
    <cellStyle name="Cálculo 3 2 3" xfId="2226" xr:uid="{1602A07C-C273-4500-A666-4D0C42A70500}"/>
    <cellStyle name="Cálculo 3 2 3 2" xfId="4863" xr:uid="{3703A956-6231-42DD-9BFD-6909BDD5859A}"/>
    <cellStyle name="Cálculo 3 2 3 2 2" xfId="16125" xr:uid="{83134FEA-49FA-4CF9-873F-5270D9905FA1}"/>
    <cellStyle name="Cálculo 3 2 3 2 2 2" xfId="31233" xr:uid="{166E0137-C968-4026-9589-5D3898136901}"/>
    <cellStyle name="Cálculo 3 2 3 2 3" xfId="19971" xr:uid="{4595DCC1-2B1E-45A3-8A05-2230AD8D66E0}"/>
    <cellStyle name="Cálculo 3 2 3 3" xfId="16260" xr:uid="{8079B94C-5E49-4A8A-A828-DBA1B1A0AAE7}"/>
    <cellStyle name="Cálculo 3 2 3 3 2" xfId="31368" xr:uid="{0B5CCA7A-B384-4167-B40C-4137BE4EE335}"/>
    <cellStyle name="Cálculo 3 2 3 4" xfId="17451" xr:uid="{23B730F9-E746-4A35-8482-1C8A7B06585C}"/>
    <cellStyle name="Cálculo 3 2 4" xfId="2928" xr:uid="{6CB50FC9-5C1E-4799-8AB4-3218678E836D}"/>
    <cellStyle name="Cálculo 3 2 4 2" xfId="5565" xr:uid="{DC902660-6BE1-42CC-AB0D-D71BE679FABB}"/>
    <cellStyle name="Cálculo 3 2 4 2 2" xfId="11876" xr:uid="{CCBB2101-9CEC-4626-86DF-BC6245B47DA1}"/>
    <cellStyle name="Cálculo 3 2 4 2 2 2" xfId="26984" xr:uid="{2544882C-62BD-45E2-8EBB-23517EEF04F1}"/>
    <cellStyle name="Cálculo 3 2 4 2 3" xfId="11235" xr:uid="{49AE0A77-AD7D-412E-8C2F-BA4A199F6B00}"/>
    <cellStyle name="Cálculo 3 2 4 2 3 2" xfId="26343" xr:uid="{BFC53289-6D65-4FE1-8F43-6A7B5380AEE4}"/>
    <cellStyle name="Cálculo 3 2 4 2 4" xfId="20673" xr:uid="{01A61B27-6B62-4F04-892B-BF89E7E759E9}"/>
    <cellStyle name="Cálculo 3 2 4 3" xfId="9310" xr:uid="{3316ED09-398B-41AA-919B-83BA049572CC}"/>
    <cellStyle name="Cálculo 3 2 4 3 2" xfId="24418" xr:uid="{AB52EBAB-A411-4102-877D-0CB96A4EC2E2}"/>
    <cellStyle name="Cálculo 3 2 4 4" xfId="13486" xr:uid="{1F6ABE48-87F9-46FF-8B02-98CBD8BE5317}"/>
    <cellStyle name="Cálculo 3 2 4 4 2" xfId="28594" xr:uid="{8E45174D-2802-4E0D-B2A0-E1F4C230F9EB}"/>
    <cellStyle name="Cálculo 3 2 4 5" xfId="18036" xr:uid="{42E103DD-69BA-491B-AF8B-D156EF265537}"/>
    <cellStyle name="Cálculo 3 2 5" xfId="3254" xr:uid="{AEE31CFD-498D-4C19-977C-65D56233A93C}"/>
    <cellStyle name="Cálculo 3 2 5 2" xfId="5891" xr:uid="{472D817F-94AC-4659-B530-7D24FD344FB4}"/>
    <cellStyle name="Cálculo 3 2 5 2 2" xfId="12202" xr:uid="{F65F254E-BC81-4695-9EF9-DA06911373C6}"/>
    <cellStyle name="Cálculo 3 2 5 2 2 2" xfId="27310" xr:uid="{EE1EE8CD-B9BC-47FA-8AC4-A0F1C531FB2A}"/>
    <cellStyle name="Cálculo 3 2 5 2 3" xfId="15015" xr:uid="{E677E789-6D0E-4B7B-9339-1876BFDA736F}"/>
    <cellStyle name="Cálculo 3 2 5 2 3 2" xfId="30123" xr:uid="{6D045B1C-4B20-445C-B2A4-40406F543B11}"/>
    <cellStyle name="Cálculo 3 2 5 2 4" xfId="20999" xr:uid="{C6CAB1AB-2A38-47F5-AA92-81DEB6428E4E}"/>
    <cellStyle name="Cálculo 3 2 5 3" xfId="9636" xr:uid="{8A07D9D8-6A5E-42D1-A100-7D2D16E1FF28}"/>
    <cellStyle name="Cálculo 3 2 5 3 2" xfId="24744" xr:uid="{A46B5680-6ECA-4684-930C-94F17A8A8F47}"/>
    <cellStyle name="Cálculo 3 2 5 4" xfId="7601" xr:uid="{AB39C99B-92A2-4E4C-B9CA-183E7F7FCBF7}"/>
    <cellStyle name="Cálculo 3 2 5 4 2" xfId="22709" xr:uid="{6E8B591C-9BBE-4BB2-B35A-E16DA381402F}"/>
    <cellStyle name="Cálculo 3 2 5 5" xfId="18362" xr:uid="{2D2F4879-243B-4F4E-91DD-888AFFAD8F17}"/>
    <cellStyle name="Cálculo 3 2 6" xfId="3560" xr:uid="{B7225D48-61E3-4F4E-82F1-24BEECB0F877}"/>
    <cellStyle name="Cálculo 3 2 6 2" xfId="6197" xr:uid="{7DA6622E-AFEF-4540-94FB-6CAF0C48D54C}"/>
    <cellStyle name="Cálculo 3 2 6 2 2" xfId="12508" xr:uid="{9836DD08-C1D1-418B-B94B-48D239DE473A}"/>
    <cellStyle name="Cálculo 3 2 6 2 2 2" xfId="27616" xr:uid="{9A0CB7B0-063B-4C57-8F94-E4792CC9AE40}"/>
    <cellStyle name="Cálculo 3 2 6 2 3" xfId="15127" xr:uid="{135904CA-D247-4456-88BB-7CC67D0B7759}"/>
    <cellStyle name="Cálculo 3 2 6 2 3 2" xfId="30235" xr:uid="{59CF99A8-5875-4AA9-BDE7-988EC6C70C68}"/>
    <cellStyle name="Cálculo 3 2 6 2 4" xfId="21305" xr:uid="{1276C4A5-E6A0-447C-A30B-04FF82F25EAF}"/>
    <cellStyle name="Cálculo 3 2 6 3" xfId="9942" xr:uid="{FAD2DF43-5AE3-49E5-8AEB-D73CBFD50536}"/>
    <cellStyle name="Cálculo 3 2 6 3 2" xfId="25050" xr:uid="{E463A0D5-47CA-4120-8285-649DB94A04C8}"/>
    <cellStyle name="Cálculo 3 2 6 4" xfId="15424" xr:uid="{918F0887-1DC5-4D43-8BCA-EA2D0EC50F44}"/>
    <cellStyle name="Cálculo 3 2 6 4 2" xfId="30532" xr:uid="{5D493496-01C4-4B4D-8B31-084CDE2ACDC6}"/>
    <cellStyle name="Cálculo 3 2 6 5" xfId="18668" xr:uid="{927E304A-0EFC-4F23-8078-FF3E44BCFB46}"/>
    <cellStyle name="Cálculo 3 2 7" xfId="3906" xr:uid="{46772790-BE46-4D88-8C8C-2EE4F6C89FA1}"/>
    <cellStyle name="Cálculo 3 2 7 2" xfId="6543" xr:uid="{9604680A-27B2-41DA-ACB0-C1434A0605BB}"/>
    <cellStyle name="Cálculo 3 2 7 2 2" xfId="12854" xr:uid="{9E27CBE9-6AE1-4440-BD6D-5AA7A38A4BD9}"/>
    <cellStyle name="Cálculo 3 2 7 2 2 2" xfId="27962" xr:uid="{3B59CCDC-F32F-4780-9986-3F6FB79F1B23}"/>
    <cellStyle name="Cálculo 3 2 7 2 3" xfId="7109" xr:uid="{89C3AE2E-B720-411E-9519-B99E438A7914}"/>
    <cellStyle name="Cálculo 3 2 7 2 3 2" xfId="22217" xr:uid="{094A5292-153D-407D-BCD9-D461299D169E}"/>
    <cellStyle name="Cálculo 3 2 7 2 4" xfId="21651" xr:uid="{BDE36881-44CB-405C-9381-D8DCB94D5565}"/>
    <cellStyle name="Cálculo 3 2 7 3" xfId="10288" xr:uid="{1D95E578-6635-4214-98F3-47B6BF762CD9}"/>
    <cellStyle name="Cálculo 3 2 7 3 2" xfId="25396" xr:uid="{8C5B3526-4AEE-40AC-BF8C-BE539052B67E}"/>
    <cellStyle name="Cálculo 3 2 7 4" xfId="15246" xr:uid="{64F793C8-4344-418F-9F15-EC85C99B001C}"/>
    <cellStyle name="Cálculo 3 2 7 4 2" xfId="30354" xr:uid="{190F5552-B9C1-48B7-89B7-0FB6834900A9}"/>
    <cellStyle name="Cálculo 3 2 7 5" xfId="19014" xr:uid="{0594EFCD-F1E5-450E-89E2-8406121701FC}"/>
    <cellStyle name="Cálculo 3 2 8" xfId="4270" xr:uid="{2AA21674-765C-4FB4-8836-82FECCEAA390}"/>
    <cellStyle name="Cálculo 3 2 8 2" xfId="6907" xr:uid="{670E2A9A-875E-4D87-9FEB-CCD93ED1E10A}"/>
    <cellStyle name="Cálculo 3 2 8 2 2" xfId="13218" xr:uid="{F792DA20-CBC2-4A56-9029-94D5783A7C69}"/>
    <cellStyle name="Cálculo 3 2 8 2 2 2" xfId="28326" xr:uid="{85F6FA9C-9EC6-499A-B200-60ABEDE020C7}"/>
    <cellStyle name="Cálculo 3 2 8 2 3" xfId="16882" xr:uid="{67E4E0BC-F458-4FDF-8AC3-0A7140A2EC2E}"/>
    <cellStyle name="Cálculo 3 2 8 2 3 2" xfId="31990" xr:uid="{B058DBE9-2D9D-4B8E-BEA1-D5070C39FCCD}"/>
    <cellStyle name="Cálculo 3 2 8 2 4" xfId="22015" xr:uid="{C15FA9BC-BD54-4519-9641-89CF40575D01}"/>
    <cellStyle name="Cálculo 3 2 8 3" xfId="10652" xr:uid="{A195E2B3-9774-4E74-A258-87B7A63BDDF7}"/>
    <cellStyle name="Cálculo 3 2 8 3 2" xfId="25760" xr:uid="{0B7B9D2B-D6BC-494C-A6F7-B5A20C34FFB8}"/>
    <cellStyle name="Cálculo 3 2 8 4" xfId="13421" xr:uid="{15927690-5E04-4E2E-B7C5-DF4388850277}"/>
    <cellStyle name="Cálculo 3 2 8 4 2" xfId="28529" xr:uid="{30D78F49-049C-4D84-A1B6-7464D20AA913}"/>
    <cellStyle name="Cálculo 3 2 8 5" xfId="19378" xr:uid="{1DF3EE54-6A02-4719-BC39-A982F4D64BE9}"/>
    <cellStyle name="Cálculo 3 2 9" xfId="4471" xr:uid="{3B8B7A95-C4B8-4AAE-BD18-3D9F0468E9A7}"/>
    <cellStyle name="Cálculo 3 2 9 2" xfId="10853" xr:uid="{B95BA345-8037-42ED-BF25-9DDEEA86B2E4}"/>
    <cellStyle name="Cálculo 3 2 9 2 2" xfId="25961" xr:uid="{9DC04165-26B1-405E-AF0F-A686E01B7721}"/>
    <cellStyle name="Cálculo 3 2 9 3" xfId="8041" xr:uid="{1D611346-CB27-4E1F-A923-12EE2EBA0FAB}"/>
    <cellStyle name="Cálculo 3 2 9 3 2" xfId="23149" xr:uid="{4FA6F8A0-1463-4744-9D61-0C709F883CEA}"/>
    <cellStyle name="Cálculo 3 2 9 4" xfId="19579" xr:uid="{34DBCAFB-7C01-4AAF-9E4C-670065EB8312}"/>
    <cellStyle name="Cálculo 3 3" xfId="1817" xr:uid="{03D50D86-D374-4A24-93FD-ADAB24E134C6}"/>
    <cellStyle name="Cálculo 3 3 10" xfId="15818" xr:uid="{C8850C10-3FD6-4510-BD37-AA8CD4076851}"/>
    <cellStyle name="Cálculo 3 3 10 2" xfId="30926" xr:uid="{36BD5A61-233F-49ED-9CA3-AD74295D0EEA}"/>
    <cellStyle name="Cálculo 3 3 11" xfId="13610" xr:uid="{C1C36773-EEE7-4F9C-AA9A-A4C149E4F2BA}"/>
    <cellStyle name="Cálculo 3 3 11 2" xfId="28718" xr:uid="{FC534F54-75A4-4551-B2BB-2928C11C7F77}"/>
    <cellStyle name="Cálculo 3 3 12" xfId="17042" xr:uid="{ADCE2162-BA9B-4BB1-9C6F-3E0C2C89E680}"/>
    <cellStyle name="Cálculo 3 3 2" xfId="2377" xr:uid="{7B88904F-ED7E-4558-B938-0AC639D38E1F}"/>
    <cellStyle name="Cálculo 3 3 2 2" xfId="5014" xr:uid="{493122CC-F24E-4487-A013-99A29EBB32C6}"/>
    <cellStyle name="Cálculo 3 3 2 2 2" xfId="11378" xr:uid="{C4638D9D-A26F-48C7-BE1A-658656EF8D54}"/>
    <cellStyle name="Cálculo 3 3 2 2 2 2" xfId="26486" xr:uid="{B4D15FDE-859F-45CB-BC6C-DB064D21D9D1}"/>
    <cellStyle name="Cálculo 3 3 2 2 3" xfId="7592" xr:uid="{24F161CC-DDD9-4ED9-9473-7E2764A3B404}"/>
    <cellStyle name="Cálculo 3 3 2 2 3 2" xfId="22700" xr:uid="{6671E089-5824-4537-BC0B-E45BB2EBEC3F}"/>
    <cellStyle name="Cálculo 3 3 2 2 4" xfId="20122" xr:uid="{648FE8BA-1D07-4D4C-9D4C-BB715E226EC3}"/>
    <cellStyle name="Cálculo 3 3 2 3" xfId="8844" xr:uid="{2E5E5ADB-4BD9-476D-A8D2-4C70CABB8157}"/>
    <cellStyle name="Cálculo 3 3 2 3 2" xfId="23952" xr:uid="{C180DC67-82DE-490C-86CF-00DC19110732}"/>
    <cellStyle name="Cálculo 3 3 2 4" xfId="16499" xr:uid="{731C6DDD-2251-4D63-9E81-FC299A95FBE3}"/>
    <cellStyle name="Cálculo 3 3 2 4 2" xfId="31607" xr:uid="{1F463946-AF62-4F93-8CD3-E7601ABEA841}"/>
    <cellStyle name="Cálculo 3 3 2 5" xfId="13462" xr:uid="{D37DF087-BB58-4293-9B26-DC7405E5B477}"/>
    <cellStyle name="Cálculo 3 3 2 5 2" xfId="28570" xr:uid="{E9F9E376-EA40-4303-838E-4B4B0E0BE640}"/>
    <cellStyle name="Cálculo 3 3 2 6" xfId="17585" xr:uid="{D944C6F8-EF06-41D2-B905-24ED0E3765E7}"/>
    <cellStyle name="Cálculo 3 3 3" xfId="2243" xr:uid="{2A22205C-C875-4F41-9A47-045CF24F0FBB}"/>
    <cellStyle name="Cálculo 3 3 3 2" xfId="4880" xr:uid="{BA43BDD8-5320-4532-96DC-F71614251307}"/>
    <cellStyle name="Cálculo 3 3 3 2 2" xfId="8115" xr:uid="{37A2365F-2EEB-4A4F-94FB-4FB6BE654919}"/>
    <cellStyle name="Cálculo 3 3 3 2 2 2" xfId="23223" xr:uid="{6BBB485F-6FDB-4A66-AD06-52A3BFC023A9}"/>
    <cellStyle name="Cálculo 3 3 3 2 3" xfId="19988" xr:uid="{9AD34F0E-C04E-478A-A754-F586A5E6D49C}"/>
    <cellStyle name="Cálculo 3 3 3 3" xfId="7959" xr:uid="{FE621C6A-002F-4D8A-ABDE-A3C1A05917EB}"/>
    <cellStyle name="Cálculo 3 3 3 3 2" xfId="23067" xr:uid="{1039CB85-1CBB-4D84-B2F3-B6AB23BA6A52}"/>
    <cellStyle name="Cálculo 3 3 3 4" xfId="17468" xr:uid="{850B8552-0264-4B8C-B360-0B846E72D704}"/>
    <cellStyle name="Cálculo 3 3 4" xfId="2650" xr:uid="{DBAAF4E8-2806-478A-B73F-C528F6353CAC}"/>
    <cellStyle name="Cálculo 3 3 4 2" xfId="5287" xr:uid="{0A4BF530-DB0C-42CA-AD75-BFCF96CDFD07}"/>
    <cellStyle name="Cálculo 3 3 4 2 2" xfId="11651" xr:uid="{719B13C6-287B-4A65-8AF5-B040E4976FB3}"/>
    <cellStyle name="Cálculo 3 3 4 2 2 2" xfId="26759" xr:uid="{38CC2198-DADE-48B8-B140-D0EBF23ACEA6}"/>
    <cellStyle name="Cálculo 3 3 4 2 3" xfId="14817" xr:uid="{DDD64EDA-55D6-4CFE-B9BB-0D3B201599F8}"/>
    <cellStyle name="Cálculo 3 3 4 2 3 2" xfId="29925" xr:uid="{4B0E3934-6A59-4B5E-AE3F-C7F1EE9198C5}"/>
    <cellStyle name="Cálculo 3 3 4 2 4" xfId="20395" xr:uid="{3B023A3B-C596-4464-B62C-40FBFD079271}"/>
    <cellStyle name="Cálculo 3 3 4 3" xfId="9117" xr:uid="{C786E5F1-77A5-488B-ABE1-0E52C0D6C1A2}"/>
    <cellStyle name="Cálculo 3 3 4 3 2" xfId="24225" xr:uid="{50D48363-9D97-4D19-A56A-9B1A97E38C21}"/>
    <cellStyle name="Cálculo 3 3 4 4" xfId="15849" xr:uid="{8A9E9DD7-C4E8-48C1-A852-BEB41C609CE2}"/>
    <cellStyle name="Cálculo 3 3 4 4 2" xfId="30957" xr:uid="{BA11C143-2722-400C-8F36-13C6CDD400E0}"/>
    <cellStyle name="Cálculo 3 3 4 5" xfId="17758" xr:uid="{6E017346-0D99-42E6-8F7D-A28A77DA5798}"/>
    <cellStyle name="Cálculo 3 3 5" xfId="3237" xr:uid="{0B1B497E-06F6-4FE5-9BF6-ED03718DE38C}"/>
    <cellStyle name="Cálculo 3 3 5 2" xfId="5874" xr:uid="{96824E45-651A-457C-81D1-2BA833D7612B}"/>
    <cellStyle name="Cálculo 3 3 5 2 2" xfId="12185" xr:uid="{E3B45E18-92F5-49F0-A6D9-37E85BC334D1}"/>
    <cellStyle name="Cálculo 3 3 5 2 2 2" xfId="27293" xr:uid="{CA635152-DEEB-4C9C-82A1-C2AAE55AC65B}"/>
    <cellStyle name="Cálculo 3 3 5 2 3" xfId="15309" xr:uid="{A7031D50-CBEA-4460-AB11-065D8A54A4EE}"/>
    <cellStyle name="Cálculo 3 3 5 2 3 2" xfId="30417" xr:uid="{8B037023-9EC0-483D-B9C2-93A2E2632EA2}"/>
    <cellStyle name="Cálculo 3 3 5 2 4" xfId="20982" xr:uid="{571DC2A7-8A5C-420B-BAC2-193315BD6891}"/>
    <cellStyle name="Cálculo 3 3 5 3" xfId="9619" xr:uid="{35C2AC3D-EB5E-4353-878C-AE0B1BDA24BE}"/>
    <cellStyle name="Cálculo 3 3 5 3 2" xfId="24727" xr:uid="{A009432F-F9A9-42CA-B8A1-805B37CB948D}"/>
    <cellStyle name="Cálculo 3 3 5 4" xfId="7553" xr:uid="{87EBA43B-A5E1-482B-BF56-F5484A89E79E}"/>
    <cellStyle name="Cálculo 3 3 5 4 2" xfId="22661" xr:uid="{253B24A5-1281-44BA-AE51-650D8BA996E4}"/>
    <cellStyle name="Cálculo 3 3 5 5" xfId="18345" xr:uid="{E94E3442-3375-46DD-B5C8-F7179B57068A}"/>
    <cellStyle name="Cálculo 3 3 6" xfId="2319" xr:uid="{B3132CCB-71A4-4B5A-9279-D50E1EFAC4CB}"/>
    <cellStyle name="Cálculo 3 3 6 2" xfId="4956" xr:uid="{E69610C8-A072-4E5C-896A-BDF119F046CD}"/>
    <cellStyle name="Cálculo 3 3 6 2 2" xfId="11320" xr:uid="{D1DAF85B-59F4-4598-9BB1-5BDACC9C23FA}"/>
    <cellStyle name="Cálculo 3 3 6 2 2 2" xfId="26428" xr:uid="{D7AE4238-C2C6-4CFB-8CD7-D30EC3B5474F}"/>
    <cellStyle name="Cálculo 3 3 6 2 3" xfId="14736" xr:uid="{F379831E-A667-4EEE-93FE-AC77D46C4141}"/>
    <cellStyle name="Cálculo 3 3 6 2 3 2" xfId="29844" xr:uid="{F934C999-AE45-4D47-9FCE-F39C77821CE7}"/>
    <cellStyle name="Cálculo 3 3 6 2 4" xfId="20064" xr:uid="{EDE522A3-BFEF-4E64-9F55-3B6620FDC527}"/>
    <cellStyle name="Cálculo 3 3 6 3" xfId="8786" xr:uid="{57080855-FB94-4104-A558-1B5D600B5A17}"/>
    <cellStyle name="Cálculo 3 3 6 3 2" xfId="23894" xr:uid="{7CD64947-3281-4A31-83A6-92E740F47C0B}"/>
    <cellStyle name="Cálculo 3 3 6 4" xfId="7825" xr:uid="{F80D4173-0900-40DF-A5B9-A8B7B2AF690C}"/>
    <cellStyle name="Cálculo 3 3 6 4 2" xfId="22933" xr:uid="{F420378D-897A-47D8-A016-1209D2FCCFA0}"/>
    <cellStyle name="Cálculo 3 3 6 5" xfId="17544" xr:uid="{C576FA51-CC25-46DD-BEE8-BADF1B108601}"/>
    <cellStyle name="Cálculo 3 3 7" xfId="3889" xr:uid="{22634FA0-F28B-4D22-994D-B112FB5A8BB7}"/>
    <cellStyle name="Cálculo 3 3 7 2" xfId="6526" xr:uid="{6FEA815A-7DCE-4174-AC50-F92AE9EBE8E1}"/>
    <cellStyle name="Cálculo 3 3 7 2 2" xfId="12837" xr:uid="{AD28948B-10FB-4D93-B4B5-E348F07DFD3E}"/>
    <cellStyle name="Cálculo 3 3 7 2 2 2" xfId="27945" xr:uid="{B9511A95-82EF-46DE-B54F-C4F09EDBC541}"/>
    <cellStyle name="Cálculo 3 3 7 2 3" xfId="13442" xr:uid="{49D18D1F-378D-4830-A164-6294CA40053E}"/>
    <cellStyle name="Cálculo 3 3 7 2 3 2" xfId="28550" xr:uid="{F785070B-556B-4647-A78D-91EB037BCC28}"/>
    <cellStyle name="Cálculo 3 3 7 2 4" xfId="21634" xr:uid="{7F17D83A-4EAB-460F-870F-02A2BBB24EAE}"/>
    <cellStyle name="Cálculo 3 3 7 3" xfId="10271" xr:uid="{9775D413-E14E-4433-9A00-8D39B805985D}"/>
    <cellStyle name="Cálculo 3 3 7 3 2" xfId="25379" xr:uid="{3AC66209-E9E9-4C21-AAAC-7BC3A5108EDE}"/>
    <cellStyle name="Cálculo 3 3 7 4" xfId="7627" xr:uid="{B34A0AD6-36DD-4A6C-900B-ACBCEEF7B7D4}"/>
    <cellStyle name="Cálculo 3 3 7 4 2" xfId="22735" xr:uid="{C5B51BC6-3452-444F-B37A-C17D8DE4D318}"/>
    <cellStyle name="Cálculo 3 3 7 5" xfId="18997" xr:uid="{E5FDB949-9CBC-4D27-BB39-32C34D99CE57}"/>
    <cellStyle name="Cálculo 3 3 8" xfId="4454" xr:uid="{C0814138-27E6-4960-8B16-88FF0F66E842}"/>
    <cellStyle name="Cálculo 3 3 8 2" xfId="10836" xr:uid="{FE1E1E91-3E63-493B-A347-963C2905129B}"/>
    <cellStyle name="Cálculo 3 3 8 2 2" xfId="25944" xr:uid="{A1EA390F-57FE-4AE6-84CD-92F30CB191E6}"/>
    <cellStyle name="Cálculo 3 3 8 3" xfId="7987" xr:uid="{FB0C0D0E-952C-4DAE-900A-FE9521EB2F5B}"/>
    <cellStyle name="Cálculo 3 3 8 3 2" xfId="23095" xr:uid="{A9B4A251-5915-4AEC-AB4F-137B0FDE504D}"/>
    <cellStyle name="Cálculo 3 3 8 4" xfId="19562" xr:uid="{DACA66AF-6234-46B8-A819-DA08344ABED6}"/>
    <cellStyle name="Cálculo 3 3 9" xfId="8318" xr:uid="{0CE36C51-8E9F-467D-8AAA-ACC46DF20C7B}"/>
    <cellStyle name="Cálculo 3 3 9 2" xfId="23426" xr:uid="{CB9A17E2-82A4-4A07-9F68-254413D11B2E}"/>
    <cellStyle name="Cálculo 3 4" xfId="2054" xr:uid="{461ECDD3-88D8-4690-94C6-F2FD66ECC09E}"/>
    <cellStyle name="Cálculo 3 4 10" xfId="15167" xr:uid="{341124EA-B8E2-4D4F-AC4C-47CD13EED506}"/>
    <cellStyle name="Cálculo 3 4 10 2" xfId="30275" xr:uid="{4725AE64-875D-4522-B4AE-9539A01C31B0}"/>
    <cellStyle name="Cálculo 3 4 11" xfId="15464" xr:uid="{81FC4B50-5BD2-4F59-BB37-062DF03AD49C}"/>
    <cellStyle name="Cálculo 3 4 11 2" xfId="30572" xr:uid="{E1A849AC-C85F-4844-A6F8-3241DB00DA84}"/>
    <cellStyle name="Cálculo 3 4 12" xfId="17279" xr:uid="{1CF406E6-DABE-4A5D-B243-5E7BB8997584}"/>
    <cellStyle name="Cálculo 3 4 2" xfId="2561" xr:uid="{D2691115-34BA-4F8C-BB5A-F723B2133052}"/>
    <cellStyle name="Cálculo 3 4 2 2" xfId="5198" xr:uid="{1660D33B-78BE-482A-A062-B7351E6DBF13}"/>
    <cellStyle name="Cálculo 3 4 2 2 2" xfId="11562" xr:uid="{94A3A4B0-AED1-4E38-8A5D-7958807BD551}"/>
    <cellStyle name="Cálculo 3 4 2 2 2 2" xfId="26670" xr:uid="{B7A505BB-3D1B-4E53-9AFD-DC26A90D3C4A}"/>
    <cellStyle name="Cálculo 3 4 2 2 3" xfId="14964" xr:uid="{110ABA0F-A3F1-492B-B309-5E5FCA73F2FA}"/>
    <cellStyle name="Cálculo 3 4 2 2 3 2" xfId="30072" xr:uid="{8207B3C4-4BC9-42D5-9C1E-A2B47D1F9946}"/>
    <cellStyle name="Cálculo 3 4 2 2 4" xfId="20306" xr:uid="{043AA6E9-F839-4CB2-A453-CADD20627A64}"/>
    <cellStyle name="Cálculo 3 4 2 3" xfId="9028" xr:uid="{1E2905B9-B1D8-449D-8056-C5CBC921AAE0}"/>
    <cellStyle name="Cálculo 3 4 2 3 2" xfId="24136" xr:uid="{4E0B22F4-4B54-4D2F-A6A3-B7EED167BB52}"/>
    <cellStyle name="Cálculo 3 4 2 4" xfId="14885" xr:uid="{B7B038EA-0B79-4E1E-9AA7-F62AC101C5CE}"/>
    <cellStyle name="Cálculo 3 4 2 4 2" xfId="29993" xr:uid="{97B89B0E-B20E-46EE-9D16-29CC5C3020FD}"/>
    <cellStyle name="Cálculo 3 4 2 5" xfId="13487" xr:uid="{92700B0C-6D25-4D18-98DD-3E845B163499}"/>
    <cellStyle name="Cálculo 3 4 2 5 2" xfId="28595" xr:uid="{7E7C0A11-7E0C-453E-91E5-3DF1ABF39741}"/>
    <cellStyle name="Cálculo 3 4 2 6" xfId="17669" xr:uid="{3F0FA593-5A44-42DA-A079-9B5A180D0156}"/>
    <cellStyle name="Cálculo 3 4 3" xfId="2814" xr:uid="{75287400-17C8-4343-AB97-09A6AB591F40}"/>
    <cellStyle name="Cálculo 3 4 3 2" xfId="5451" xr:uid="{BBC796F3-2F0C-4EBB-89BA-E4931C66CCE1}"/>
    <cellStyle name="Cálculo 3 4 3 2 2" xfId="13926" xr:uid="{9638AEF2-3CC5-44D2-B2AF-E882F7262CD6}"/>
    <cellStyle name="Cálculo 3 4 3 2 2 2" xfId="29034" xr:uid="{B034DB6C-189C-4627-82C1-64D3B83AA336}"/>
    <cellStyle name="Cálculo 3 4 3 2 3" xfId="20559" xr:uid="{C62952AE-6107-4454-8F53-B40BAF3B5332}"/>
    <cellStyle name="Cálculo 3 4 3 3" xfId="13738" xr:uid="{B8134677-9BC7-45DA-9BBB-A3519F050077}"/>
    <cellStyle name="Cálculo 3 4 3 3 2" xfId="28846" xr:uid="{25F9CA45-CD84-40FA-BB59-F0CAF0190A2B}"/>
    <cellStyle name="Cálculo 3 4 3 4" xfId="17922" xr:uid="{F2337896-624D-43FB-B862-327C0958A648}"/>
    <cellStyle name="Cálculo 3 4 4" xfId="3117" xr:uid="{44E89B81-B831-4D88-BF8A-B3D744D17300}"/>
    <cellStyle name="Cálculo 3 4 4 2" xfId="5754" xr:uid="{08D69BC6-0148-4C60-AAA2-9CAF0EA8866F}"/>
    <cellStyle name="Cálculo 3 4 4 2 2" xfId="12065" xr:uid="{6833792A-F494-47C0-B82B-163723C66BDB}"/>
    <cellStyle name="Cálculo 3 4 4 2 2 2" xfId="27173" xr:uid="{6039FD68-B7EF-499A-970F-C66F4C020506}"/>
    <cellStyle name="Cálculo 3 4 4 2 3" xfId="14989" xr:uid="{7CEB1E40-DC3D-43B9-B159-65AB2207BF83}"/>
    <cellStyle name="Cálculo 3 4 4 2 3 2" xfId="30097" xr:uid="{7006C972-B41A-424E-80BB-F4EEE77E68DA}"/>
    <cellStyle name="Cálculo 3 4 4 2 4" xfId="20862" xr:uid="{42A2E8A8-9979-434D-9EF2-E3952460EF14}"/>
    <cellStyle name="Cálculo 3 4 4 3" xfId="9499" xr:uid="{53C1DECA-B8FD-43F1-8ED8-05FD6A418D61}"/>
    <cellStyle name="Cálculo 3 4 4 3 2" xfId="24607" xr:uid="{E4A26C2E-68B0-4645-B71E-D946EDCA5B9E}"/>
    <cellStyle name="Cálculo 3 4 4 4" xfId="13436" xr:uid="{21EB5200-04B7-4287-807F-B5ADBFDF4EED}"/>
    <cellStyle name="Cálculo 3 4 4 4 2" xfId="28544" xr:uid="{17BC03DF-0995-4EF4-8E20-7FA6B0ED4504}"/>
    <cellStyle name="Cálculo 3 4 4 5" xfId="18225" xr:uid="{7F892C96-0988-4742-A330-121F0EF7E4D0}"/>
    <cellStyle name="Cálculo 3 4 5" xfId="3443" xr:uid="{AC2B611C-1BD3-4B41-9E33-D0AAB8EFECE3}"/>
    <cellStyle name="Cálculo 3 4 5 2" xfId="6080" xr:uid="{ED1FF738-21BB-412A-82D7-4564E98BBBFD}"/>
    <cellStyle name="Cálculo 3 4 5 2 2" xfId="12391" xr:uid="{325D2E22-CF8C-4913-80D9-4069EFFC8BCC}"/>
    <cellStyle name="Cálculo 3 4 5 2 2 2" xfId="27499" xr:uid="{5AE5C6D6-FF0F-49ED-9A48-7DFD3DC8ECFA}"/>
    <cellStyle name="Cálculo 3 4 5 2 3" xfId="16005" xr:uid="{50263767-C7E2-4624-B7F3-7F220445F99A}"/>
    <cellStyle name="Cálculo 3 4 5 2 3 2" xfId="31113" xr:uid="{4F516E71-FD0B-4BCC-BFD6-AEF45A0BD5B1}"/>
    <cellStyle name="Cálculo 3 4 5 2 4" xfId="21188" xr:uid="{2892D872-294D-41BF-9C3C-5CAB969ECADC}"/>
    <cellStyle name="Cálculo 3 4 5 3" xfId="9825" xr:uid="{EAB268A8-8B7F-4E39-A01F-20E2BDC2D5C2}"/>
    <cellStyle name="Cálculo 3 4 5 3 2" xfId="24933" xr:uid="{D496C008-351C-42BC-A0FC-7DFA8DD030FB}"/>
    <cellStyle name="Cálculo 3 4 5 4" xfId="7957" xr:uid="{BDF765B5-20B7-4CF5-9D48-762FF1792166}"/>
    <cellStyle name="Cálculo 3 4 5 4 2" xfId="23065" xr:uid="{EC1F8D90-0013-4295-846B-18C32C28B665}"/>
    <cellStyle name="Cálculo 3 4 5 5" xfId="18551" xr:uid="{695E0B36-E24F-48D0-9615-87BFB59DA929}"/>
    <cellStyle name="Cálculo 3 4 6" xfId="3749" xr:uid="{23592377-98A4-48E2-84E9-74C89BB597C8}"/>
    <cellStyle name="Cálculo 3 4 6 2" xfId="6386" xr:uid="{63BC7FA6-5D62-48B9-B6A4-B2D9D560EF9A}"/>
    <cellStyle name="Cálculo 3 4 6 2 2" xfId="12697" xr:uid="{507840A4-5F36-45D0-BBF7-238E91BCF6F3}"/>
    <cellStyle name="Cálculo 3 4 6 2 2 2" xfId="27805" xr:uid="{6F0E7B1A-6FEB-4AC9-B804-03166250D855}"/>
    <cellStyle name="Cálculo 3 4 6 2 3" xfId="13935" xr:uid="{284BE5FC-607F-42A3-A6DF-1308F20A5668}"/>
    <cellStyle name="Cálculo 3 4 6 2 3 2" xfId="29043" xr:uid="{BD5ECC83-68C2-40C7-9058-7B2B98E081F1}"/>
    <cellStyle name="Cálculo 3 4 6 2 4" xfId="21494" xr:uid="{C84FD493-346D-495B-9D60-79A57DBC77B6}"/>
    <cellStyle name="Cálculo 3 4 6 3" xfId="10131" xr:uid="{C5B0E9A2-1A12-44BB-8D70-8013FD50EC93}"/>
    <cellStyle name="Cálculo 3 4 6 3 2" xfId="25239" xr:uid="{B50FA292-0D5A-48D5-80FC-ABE81641EDD0}"/>
    <cellStyle name="Cálculo 3 4 6 4" xfId="7154" xr:uid="{09644B2C-A598-4ADF-AE9C-C2FF66A15D78}"/>
    <cellStyle name="Cálculo 3 4 6 4 2" xfId="22262" xr:uid="{2D3A0C10-A90B-46C3-A152-2241E8062782}"/>
    <cellStyle name="Cálculo 3 4 6 5" xfId="18857" xr:uid="{C7DCE51F-2AB2-40A5-B6FB-7BA180491898}"/>
    <cellStyle name="Cálculo 3 4 7" xfId="4126" xr:uid="{7EE693D4-3C14-4143-98A7-C1BEE264D5BD}"/>
    <cellStyle name="Cálculo 3 4 7 2" xfId="6763" xr:uid="{5A641027-082C-47F3-BB18-D3EB28C90C91}"/>
    <cellStyle name="Cálculo 3 4 7 2 2" xfId="13074" xr:uid="{DBCD51CD-45B0-49C1-8BC8-13879AAEC82B}"/>
    <cellStyle name="Cálculo 3 4 7 2 2 2" xfId="28182" xr:uid="{64366ADF-3464-445C-9E84-B254E95BBE86}"/>
    <cellStyle name="Cálculo 3 4 7 2 3" xfId="16748" xr:uid="{556F86F4-9D05-43B5-BAD1-159D797E05F0}"/>
    <cellStyle name="Cálculo 3 4 7 2 3 2" xfId="31856" xr:uid="{CA65C045-0A5A-49D2-A51A-0E2D2235661B}"/>
    <cellStyle name="Cálculo 3 4 7 2 4" xfId="21871" xr:uid="{78C8A106-DE61-43F4-9014-D68F1428C915}"/>
    <cellStyle name="Cálculo 3 4 7 3" xfId="10508" xr:uid="{AF9A41EB-091B-4D35-A8FC-2037A2E7A424}"/>
    <cellStyle name="Cálculo 3 4 7 3 2" xfId="25616" xr:uid="{6366B27F-1448-4A25-B7B4-2F5D41C7C48B}"/>
    <cellStyle name="Cálculo 3 4 7 4" xfId="15841" xr:uid="{D330172F-3390-4F46-AB82-F2409FE2D2EB}"/>
    <cellStyle name="Cálculo 3 4 7 4 2" xfId="30949" xr:uid="{4F3070AE-438E-451C-9E61-29185C71FCC2}"/>
    <cellStyle name="Cálculo 3 4 7 5" xfId="19234" xr:uid="{920FA7CA-F4B7-410F-8CB2-CB2D97912E9A}"/>
    <cellStyle name="Cálculo 3 4 8" xfId="4691" xr:uid="{E04D230F-3D0C-487D-A1B7-599D40EA2996}"/>
    <cellStyle name="Cálculo 3 4 8 2" xfId="11073" xr:uid="{07FDE1C8-B7D2-4B0A-8866-7F03060D56BD}"/>
    <cellStyle name="Cálculo 3 4 8 2 2" xfId="26181" xr:uid="{BF855DEC-CB3C-4BE7-86FC-982FFC23BAE1}"/>
    <cellStyle name="Cálculo 3 4 8 3" xfId="14013" xr:uid="{307AEA36-CE07-4B82-8DC3-21483FCB362E}"/>
    <cellStyle name="Cálculo 3 4 8 3 2" xfId="29121" xr:uid="{96C6E394-7DDD-4B50-B518-F98F0970D422}"/>
    <cellStyle name="Cálculo 3 4 8 4" xfId="19799" xr:uid="{5CF0DA8B-BC63-4E73-A378-D9F84183DF44}"/>
    <cellStyle name="Cálculo 3 4 9" xfId="8552" xr:uid="{71E09936-D56E-4BD5-B3FA-05CB5B388F59}"/>
    <cellStyle name="Cálculo 3 4 9 2" xfId="23660" xr:uid="{A47A3576-28DB-431F-BB64-8D0CD0A252F2}"/>
    <cellStyle name="Cálculo 3 5" xfId="2067" xr:uid="{EE41100F-C96A-4ECF-8B95-D62E1CE4749B}"/>
    <cellStyle name="Cálculo 3 5 10" xfId="14078" xr:uid="{DDA19876-FC53-4E74-BFAE-2795CA90F19B}"/>
    <cellStyle name="Cálculo 3 5 10 2" xfId="29186" xr:uid="{209DFB3B-180F-4EEC-9A1C-3519BCCCBF87}"/>
    <cellStyle name="Cálculo 3 5 11" xfId="17292" xr:uid="{EED08538-2D62-45E1-B7CE-A3DBAE0DF952}"/>
    <cellStyle name="Cálculo 3 5 2" xfId="2827" xr:uid="{17C99A4F-D1D3-49FE-ADE7-37E9EEEDD204}"/>
    <cellStyle name="Cálculo 3 5 2 2" xfId="5464" xr:uid="{C13007C4-8D6A-4B19-8251-C565F004A8DC}"/>
    <cellStyle name="Cálculo 3 5 2 2 2" xfId="14187" xr:uid="{09D199D4-B778-421D-A8D5-8B58DC4C8474}"/>
    <cellStyle name="Cálculo 3 5 2 2 2 2" xfId="29295" xr:uid="{79CCB4B3-020A-4C28-AE32-45EDEB40588A}"/>
    <cellStyle name="Cálculo 3 5 2 2 3" xfId="20572" xr:uid="{258BE49F-C0CE-42D1-99C8-D7DA53AC89BE}"/>
    <cellStyle name="Cálculo 3 5 2 3" xfId="9241" xr:uid="{6D3872F3-B5C6-4772-8080-6F105703942E}"/>
    <cellStyle name="Cálculo 3 5 2 3 2" xfId="24349" xr:uid="{648EC83A-FF98-40FB-8DA1-191713EE3C41}"/>
    <cellStyle name="Cálculo 3 5 2 4" xfId="17935" xr:uid="{64584286-8247-407E-8D39-91104AA30DD6}"/>
    <cellStyle name="Cálculo 3 5 3" xfId="3130" xr:uid="{7D862857-78C5-433C-B686-1D9D8553ABAC}"/>
    <cellStyle name="Cálculo 3 5 3 2" xfId="5767" xr:uid="{74ED0FF3-76CE-4451-B060-76A49D79A160}"/>
    <cellStyle name="Cálculo 3 5 3 2 2" xfId="12078" xr:uid="{0B75AB95-A9B4-413F-8CA8-4D48588B40D1}"/>
    <cellStyle name="Cálculo 3 5 3 2 2 2" xfId="27186" xr:uid="{16D76572-AC92-46F2-B90B-C7F699DA8514}"/>
    <cellStyle name="Cálculo 3 5 3 2 3" xfId="14565" xr:uid="{31DC5CAA-055D-4B42-A700-872D7C30BD6E}"/>
    <cellStyle name="Cálculo 3 5 3 2 3 2" xfId="29673" xr:uid="{6D1BC248-97CA-4EA3-8E81-B0C91AEAD446}"/>
    <cellStyle name="Cálculo 3 5 3 2 4" xfId="20875" xr:uid="{0026C233-7A12-43A2-9692-8873B885D1D4}"/>
    <cellStyle name="Cálculo 3 5 3 3" xfId="9512" xr:uid="{BC698173-A466-48B8-A372-E79A69DBC94F}"/>
    <cellStyle name="Cálculo 3 5 3 3 2" xfId="24620" xr:uid="{7B6E501F-1FC1-436C-A2F1-35098E2908FC}"/>
    <cellStyle name="Cálculo 3 5 3 4" xfId="8468" xr:uid="{D514FBED-E9EF-4B82-87D9-9A303CA518F1}"/>
    <cellStyle name="Cálculo 3 5 3 4 2" xfId="23576" xr:uid="{C8B86322-6786-44F5-B6CC-6F5D3D5786A1}"/>
    <cellStyle name="Cálculo 3 5 3 5" xfId="18238" xr:uid="{E414EB54-4C83-4925-A52D-5D4B1FEF2F07}"/>
    <cellStyle name="Cálculo 3 5 4" xfId="3456" xr:uid="{E0D0E6AE-E39A-4119-A9D8-768B7D570B4D}"/>
    <cellStyle name="Cálculo 3 5 4 2" xfId="6093" xr:uid="{C7445467-149F-4F24-A9C2-DB5018D512C7}"/>
    <cellStyle name="Cálculo 3 5 4 2 2" xfId="12404" xr:uid="{416DEF9A-ECBA-4F6B-BE4C-0BB0D4338A0B}"/>
    <cellStyle name="Cálculo 3 5 4 2 2 2" xfId="27512" xr:uid="{2A99C613-73B9-4A11-A5E3-A97DC7E69F39}"/>
    <cellStyle name="Cálculo 3 5 4 2 3" xfId="14765" xr:uid="{8738870E-7B7B-4C68-BBE7-90346FFBEFBD}"/>
    <cellStyle name="Cálculo 3 5 4 2 3 2" xfId="29873" xr:uid="{D74F91AF-CC46-496B-91F3-45CB89AC112A}"/>
    <cellStyle name="Cálculo 3 5 4 2 4" xfId="21201" xr:uid="{2254D4C6-02BF-4060-878E-E6A980D38D0F}"/>
    <cellStyle name="Cálculo 3 5 4 3" xfId="9838" xr:uid="{21D78013-2525-4580-A534-2CB406D11232}"/>
    <cellStyle name="Cálculo 3 5 4 3 2" xfId="24946" xr:uid="{EC95A7D8-9F9D-4A41-819F-6ED3B627C2FB}"/>
    <cellStyle name="Cálculo 3 5 4 4" xfId="9266" xr:uid="{40F35026-39CC-4357-8020-8C5B754797FC}"/>
    <cellStyle name="Cálculo 3 5 4 4 2" xfId="24374" xr:uid="{572ABB01-97F1-4141-A103-8E667DD8D907}"/>
    <cellStyle name="Cálculo 3 5 4 5" xfId="18564" xr:uid="{51A4D1EB-D5E0-42C8-8614-AB6F0D56D100}"/>
    <cellStyle name="Cálculo 3 5 5" xfId="3762" xr:uid="{500BE372-9276-45AE-AF10-8CEFFEBFAAE2}"/>
    <cellStyle name="Cálculo 3 5 5 2" xfId="6399" xr:uid="{A19C0D7A-5A01-4C89-9FB4-958B11770090}"/>
    <cellStyle name="Cálculo 3 5 5 2 2" xfId="12710" xr:uid="{94BAB750-8754-4AFD-9063-E6ABB56C5424}"/>
    <cellStyle name="Cálculo 3 5 5 2 2 2" xfId="27818" xr:uid="{A0CED3D8-9A80-458A-904B-7E8D2CF7E132}"/>
    <cellStyle name="Cálculo 3 5 5 2 3" xfId="8288" xr:uid="{2CB6D136-CBDF-4F5C-B32D-40DEAD524988}"/>
    <cellStyle name="Cálculo 3 5 5 2 3 2" xfId="23396" xr:uid="{9BADC90A-D2C9-4023-98D1-A7EAB51632E7}"/>
    <cellStyle name="Cálculo 3 5 5 2 4" xfId="21507" xr:uid="{28AD44B0-7469-44B2-8485-26781BECFF0E}"/>
    <cellStyle name="Cálculo 3 5 5 3" xfId="10144" xr:uid="{01F93502-3FBF-4650-9C23-E50813A00F76}"/>
    <cellStyle name="Cálculo 3 5 5 3 2" xfId="25252" xr:uid="{D1B2B288-258F-4C70-966D-FA4024335624}"/>
    <cellStyle name="Cálculo 3 5 5 4" xfId="15771" xr:uid="{FB98873F-2037-4A5C-A735-230DB06FC1F3}"/>
    <cellStyle name="Cálculo 3 5 5 4 2" xfId="30879" xr:uid="{FD1D67A2-4401-4621-B355-6E9EB991216D}"/>
    <cellStyle name="Cálculo 3 5 5 5" xfId="18870" xr:uid="{16F9BBD8-6799-45C7-8996-B89FB18FD914}"/>
    <cellStyle name="Cálculo 3 5 6" xfId="4139" xr:uid="{B4B017C2-1308-4D5D-BD51-9BE91E1333B7}"/>
    <cellStyle name="Cálculo 3 5 6 2" xfId="6776" xr:uid="{4692FDCE-350E-486B-8F54-8D20D8DE6855}"/>
    <cellStyle name="Cálculo 3 5 6 2 2" xfId="13087" xr:uid="{69193D6F-8C47-4B08-A242-AFA5D136CE6A}"/>
    <cellStyle name="Cálculo 3 5 6 2 2 2" xfId="28195" xr:uid="{D6AE0720-B590-429B-BA6B-A837A2BDAD5C}"/>
    <cellStyle name="Cálculo 3 5 6 2 3" xfId="16761" xr:uid="{0D7543D6-0DE9-46B3-A5FC-4FF6BE890686}"/>
    <cellStyle name="Cálculo 3 5 6 2 3 2" xfId="31869" xr:uid="{2AC1404F-57CB-459A-956D-78B5B30695D0}"/>
    <cellStyle name="Cálculo 3 5 6 2 4" xfId="21884" xr:uid="{7F599FAB-2E0D-46C5-A21B-1FD3463574BE}"/>
    <cellStyle name="Cálculo 3 5 6 3" xfId="10521" xr:uid="{D755AB75-3863-4E19-8ABA-DAD627290B95}"/>
    <cellStyle name="Cálculo 3 5 6 3 2" xfId="25629" xr:uid="{876FBEF6-366C-422C-A89A-AB6A512DB197}"/>
    <cellStyle name="Cálculo 3 5 6 4" xfId="8133" xr:uid="{5C8800AB-BF87-421D-B9E1-2338D9E16206}"/>
    <cellStyle name="Cálculo 3 5 6 4 2" xfId="23241" xr:uid="{5790535E-1D13-4791-AC39-74122BF948A8}"/>
    <cellStyle name="Cálculo 3 5 6 5" xfId="19247" xr:uid="{90D33E71-E1B2-4B1D-AFD9-A4840B3968B9}"/>
    <cellStyle name="Cálculo 3 5 7" xfId="4704" xr:uid="{30088220-1FC8-4B39-8DEF-023FD25455A9}"/>
    <cellStyle name="Cálculo 3 5 7 2" xfId="11086" xr:uid="{9D74A3E1-D22A-4B51-8A97-6BAD3F832343}"/>
    <cellStyle name="Cálculo 3 5 7 2 2" xfId="26194" xr:uid="{DF53A11F-1491-49FF-8C24-45419B4ED521}"/>
    <cellStyle name="Cálculo 3 5 7 3" xfId="14126" xr:uid="{00FE2A9A-AF08-4BD4-8592-2E2EAD25017F}"/>
    <cellStyle name="Cálculo 3 5 7 3 2" xfId="29234" xr:uid="{E7A619F5-C9FC-4E87-A3B4-379A1D711B46}"/>
    <cellStyle name="Cálculo 3 5 7 4" xfId="19812" xr:uid="{B922054B-F1B8-4DD1-8FBB-E74E34A8EDBF}"/>
    <cellStyle name="Cálculo 3 5 8" xfId="8565" xr:uid="{E1531CB3-1FEC-4FE5-A3AF-E155A88878A8}"/>
    <cellStyle name="Cálculo 3 5 8 2" xfId="23673" xr:uid="{17A69625-659E-401E-91F8-EBBCEE5EFE38}"/>
    <cellStyle name="Cálculo 3 5 9" xfId="15809" xr:uid="{5350D905-FF02-42FD-9E63-F04073E8AA47}"/>
    <cellStyle name="Cálculo 3 5 9 2" xfId="30917" xr:uid="{E94CAC27-F23D-46F5-A433-8BA7DCC8479A}"/>
    <cellStyle name="Cálculo 4" xfId="761" xr:uid="{00000000-0005-0000-0000-0000F9020000}"/>
    <cellStyle name="Cálculo 4 2" xfId="1835" xr:uid="{89382473-F070-4ACB-8ADD-AAA8D1A80917}"/>
    <cellStyle name="Cálculo 4 2 10" xfId="8336" xr:uid="{F954F944-09C5-4431-96B2-2CB240EE0589}"/>
    <cellStyle name="Cálculo 4 2 10 2" xfId="23444" xr:uid="{4D9A0387-C3A5-48E8-BAF6-1F4425355F23}"/>
    <cellStyle name="Cálculo 4 2 11" xfId="7498" xr:uid="{7C79A934-A204-4792-930D-E60DB243409A}"/>
    <cellStyle name="Cálculo 4 2 11 2" xfId="22606" xr:uid="{522547F1-54F7-48C7-8D10-CF052BB12C06}"/>
    <cellStyle name="Cálculo 4 2 12" xfId="14883" xr:uid="{69D5CEEF-9660-4B98-990E-C54820C9F7E2}"/>
    <cellStyle name="Cálculo 4 2 12 2" xfId="29991" xr:uid="{4875CD1B-2B97-439D-B63B-D030CD6953CA}"/>
    <cellStyle name="Cálculo 4 2 13" xfId="17060" xr:uid="{B7BA127F-E8DC-4A2B-911F-611C9D6C548E}"/>
    <cellStyle name="Cálculo 4 2 2" xfId="2395" xr:uid="{DC404FF3-A942-4858-939F-E8FB6FD9EC80}"/>
    <cellStyle name="Cálculo 4 2 2 2" xfId="5032" xr:uid="{C0F91DB2-06A3-4479-B066-35213947A31B}"/>
    <cellStyle name="Cálculo 4 2 2 2 2" xfId="11396" xr:uid="{78E6488E-BF09-4AA7-8798-646139E225AC}"/>
    <cellStyle name="Cálculo 4 2 2 2 2 2" xfId="26504" xr:uid="{E05D14CA-49D7-4542-A06A-27CD5449F4B2}"/>
    <cellStyle name="Cálculo 4 2 2 2 3" xfId="8015" xr:uid="{3B38AFF8-00DF-48EA-B7D3-B1DC54119042}"/>
    <cellStyle name="Cálculo 4 2 2 2 3 2" xfId="23123" xr:uid="{F1EC91A2-2296-442D-A190-2979FAB237C1}"/>
    <cellStyle name="Cálculo 4 2 2 2 4" xfId="20140" xr:uid="{099D0A45-63D8-4CF5-9FD6-1735BE627FEB}"/>
    <cellStyle name="Cálculo 4 2 2 3" xfId="8862" xr:uid="{81A8D9AD-8CA9-4440-90D0-6DFD7DF3A7B6}"/>
    <cellStyle name="Cálculo 4 2 2 3 2" xfId="23970" xr:uid="{C6F07FB7-5774-4400-9C8C-CA1E9147CCA4}"/>
    <cellStyle name="Cálculo 4 2 3" xfId="2225" xr:uid="{A0DF3B73-5BCF-4EB9-8F4E-1D67A31674A6}"/>
    <cellStyle name="Cálculo 4 2 3 2" xfId="4862" xr:uid="{BE093E26-5C75-49FB-9476-597EBF8D6CBB}"/>
    <cellStyle name="Cálculo 4 2 3 2 2" xfId="14535" xr:uid="{406D1C9C-0241-4634-BA6B-5E5B47FABA7D}"/>
    <cellStyle name="Cálculo 4 2 3 2 2 2" xfId="29643" xr:uid="{F913EC85-8D09-4337-920E-0E4289FFC89B}"/>
    <cellStyle name="Cálculo 4 2 3 2 3" xfId="19970" xr:uid="{AA159BAA-1A04-4EF2-9CD9-AF239C16168C}"/>
    <cellStyle name="Cálculo 4 2 3 3" xfId="13566" xr:uid="{5709B04F-94E3-48B7-BA8A-FABC7DBC1AE9}"/>
    <cellStyle name="Cálculo 4 2 3 3 2" xfId="28674" xr:uid="{23DAD467-3F4D-4411-8B8C-EA207F0C2CE0}"/>
    <cellStyle name="Cálculo 4 2 3 4" xfId="17450" xr:uid="{A0F2176F-41CD-448A-AF98-BAFDA2B76430}"/>
    <cellStyle name="Cálculo 4 2 4" xfId="2929" xr:uid="{82C1E4D1-8BEC-46C2-9978-B1F2460701F7}"/>
    <cellStyle name="Cálculo 4 2 4 2" xfId="5566" xr:uid="{17F6F653-F896-4858-ADB5-5B84A727F7D4}"/>
    <cellStyle name="Cálculo 4 2 4 2 2" xfId="11877" xr:uid="{5CBD6133-27E8-42B1-BCF3-11225E817BE6}"/>
    <cellStyle name="Cálculo 4 2 4 2 2 2" xfId="26985" xr:uid="{C5901CF1-6E53-4A85-8862-384BFD5A69EE}"/>
    <cellStyle name="Cálculo 4 2 4 2 3" xfId="7319" xr:uid="{BC9C4009-73AF-4A70-B775-583BBB1FCAE0}"/>
    <cellStyle name="Cálculo 4 2 4 2 3 2" xfId="22427" xr:uid="{C2064675-AF87-4CB8-8BD1-8143EE484297}"/>
    <cellStyle name="Cálculo 4 2 4 2 4" xfId="20674" xr:uid="{453069E1-43AF-4680-AAE1-6213FBA2FBE1}"/>
    <cellStyle name="Cálculo 4 2 4 3" xfId="9311" xr:uid="{96E23403-82AA-4F9B-82B4-BD54685C70FB}"/>
    <cellStyle name="Cálculo 4 2 4 3 2" xfId="24419" xr:uid="{8ACD75DA-F36A-45AA-A749-CCE031D5C210}"/>
    <cellStyle name="Cálculo 4 2 4 4" xfId="14938" xr:uid="{D12904E1-006C-4928-A4A2-24E96A1ABFBF}"/>
    <cellStyle name="Cálculo 4 2 4 4 2" xfId="30046" xr:uid="{59192004-1062-4600-A3D1-B268FF53F9AF}"/>
    <cellStyle name="Cálculo 4 2 4 5" xfId="18037" xr:uid="{9F48A5C3-268A-42B0-AE80-890F359AF712}"/>
    <cellStyle name="Cálculo 4 2 5" xfId="3255" xr:uid="{8EBC6A02-FA32-4C21-893A-C79B9FCCD17B}"/>
    <cellStyle name="Cálculo 4 2 5 2" xfId="5892" xr:uid="{AEE932D8-6920-473B-BB8C-DD0FE24C8821}"/>
    <cellStyle name="Cálculo 4 2 5 2 2" xfId="12203" xr:uid="{6A4084DF-C6BB-4965-98D0-349E93343E70}"/>
    <cellStyle name="Cálculo 4 2 5 2 2 2" xfId="27311" xr:uid="{56D3ADE5-DE12-490F-93A3-BCC38CE1E264}"/>
    <cellStyle name="Cálculo 4 2 5 2 3" xfId="14307" xr:uid="{D4D19C03-73CA-48E5-AF73-6C68DF206AF4}"/>
    <cellStyle name="Cálculo 4 2 5 2 3 2" xfId="29415" xr:uid="{6458D559-6BF5-4725-817E-043D3BACEC54}"/>
    <cellStyle name="Cálculo 4 2 5 2 4" xfId="21000" xr:uid="{FB3DFC64-D0B1-4DFB-95F9-9040F9853AFD}"/>
    <cellStyle name="Cálculo 4 2 5 3" xfId="9637" xr:uid="{63D69CA0-DDCF-420A-A7B8-6A8DE23A6C7A}"/>
    <cellStyle name="Cálculo 4 2 5 3 2" xfId="24745" xr:uid="{F8FFFBCE-AFED-4701-82FD-6E908361EF77}"/>
    <cellStyle name="Cálculo 4 2 5 4" xfId="8212" xr:uid="{F924651F-F762-4C26-B15B-11D4755C53F1}"/>
    <cellStyle name="Cálculo 4 2 5 4 2" xfId="23320" xr:uid="{2F94E4E3-DCE3-4B8C-B3FB-EA58BF7790C6}"/>
    <cellStyle name="Cálculo 4 2 5 5" xfId="18363" xr:uid="{77E643D1-8FAD-4DD7-B7AE-18254745B9C8}"/>
    <cellStyle name="Cálculo 4 2 6" xfId="3561" xr:uid="{56C5EC6F-8363-40BE-B86E-3087AD6BD423}"/>
    <cellStyle name="Cálculo 4 2 6 2" xfId="6198" xr:uid="{BCFC50A6-2B84-447B-802D-0EC3182D000A}"/>
    <cellStyle name="Cálculo 4 2 6 2 2" xfId="12509" xr:uid="{B80BF28B-1DED-43C8-AD06-787D1C14D00E}"/>
    <cellStyle name="Cálculo 4 2 6 2 2 2" xfId="27617" xr:uid="{8B876BDC-1946-427A-B3DD-95414819B689}"/>
    <cellStyle name="Cálculo 4 2 6 2 3" xfId="13786" xr:uid="{5DBBC711-43F1-47F5-BE6A-B8992BB726E9}"/>
    <cellStyle name="Cálculo 4 2 6 2 3 2" xfId="28894" xr:uid="{11E8E625-5F6C-4624-A03A-AB591CD722C7}"/>
    <cellStyle name="Cálculo 4 2 6 2 4" xfId="21306" xr:uid="{E159A5BE-019D-494D-B56A-4C57784CC9CB}"/>
    <cellStyle name="Cálculo 4 2 6 3" xfId="9943" xr:uid="{5A157683-C50A-4020-942D-B65A8AFA7D7D}"/>
    <cellStyle name="Cálculo 4 2 6 3 2" xfId="25051" xr:uid="{297AAE79-C24D-4D43-9B88-517C653C505F}"/>
    <cellStyle name="Cálculo 4 2 6 4" xfId="13384" xr:uid="{04D6D215-6943-4357-BBF9-9C7095053329}"/>
    <cellStyle name="Cálculo 4 2 6 4 2" xfId="28492" xr:uid="{E7E08948-A4E5-4543-A61B-7DD03F0CBC0A}"/>
    <cellStyle name="Cálculo 4 2 6 5" xfId="18669" xr:uid="{01D067B0-72DD-4EDE-8176-BF20BD5ED269}"/>
    <cellStyle name="Cálculo 4 2 7" xfId="3907" xr:uid="{676EBE4D-91AF-425E-89FA-5AD7C1B154E0}"/>
    <cellStyle name="Cálculo 4 2 7 2" xfId="6544" xr:uid="{DB9324E1-A667-4E5D-9A3F-85532C8E3070}"/>
    <cellStyle name="Cálculo 4 2 7 2 2" xfId="12855" xr:uid="{5447C212-3863-48C3-9838-C14306B50581}"/>
    <cellStyle name="Cálculo 4 2 7 2 2 2" xfId="27963" xr:uid="{A8932159-0C7E-46D9-B1B8-607D3770D918}"/>
    <cellStyle name="Cálculo 4 2 7 2 3" xfId="15052" xr:uid="{EFA87BAA-AA6F-4081-9531-044912D4ADF5}"/>
    <cellStyle name="Cálculo 4 2 7 2 3 2" xfId="30160" xr:uid="{81588AC4-611E-4079-B570-4BF036EF8F87}"/>
    <cellStyle name="Cálculo 4 2 7 2 4" xfId="21652" xr:uid="{DF4E3540-58F1-422B-91A0-CF8C25547717}"/>
    <cellStyle name="Cálculo 4 2 7 3" xfId="10289" xr:uid="{0D961EF1-9EB2-402A-ACA1-0F24A1C37F10}"/>
    <cellStyle name="Cálculo 4 2 7 3 2" xfId="25397" xr:uid="{367046E8-513B-4CF0-9C8C-D61898C71308}"/>
    <cellStyle name="Cálculo 4 2 7 4" xfId="13622" xr:uid="{F65190CD-5254-43D5-9FF1-A66B1627417B}"/>
    <cellStyle name="Cálculo 4 2 7 4 2" xfId="28730" xr:uid="{99756D30-3AB8-4E76-93EE-331FB59BE6FF}"/>
    <cellStyle name="Cálculo 4 2 7 5" xfId="19015" xr:uid="{243B45C9-254D-44CF-960D-9D97F52151BD}"/>
    <cellStyle name="Cálculo 4 2 8" xfId="4271" xr:uid="{A5B36B4F-0FD0-48E3-A10D-BA56AFE51D39}"/>
    <cellStyle name="Cálculo 4 2 8 2" xfId="6908" xr:uid="{225DDBD5-F8A7-452D-990F-EAB5C8841872}"/>
    <cellStyle name="Cálculo 4 2 8 2 2" xfId="13219" xr:uid="{6B57BB35-FEF5-45AA-BC74-5B0F499FA4CB}"/>
    <cellStyle name="Cálculo 4 2 8 2 2 2" xfId="28327" xr:uid="{2FA7B5C2-FD99-4F6A-8D99-AEB8EE053A61}"/>
    <cellStyle name="Cálculo 4 2 8 2 3" xfId="16883" xr:uid="{BE4D6D6D-E7CF-455C-8BC6-1A3AAB45BCF4}"/>
    <cellStyle name="Cálculo 4 2 8 2 3 2" xfId="31991" xr:uid="{2DCD29A7-3E68-441E-9A20-0BA06DACE0B9}"/>
    <cellStyle name="Cálculo 4 2 8 2 4" xfId="22016" xr:uid="{445C5608-13AB-4676-89D0-C04426CF5411}"/>
    <cellStyle name="Cálculo 4 2 8 3" xfId="10653" xr:uid="{75D4CA8D-250B-4E8F-BE14-A9AC070F0271}"/>
    <cellStyle name="Cálculo 4 2 8 3 2" xfId="25761" xr:uid="{E832D0AB-ED8B-4D0E-B3B1-0780D4A39420}"/>
    <cellStyle name="Cálculo 4 2 8 4" xfId="15808" xr:uid="{7309977A-F078-472D-B0B6-F36594A65482}"/>
    <cellStyle name="Cálculo 4 2 8 4 2" xfId="30916" xr:uid="{1D77641B-33E0-4D06-B7E1-01E45AA4DD0C}"/>
    <cellStyle name="Cálculo 4 2 8 5" xfId="19379" xr:uid="{64A64F3F-1A0B-4359-9296-7F007B5775CD}"/>
    <cellStyle name="Cálculo 4 2 9" xfId="4472" xr:uid="{DFAC9E6A-BB7C-497C-ADC1-B95171331361}"/>
    <cellStyle name="Cálculo 4 2 9 2" xfId="10854" xr:uid="{396174A9-E3EF-480B-8E5E-56F577A1A444}"/>
    <cellStyle name="Cálculo 4 2 9 2 2" xfId="25962" xr:uid="{D60245A6-5694-46E0-AF5A-B6B0F299966A}"/>
    <cellStyle name="Cálculo 4 2 9 3" xfId="7787" xr:uid="{2214BE33-6B66-4A68-9F6B-25F8A9B72FD0}"/>
    <cellStyle name="Cálculo 4 2 9 3 2" xfId="22895" xr:uid="{9BCAF2B8-28F0-4D95-B4D2-1436A002CD58}"/>
    <cellStyle name="Cálculo 4 2 9 4" xfId="19580" xr:uid="{332951D8-8714-4327-8BAD-93A2FB12C70B}"/>
    <cellStyle name="Cálculo 4 3" xfId="1818" xr:uid="{8074DF8D-DC11-4599-B368-325EE7743A79}"/>
    <cellStyle name="Cálculo 4 3 10" xfId="11661" xr:uid="{3EB6205F-9238-472F-82DF-80EFD20A92C1}"/>
    <cellStyle name="Cálculo 4 3 10 2" xfId="26769" xr:uid="{BECE6EF1-49F6-47A9-A511-173B22757440}"/>
    <cellStyle name="Cálculo 4 3 11" xfId="14442" xr:uid="{1EEE542D-0E87-4469-9739-66218F22AECC}"/>
    <cellStyle name="Cálculo 4 3 11 2" xfId="29550" xr:uid="{9CF17335-05A7-4A5C-A2A3-5F6DC5A031F3}"/>
    <cellStyle name="Cálculo 4 3 12" xfId="17043" xr:uid="{13B717F2-0375-4409-BE9C-BE010D7056E9}"/>
    <cellStyle name="Cálculo 4 3 2" xfId="2378" xr:uid="{2E9CBB5B-ED28-48C2-930C-85196F681A4E}"/>
    <cellStyle name="Cálculo 4 3 2 2" xfId="5015" xr:uid="{3AE8E691-78F5-4A57-8D0A-7BD11F9D1079}"/>
    <cellStyle name="Cálculo 4 3 2 2 2" xfId="11379" xr:uid="{0D164161-5525-43C9-8666-C43A2A3FD142}"/>
    <cellStyle name="Cálculo 4 3 2 2 2 2" xfId="26487" xr:uid="{D5A51980-FD3E-4480-8A72-69BD10981A46}"/>
    <cellStyle name="Cálculo 4 3 2 2 3" xfId="14853" xr:uid="{40051B70-4F91-4F60-8035-C230158E78E8}"/>
    <cellStyle name="Cálculo 4 3 2 2 3 2" xfId="29961" xr:uid="{15E6CE8C-30E9-44D8-8F35-0EE2C28DC74D}"/>
    <cellStyle name="Cálculo 4 3 2 2 4" xfId="20123" xr:uid="{9FCF8444-426E-44B4-95F0-5DE649627A16}"/>
    <cellStyle name="Cálculo 4 3 2 3" xfId="8845" xr:uid="{3965F921-E91C-4E86-A53E-9A15FDECCBFF}"/>
    <cellStyle name="Cálculo 4 3 2 3 2" xfId="23953" xr:uid="{15E9DB67-DE6F-4EB1-9A3C-01CE7F3767CB}"/>
    <cellStyle name="Cálculo 4 3 2 4" xfId="15289" xr:uid="{04DF625C-FB16-458A-82CA-422D64F3D10B}"/>
    <cellStyle name="Cálculo 4 3 2 4 2" xfId="30397" xr:uid="{F50D2E43-3F71-4613-983D-0A1CBD82F0A4}"/>
    <cellStyle name="Cálculo 4 3 2 5" xfId="15297" xr:uid="{25F8D49C-B1BD-49B9-B559-06CD62BCD9AB}"/>
    <cellStyle name="Cálculo 4 3 2 5 2" xfId="30405" xr:uid="{B494CAD4-EBF0-42CE-AF05-4E1B456818EF}"/>
    <cellStyle name="Cálculo 4 3 2 6" xfId="17586" xr:uid="{0E3F17D1-2F32-43FA-9339-184BA68F5EA2}"/>
    <cellStyle name="Cálculo 4 3 3" xfId="2242" xr:uid="{523FC6CF-53D5-440C-AB9F-EB367A4B6248}"/>
    <cellStyle name="Cálculo 4 3 3 2" xfId="4879" xr:uid="{FA9934C8-0CC2-436D-90C7-4A71969658A8}"/>
    <cellStyle name="Cálculo 4 3 3 2 2" xfId="15946" xr:uid="{1C2F24C6-B3DE-4062-A1D6-7C7060D0C0C7}"/>
    <cellStyle name="Cálculo 4 3 3 2 2 2" xfId="31054" xr:uid="{EE30A580-57C3-4216-9693-326F242784B1}"/>
    <cellStyle name="Cálculo 4 3 3 2 3" xfId="19987" xr:uid="{50A0131C-1B46-4416-8FA3-E7435DF66550}"/>
    <cellStyle name="Cálculo 4 3 3 3" xfId="14289" xr:uid="{45FF6208-4171-4346-931A-EA315311448F}"/>
    <cellStyle name="Cálculo 4 3 3 3 2" xfId="29397" xr:uid="{E86480A8-196B-4203-8BEC-2BB0DF2BE8B9}"/>
    <cellStyle name="Cálculo 4 3 3 4" xfId="17467" xr:uid="{F6F0921A-1F58-47AB-8D73-6121ECD64C9E}"/>
    <cellStyle name="Cálculo 4 3 4" xfId="2344" xr:uid="{D757B77D-9607-463F-AEF5-187CBFC29DC3}"/>
    <cellStyle name="Cálculo 4 3 4 2" xfId="4981" xr:uid="{7A58FB5C-F787-4B89-A61F-7C09937597EB}"/>
    <cellStyle name="Cálculo 4 3 4 2 2" xfId="11345" xr:uid="{CC59865B-2091-40D9-B496-D7865D076884}"/>
    <cellStyle name="Cálculo 4 3 4 2 2 2" xfId="26453" xr:uid="{D9ADCF17-9337-495C-B55A-A6A9117E2CA9}"/>
    <cellStyle name="Cálculo 4 3 4 2 3" xfId="15860" xr:uid="{15B49C80-105F-42E2-8B75-119ED2E25830}"/>
    <cellStyle name="Cálculo 4 3 4 2 3 2" xfId="30968" xr:uid="{5FB88063-5B7A-4281-8CD7-E38395498194}"/>
    <cellStyle name="Cálculo 4 3 4 2 4" xfId="20089" xr:uid="{EBFFC118-819B-4963-8944-FE8DA14737DE}"/>
    <cellStyle name="Cálculo 4 3 4 3" xfId="8811" xr:uid="{AD890ADB-DAF9-4E8D-9804-F2D0E9C4B5AD}"/>
    <cellStyle name="Cálculo 4 3 4 3 2" xfId="23919" xr:uid="{5E225EB6-0EE7-465C-B6C1-B459BD4A933E}"/>
    <cellStyle name="Cálculo 4 3 4 4" xfId="13829" xr:uid="{7ECAC0EA-2A90-4CDB-9492-E23EED6D7BBD}"/>
    <cellStyle name="Cálculo 4 3 4 4 2" xfId="28937" xr:uid="{C5784DAF-E301-4404-9E3F-6A2831CD291A}"/>
    <cellStyle name="Cálculo 4 3 4 5" xfId="17569" xr:uid="{469877BD-7698-4888-9F91-D9028AAAF5DD}"/>
    <cellStyle name="Cálculo 4 3 5" xfId="3238" xr:uid="{06F6E49E-582F-451F-BEF0-3CB75D2DBD09}"/>
    <cellStyle name="Cálculo 4 3 5 2" xfId="5875" xr:uid="{92C63116-AE1A-4362-9E6B-9D35EF40DFFF}"/>
    <cellStyle name="Cálculo 4 3 5 2 2" xfId="12186" xr:uid="{894391AF-D716-41B0-ADAA-BCA4B3A5E531}"/>
    <cellStyle name="Cálculo 4 3 5 2 2 2" xfId="27294" xr:uid="{7F918792-1B14-4E34-A048-57D7ACF38105}"/>
    <cellStyle name="Cálculo 4 3 5 2 3" xfId="7463" xr:uid="{29682F0B-06E3-4802-B9E3-1CB1D5282D49}"/>
    <cellStyle name="Cálculo 4 3 5 2 3 2" xfId="22571" xr:uid="{F5628027-9C6C-43E2-A0AD-E0D8532D717E}"/>
    <cellStyle name="Cálculo 4 3 5 2 4" xfId="20983" xr:uid="{0E69D6B5-FD0E-4AD4-9A4C-B36BA78466D5}"/>
    <cellStyle name="Cálculo 4 3 5 3" xfId="9620" xr:uid="{B3C42110-563D-45E7-867F-F6BB9AF8097B}"/>
    <cellStyle name="Cálculo 4 3 5 3 2" xfId="24728" xr:uid="{6A4F8D1F-6DFA-4C6A-B23C-01202CB78E6E}"/>
    <cellStyle name="Cálculo 4 3 5 4" xfId="13934" xr:uid="{7842366B-FE7A-4890-970F-08298260D30D}"/>
    <cellStyle name="Cálculo 4 3 5 4 2" xfId="29042" xr:uid="{2975A7CB-6D46-4CF8-AB14-4CDF805A30D4}"/>
    <cellStyle name="Cálculo 4 3 5 5" xfId="18346" xr:uid="{A5D8F188-C2FB-4A08-8748-E0DAFD2BA027}"/>
    <cellStyle name="Cálculo 4 3 6" xfId="2320" xr:uid="{859ECCF4-82DA-4841-A064-BA9C0E5875D2}"/>
    <cellStyle name="Cálculo 4 3 6 2" xfId="4957" xr:uid="{48261BB5-3AF8-45A7-A123-79D7DBFFC25C}"/>
    <cellStyle name="Cálculo 4 3 6 2 2" xfId="11321" xr:uid="{10B8CC1B-C82E-42E2-8DD0-E4D5275ABBAB}"/>
    <cellStyle name="Cálculo 4 3 6 2 2 2" xfId="26429" xr:uid="{6DC5B882-0F70-48DF-ABCA-1EBFE57CF2E2}"/>
    <cellStyle name="Cálculo 4 3 6 2 3" xfId="14653" xr:uid="{C4D74F2B-920B-44B6-B617-04D5A56DB6A7}"/>
    <cellStyle name="Cálculo 4 3 6 2 3 2" xfId="29761" xr:uid="{88C5D92F-18BC-4637-92CF-6ABB33580149}"/>
    <cellStyle name="Cálculo 4 3 6 2 4" xfId="20065" xr:uid="{5E7A48D4-2AAC-4F55-B5E0-C3663C91404A}"/>
    <cellStyle name="Cálculo 4 3 6 3" xfId="8787" xr:uid="{1304003C-DA8E-471C-A34E-67F2ADF5BFE2}"/>
    <cellStyle name="Cálculo 4 3 6 3 2" xfId="23895" xr:uid="{A9209FE6-E6DA-44D8-AB48-D30C84A022CA}"/>
    <cellStyle name="Cálculo 4 3 6 4" xfId="16376" xr:uid="{1CA16402-C228-4A4F-9A69-6F2E0BFAC0A2}"/>
    <cellStyle name="Cálculo 4 3 6 4 2" xfId="31484" xr:uid="{C49094B5-EE33-4447-B30F-DF846BF04EA7}"/>
    <cellStyle name="Cálculo 4 3 6 5" xfId="17545" xr:uid="{0624A534-1A62-46C4-912F-8EFFF34928A3}"/>
    <cellStyle name="Cálculo 4 3 7" xfId="3890" xr:uid="{17A37833-FEBB-4EB4-ADF3-2B526C7A330F}"/>
    <cellStyle name="Cálculo 4 3 7 2" xfId="6527" xr:uid="{F392E9FB-5791-4D02-9CAC-AFFA90F091F4}"/>
    <cellStyle name="Cálculo 4 3 7 2 2" xfId="12838" xr:uid="{18E8DA4E-4B41-497D-BFC4-D0ED39412D7D}"/>
    <cellStyle name="Cálculo 4 3 7 2 2 2" xfId="27946" xr:uid="{94C31F4F-58F1-4AF9-A639-6A797DAB7A09}"/>
    <cellStyle name="Cálculo 4 3 7 2 3" xfId="14953" xr:uid="{285BA1A0-C5A3-4471-A7AD-75D992349521}"/>
    <cellStyle name="Cálculo 4 3 7 2 3 2" xfId="30061" xr:uid="{D7533332-8EDC-4DF7-B042-C31CE4112E1D}"/>
    <cellStyle name="Cálculo 4 3 7 2 4" xfId="21635" xr:uid="{C94BD3EB-12F0-48A9-9310-623DAAC8D0F9}"/>
    <cellStyle name="Cálculo 4 3 7 3" xfId="10272" xr:uid="{175E713B-27CA-46C3-8795-964D5E921737}"/>
    <cellStyle name="Cálculo 4 3 7 3 2" xfId="25380" xr:uid="{6FE8B694-EA57-44C2-B496-ECB4417F5B93}"/>
    <cellStyle name="Cálculo 4 3 7 4" xfId="7385" xr:uid="{5CAD9F01-2CA5-4B41-9F34-276740CCA6D7}"/>
    <cellStyle name="Cálculo 4 3 7 4 2" xfId="22493" xr:uid="{90B158FE-B8F7-4353-9915-602E68572F9A}"/>
    <cellStyle name="Cálculo 4 3 7 5" xfId="18998" xr:uid="{1DFADB3C-2249-42B7-A163-98024748A36D}"/>
    <cellStyle name="Cálculo 4 3 8" xfId="4455" xr:uid="{DBC2DA73-7B4D-4B65-9855-63BCC19CA01B}"/>
    <cellStyle name="Cálculo 4 3 8 2" xfId="10837" xr:uid="{92731C98-154E-4163-A664-B814B3E5CD27}"/>
    <cellStyle name="Cálculo 4 3 8 2 2" xfId="25945" xr:uid="{B734C478-9214-449A-A86E-56392305F624}"/>
    <cellStyle name="Cálculo 4 3 8 3" xfId="16035" xr:uid="{5F29C6EF-3EBC-44E2-8949-E5C4750EFF34}"/>
    <cellStyle name="Cálculo 4 3 8 3 2" xfId="31143" xr:uid="{351561EE-7E87-4694-B052-8BEC3907E672}"/>
    <cellStyle name="Cálculo 4 3 8 4" xfId="19563" xr:uid="{5C5818A1-B085-4AA9-82D7-4787FAAF3680}"/>
    <cellStyle name="Cálculo 4 3 9" xfId="8319" xr:uid="{B5BCEF62-E50C-46B3-909A-910C70FD0FCE}"/>
    <cellStyle name="Cálculo 4 3 9 2" xfId="23427" xr:uid="{9A5E89B2-B7AE-4C5D-B627-5020BD76587C}"/>
    <cellStyle name="Cálculo 4 4" xfId="2055" xr:uid="{A25E5D88-20FA-4777-8F80-37F1CD8EF489}"/>
    <cellStyle name="Cálculo 4 4 10" xfId="9245" xr:uid="{FFE1F726-2236-4320-93CF-455A9EA34C32}"/>
    <cellStyle name="Cálculo 4 4 10 2" xfId="24353" xr:uid="{5777B5E6-580B-4321-AA49-C5570AA367BD}"/>
    <cellStyle name="Cálculo 4 4 11" xfId="15227" xr:uid="{49CF1882-4DDD-4D1D-8B10-E4E03EF56105}"/>
    <cellStyle name="Cálculo 4 4 11 2" xfId="30335" xr:uid="{2044886A-43FA-421A-9114-73DC277B29A1}"/>
    <cellStyle name="Cálculo 4 4 12" xfId="17280" xr:uid="{46B3F604-6013-40B1-BB5A-47AD5B537F91}"/>
    <cellStyle name="Cálculo 4 4 2" xfId="2562" xr:uid="{24C43F8B-9782-4250-901B-1521E93FFFD8}"/>
    <cellStyle name="Cálculo 4 4 2 2" xfId="5199" xr:uid="{BEC42FC0-7EEE-4275-BF0D-C98377D21538}"/>
    <cellStyle name="Cálculo 4 4 2 2 2" xfId="11563" xr:uid="{785292BC-FC5C-426B-A445-4DE4F8812F0E}"/>
    <cellStyle name="Cálculo 4 4 2 2 2 2" xfId="26671" xr:uid="{49EDB165-CF78-4976-97A3-A66A756FCB56}"/>
    <cellStyle name="Cálculo 4 4 2 2 3" xfId="7972" xr:uid="{1D08292A-E597-4B2C-AA83-A05AAEF6D567}"/>
    <cellStyle name="Cálculo 4 4 2 2 3 2" xfId="23080" xr:uid="{C4BC4A34-BE9A-47A0-96C6-E7512DC7E866}"/>
    <cellStyle name="Cálculo 4 4 2 2 4" xfId="20307" xr:uid="{131AF78D-6B50-41A8-A323-228D34DE0D9D}"/>
    <cellStyle name="Cálculo 4 4 2 3" xfId="9029" xr:uid="{5630BB01-2488-4941-8FBF-2C19F4EE76EA}"/>
    <cellStyle name="Cálculo 4 4 2 3 2" xfId="24137" xr:uid="{11BF4CC7-580F-49B5-9116-C90D2E321D43}"/>
    <cellStyle name="Cálculo 4 4 2 4" xfId="15704" xr:uid="{206191D0-E704-4A92-B0A8-58089ECBFFE2}"/>
    <cellStyle name="Cálculo 4 4 2 4 2" xfId="30812" xr:uid="{284FF823-FBAD-48BE-A020-A780EEE99571}"/>
    <cellStyle name="Cálculo 4 4 2 5" xfId="15761" xr:uid="{9D9267DF-FF40-4EFF-B625-331549DD83D8}"/>
    <cellStyle name="Cálculo 4 4 2 5 2" xfId="30869" xr:uid="{83BA6F3D-2C57-464D-8E7A-5A6641F09737}"/>
    <cellStyle name="Cálculo 4 4 2 6" xfId="17670" xr:uid="{D2BF59CC-EC51-4C64-8C70-67F6D057A228}"/>
    <cellStyle name="Cálculo 4 4 3" xfId="2815" xr:uid="{2563D19B-540B-4E5A-A5CA-7B6DBA8B98AB}"/>
    <cellStyle name="Cálculo 4 4 3 2" xfId="5452" xr:uid="{D4F2E5AB-F351-46D7-ACAC-D408F1DB853F}"/>
    <cellStyle name="Cálculo 4 4 3 2 2" xfId="15971" xr:uid="{DAF1CEFC-902F-414B-AB75-BD000628A237}"/>
    <cellStyle name="Cálculo 4 4 3 2 2 2" xfId="31079" xr:uid="{860B4ABD-DCB4-4A3F-B614-73E585CACD2A}"/>
    <cellStyle name="Cálculo 4 4 3 2 3" xfId="20560" xr:uid="{ECCB2782-6752-42D9-9608-97B2A573DD00}"/>
    <cellStyle name="Cálculo 4 4 3 3" xfId="15258" xr:uid="{0894F65F-EB74-4C50-B399-C2D71AB3AE61}"/>
    <cellStyle name="Cálculo 4 4 3 3 2" xfId="30366" xr:uid="{48CD7754-692D-402F-93E7-C25E27CB9E9A}"/>
    <cellStyle name="Cálculo 4 4 3 4" xfId="17923" xr:uid="{7BDC5075-2460-40E4-B907-E522654BBFE1}"/>
    <cellStyle name="Cálculo 4 4 4" xfId="3118" xr:uid="{7170CB2D-1EE3-459A-8B79-5FF577FC5315}"/>
    <cellStyle name="Cálculo 4 4 4 2" xfId="5755" xr:uid="{61038C72-8E2F-41F1-921F-61530D81B12C}"/>
    <cellStyle name="Cálculo 4 4 4 2 2" xfId="12066" xr:uid="{7580FCB1-C8D0-433C-B62A-C7C73AE72E6D}"/>
    <cellStyle name="Cálculo 4 4 4 2 2 2" xfId="27174" xr:uid="{1231D550-37EC-4F82-8627-E5E7540F5ABB}"/>
    <cellStyle name="Cálculo 4 4 4 2 3" xfId="15445" xr:uid="{0D7F7302-380D-4B9A-AC9B-2BF4FD7B3AF7}"/>
    <cellStyle name="Cálculo 4 4 4 2 3 2" xfId="30553" xr:uid="{B551C262-9A5E-4B81-A284-F482B0242DCC}"/>
    <cellStyle name="Cálculo 4 4 4 2 4" xfId="20863" xr:uid="{3DAB7FC3-B0A9-4812-9DFB-C52B1A332211}"/>
    <cellStyle name="Cálculo 4 4 4 3" xfId="9500" xr:uid="{CDCA12DF-1993-4306-9566-82EBCA9B2440}"/>
    <cellStyle name="Cálculo 4 4 4 3 2" xfId="24608" xr:uid="{2053715D-28E8-4DCB-A173-D1846AB63607}"/>
    <cellStyle name="Cálculo 4 4 4 4" xfId="13679" xr:uid="{240BE08B-8311-4B37-87A6-DD509C5CA147}"/>
    <cellStyle name="Cálculo 4 4 4 4 2" xfId="28787" xr:uid="{35EEBD2E-815D-499F-B5ED-519ADBB5389E}"/>
    <cellStyle name="Cálculo 4 4 4 5" xfId="18226" xr:uid="{042310F3-63EA-4285-B102-BC6E323E8F31}"/>
    <cellStyle name="Cálculo 4 4 5" xfId="3444" xr:uid="{9D7CBDF5-12B3-4975-8C04-8CFAFA22BB7F}"/>
    <cellStyle name="Cálculo 4 4 5 2" xfId="6081" xr:uid="{505E1C07-0AB5-4DDA-9BA1-D65B67527786}"/>
    <cellStyle name="Cálculo 4 4 5 2 2" xfId="12392" xr:uid="{825BCF4D-5027-4CAB-A6CC-919FA20DC412}"/>
    <cellStyle name="Cálculo 4 4 5 2 2 2" xfId="27500" xr:uid="{1FEB4EAA-3DE3-4F80-9CF8-B31BA22B5027}"/>
    <cellStyle name="Cálculo 4 4 5 2 3" xfId="16356" xr:uid="{712C3B7D-7339-43A5-9400-9A9FFDC53E00}"/>
    <cellStyle name="Cálculo 4 4 5 2 3 2" xfId="31464" xr:uid="{E94B1056-56F7-4179-8459-228EC5A42193}"/>
    <cellStyle name="Cálculo 4 4 5 2 4" xfId="21189" xr:uid="{1032434E-6A3B-4585-8B2B-F7D35CC16D37}"/>
    <cellStyle name="Cálculo 4 4 5 3" xfId="9826" xr:uid="{9104993F-16B4-4486-98EA-C5420E3F7850}"/>
    <cellStyle name="Cálculo 4 4 5 3 2" xfId="24934" xr:uid="{6B73715A-FE47-4426-93D2-E4FF41B6E64B}"/>
    <cellStyle name="Cálculo 4 4 5 4" xfId="15136" xr:uid="{68E7CC4F-257C-432B-8ACB-FBB323059129}"/>
    <cellStyle name="Cálculo 4 4 5 4 2" xfId="30244" xr:uid="{3BD6F523-6672-4BD3-BFDA-6865DB6450E6}"/>
    <cellStyle name="Cálculo 4 4 5 5" xfId="18552" xr:uid="{9E8891B4-7C5C-45F7-95B9-7B20CBC02E49}"/>
    <cellStyle name="Cálculo 4 4 6" xfId="3750" xr:uid="{B7237EDA-2156-4724-AE40-03EEA8FBEBE0}"/>
    <cellStyle name="Cálculo 4 4 6 2" xfId="6387" xr:uid="{D4C04783-58DB-49E8-95EB-4F75B2E2767F}"/>
    <cellStyle name="Cálculo 4 4 6 2 2" xfId="12698" xr:uid="{0DE07056-665C-45CE-8064-EE248CB3E3C9}"/>
    <cellStyle name="Cálculo 4 4 6 2 2 2" xfId="27806" xr:uid="{BA9B31E9-92E9-464D-B4A3-601D30979B4F}"/>
    <cellStyle name="Cálculo 4 4 6 2 3" xfId="13805" xr:uid="{D332E869-AFF3-4D65-BC15-A4874EB6686F}"/>
    <cellStyle name="Cálculo 4 4 6 2 3 2" xfId="28913" xr:uid="{473E405B-FED2-43B9-8E93-37D7F13E1078}"/>
    <cellStyle name="Cálculo 4 4 6 2 4" xfId="21495" xr:uid="{850BF494-BC96-4942-88D5-30329934F90C}"/>
    <cellStyle name="Cálculo 4 4 6 3" xfId="10132" xr:uid="{71643C1B-7D38-4653-A7BD-CED0F7E81C62}"/>
    <cellStyle name="Cálculo 4 4 6 3 2" xfId="25240" xr:uid="{0CBDFD35-0872-4464-BB88-9F0ECB29F3BA}"/>
    <cellStyle name="Cálculo 4 4 6 4" xfId="14011" xr:uid="{76A3373E-668A-4239-AD21-4B4177744C19}"/>
    <cellStyle name="Cálculo 4 4 6 4 2" xfId="29119" xr:uid="{1AB43174-B880-4CDC-9D1D-A453A02882E0}"/>
    <cellStyle name="Cálculo 4 4 6 5" xfId="18858" xr:uid="{364021E5-01FB-4FAA-A374-B158048CECF9}"/>
    <cellStyle name="Cálculo 4 4 7" xfId="4127" xr:uid="{45170056-15BE-4736-871F-D04FEC72FDF1}"/>
    <cellStyle name="Cálculo 4 4 7 2" xfId="6764" xr:uid="{E5588584-83B5-482D-BB2F-80A18CAAC263}"/>
    <cellStyle name="Cálculo 4 4 7 2 2" xfId="13075" xr:uid="{EF25A829-0790-4A28-85CA-C309718CBD64}"/>
    <cellStyle name="Cálculo 4 4 7 2 2 2" xfId="28183" xr:uid="{6C6443FA-1961-4909-97AE-4EE3B830E520}"/>
    <cellStyle name="Cálculo 4 4 7 2 3" xfId="16749" xr:uid="{C123244C-6C12-4374-A913-C7A71CC0F450}"/>
    <cellStyle name="Cálculo 4 4 7 2 3 2" xfId="31857" xr:uid="{EA977BDB-CD98-40D1-8CD4-DEAE6085C48E}"/>
    <cellStyle name="Cálculo 4 4 7 2 4" xfId="21872" xr:uid="{2DE29561-4E48-4D97-AE8B-FB2CC7D8B131}"/>
    <cellStyle name="Cálculo 4 4 7 3" xfId="10509" xr:uid="{E5865302-AA9D-4452-96F5-BDF78AA9E15B}"/>
    <cellStyle name="Cálculo 4 4 7 3 2" xfId="25617" xr:uid="{92DF84A0-B9E7-4BA8-A71F-4756E2639E1A}"/>
    <cellStyle name="Cálculo 4 4 7 4" xfId="15610" xr:uid="{E7150DCF-36A2-4AA9-982C-359D6F7CA664}"/>
    <cellStyle name="Cálculo 4 4 7 4 2" xfId="30718" xr:uid="{613880CE-92CE-4B9A-A3EE-8919E84E981C}"/>
    <cellStyle name="Cálculo 4 4 7 5" xfId="19235" xr:uid="{36A6E0B4-57AD-4D76-8290-70F40114FBE7}"/>
    <cellStyle name="Cálculo 4 4 8" xfId="4692" xr:uid="{CA4D4A38-A6B3-404E-9F4A-8FE95A0ACEA5}"/>
    <cellStyle name="Cálculo 4 4 8 2" xfId="11074" xr:uid="{1BFABB12-150C-4A5F-B253-7E4097B328E2}"/>
    <cellStyle name="Cálculo 4 4 8 2 2" xfId="26182" xr:uid="{17F30A2F-8C1F-4552-B740-159E20ABA7FC}"/>
    <cellStyle name="Cálculo 4 4 8 3" xfId="9240" xr:uid="{5E0A8576-0C9C-4750-995A-19780CB3B3BD}"/>
    <cellStyle name="Cálculo 4 4 8 3 2" xfId="24348" xr:uid="{50109C08-8804-4D51-AB16-24B0080003EF}"/>
    <cellStyle name="Cálculo 4 4 8 4" xfId="19800" xr:uid="{2CDE8171-C125-4375-9570-A4E15998E0C8}"/>
    <cellStyle name="Cálculo 4 4 9" xfId="8553" xr:uid="{DF58A968-CEC9-4356-A439-2F0341E54110}"/>
    <cellStyle name="Cálculo 4 4 9 2" xfId="23661" xr:uid="{B533B3D1-F45B-4A3F-9DA7-28657D9ADBA8}"/>
    <cellStyle name="Cálculo 4 5" xfId="2066" xr:uid="{FF5ED480-8019-495B-807F-BE58C872174D}"/>
    <cellStyle name="Cálculo 4 5 10" xfId="7548" xr:uid="{148E104C-4119-493E-90C1-9B9ABF73C2DE}"/>
    <cellStyle name="Cálculo 4 5 10 2" xfId="22656" xr:uid="{BAEA918E-BA8A-4EE9-AD9D-FA7DF5FD653F}"/>
    <cellStyle name="Cálculo 4 5 11" xfId="17291" xr:uid="{9E11E83D-F912-40A6-B2EC-5405A161329C}"/>
    <cellStyle name="Cálculo 4 5 2" xfId="2826" xr:uid="{90B831D9-0111-41AE-BCB9-389E3FD50413}"/>
    <cellStyle name="Cálculo 4 5 2 2" xfId="5463" xr:uid="{1EDC48FE-75C2-41F2-8267-A3CDD128E4C6}"/>
    <cellStyle name="Cálculo 4 5 2 2 2" xfId="7343" xr:uid="{8F692DE3-EA70-44CD-937B-88597F632AB7}"/>
    <cellStyle name="Cálculo 4 5 2 2 2 2" xfId="22451" xr:uid="{F265B501-57C5-41AC-A4A8-F8C557F2FA04}"/>
    <cellStyle name="Cálculo 4 5 2 2 3" xfId="20571" xr:uid="{E4159791-77C0-4BB2-A6A1-E77B3B6657AB}"/>
    <cellStyle name="Cálculo 4 5 2 3" xfId="13663" xr:uid="{2CB6727B-1D22-464C-AD81-5F4D4627051D}"/>
    <cellStyle name="Cálculo 4 5 2 3 2" xfId="28771" xr:uid="{6F615799-34C3-496B-8216-19153F55634B}"/>
    <cellStyle name="Cálculo 4 5 2 4" xfId="17934" xr:uid="{6CFFC138-12FF-4CA8-A463-991A4F704FD2}"/>
    <cellStyle name="Cálculo 4 5 3" xfId="3129" xr:uid="{A015BFA1-D009-4DB6-805F-CD565F0473E0}"/>
    <cellStyle name="Cálculo 4 5 3 2" xfId="5766" xr:uid="{17D2125E-6399-4EFC-849A-26063EE8CDE5}"/>
    <cellStyle name="Cálculo 4 5 3 2 2" xfId="12077" xr:uid="{9F934DCB-E0A0-4BFB-8F63-A93B5B148A96}"/>
    <cellStyle name="Cálculo 4 5 3 2 2 2" xfId="27185" xr:uid="{2E9882CC-C31F-4236-A9A5-9B05A3DAC121}"/>
    <cellStyle name="Cálculo 4 5 3 2 3" xfId="16338" xr:uid="{C5BE45C2-C808-4244-8C91-1EFB7F745906}"/>
    <cellStyle name="Cálculo 4 5 3 2 3 2" xfId="31446" xr:uid="{D35597D0-1B87-4F3E-A177-3FF03B8C3C3E}"/>
    <cellStyle name="Cálculo 4 5 3 2 4" xfId="20874" xr:uid="{7181EDAD-A776-477C-AF69-A2138135D0AD}"/>
    <cellStyle name="Cálculo 4 5 3 3" xfId="9511" xr:uid="{7B60F9EA-CA63-41B3-9EE3-447587023D7C}"/>
    <cellStyle name="Cálculo 4 5 3 3 2" xfId="24619" xr:uid="{2AF2BA7A-5700-4828-8458-9EA5DDBA347E}"/>
    <cellStyle name="Cálculo 4 5 3 4" xfId="14924" xr:uid="{688CA396-E908-405E-95A1-354B3786954C}"/>
    <cellStyle name="Cálculo 4 5 3 4 2" xfId="30032" xr:uid="{3B362B06-AD66-41AC-9AC0-A079E27061CE}"/>
    <cellStyle name="Cálculo 4 5 3 5" xfId="18237" xr:uid="{06B648F0-F4C9-4BAA-9E2F-D20BD5D7F907}"/>
    <cellStyle name="Cálculo 4 5 4" xfId="3455" xr:uid="{65946DBA-9D94-4606-8469-8B3107D54C6C}"/>
    <cellStyle name="Cálculo 4 5 4 2" xfId="6092" xr:uid="{9B495167-97AE-4745-BB50-A296A03A7DE1}"/>
    <cellStyle name="Cálculo 4 5 4 2 2" xfId="12403" xr:uid="{92B9E720-247A-4EBD-B381-450D3C4A5F50}"/>
    <cellStyle name="Cálculo 4 5 4 2 2 2" xfId="27511" xr:uid="{A7983062-1BF7-42C2-96DA-FE2C89B40B2C}"/>
    <cellStyle name="Cálculo 4 5 4 2 3" xfId="7105" xr:uid="{01EA2583-196B-4BD8-B78F-7FA8D97B4AB6}"/>
    <cellStyle name="Cálculo 4 5 4 2 3 2" xfId="22213" xr:uid="{E9D8988D-579F-4DC5-B4EA-BFBE77DBBD7F}"/>
    <cellStyle name="Cálculo 4 5 4 2 4" xfId="21200" xr:uid="{C45420F9-1E43-4D96-8294-B47AF051E620}"/>
    <cellStyle name="Cálculo 4 5 4 3" xfId="9837" xr:uid="{749AAEFE-1F1F-4302-9B04-6D5B21F18979}"/>
    <cellStyle name="Cálculo 4 5 4 3 2" xfId="24945" xr:uid="{B259A011-0CD2-46A3-A161-CDB7B16AA9F0}"/>
    <cellStyle name="Cálculo 4 5 4 4" xfId="7569" xr:uid="{F05B863F-B0ED-473E-8F92-5A9DAF3A1ABD}"/>
    <cellStyle name="Cálculo 4 5 4 4 2" xfId="22677" xr:uid="{35CE56FD-94BD-48B2-AD1A-DC383054C0C0}"/>
    <cellStyle name="Cálculo 4 5 4 5" xfId="18563" xr:uid="{9EF438FA-CCEC-47A0-BF4D-A469C8E108C6}"/>
    <cellStyle name="Cálculo 4 5 5" xfId="3761" xr:uid="{57EFEFCC-5608-4460-B562-97458982135D}"/>
    <cellStyle name="Cálculo 4 5 5 2" xfId="6398" xr:uid="{EB090380-6D95-492C-BCC8-2FD999790122}"/>
    <cellStyle name="Cálculo 4 5 5 2 2" xfId="12709" xr:uid="{C7607ED5-4DA8-4237-96C6-9A3622E370A1}"/>
    <cellStyle name="Cálculo 4 5 5 2 2 2" xfId="27817" xr:uid="{6B15DBCE-77DE-4021-9953-9CE552E0BB06}"/>
    <cellStyle name="Cálculo 4 5 5 2 3" xfId="16071" xr:uid="{36B9919E-A627-4946-946D-562F612A651F}"/>
    <cellStyle name="Cálculo 4 5 5 2 3 2" xfId="31179" xr:uid="{5080DF55-35EA-4079-983D-21FB097552CD}"/>
    <cellStyle name="Cálculo 4 5 5 2 4" xfId="21506" xr:uid="{DBC5499A-97C8-4078-A4E9-7705F7EB0B37}"/>
    <cellStyle name="Cálculo 4 5 5 3" xfId="10143" xr:uid="{74E6982D-4B59-4A3C-B3BE-555786D18CFE}"/>
    <cellStyle name="Cálculo 4 5 5 3 2" xfId="25251" xr:uid="{CEF407AF-72E9-42B4-BB28-DA0D1B4C9EFF}"/>
    <cellStyle name="Cálculo 4 5 5 4" xfId="13485" xr:uid="{D428F553-ED13-4314-96CB-58485F5DC3A0}"/>
    <cellStyle name="Cálculo 4 5 5 4 2" xfId="28593" xr:uid="{A8C44A31-F3D5-483C-8080-7E1955F04773}"/>
    <cellStyle name="Cálculo 4 5 5 5" xfId="18869" xr:uid="{A4BA1FAE-09EF-47CB-87BF-9B26EAC92DD2}"/>
    <cellStyle name="Cálculo 4 5 6" xfId="4138" xr:uid="{5057F39C-DFBB-47DA-A322-7BB7C242B23C}"/>
    <cellStyle name="Cálculo 4 5 6 2" xfId="6775" xr:uid="{9344C2CC-3D4A-4225-BBE4-84CEB84DC524}"/>
    <cellStyle name="Cálculo 4 5 6 2 2" xfId="13086" xr:uid="{AB3B8E57-12C4-4BF0-ACB4-2FEFFF1BCCA5}"/>
    <cellStyle name="Cálculo 4 5 6 2 2 2" xfId="28194" xr:uid="{7D7C81A0-5FF8-48F3-B9C1-23DC39162FA0}"/>
    <cellStyle name="Cálculo 4 5 6 2 3" xfId="16760" xr:uid="{077DF5E4-B377-4EAB-B6F2-D7F62F6E0AB8}"/>
    <cellStyle name="Cálculo 4 5 6 2 3 2" xfId="31868" xr:uid="{11D5AD2B-F7F9-4F12-8CDB-61DEA2286D10}"/>
    <cellStyle name="Cálculo 4 5 6 2 4" xfId="21883" xr:uid="{C93CFCCF-C343-4C63-AF17-4ED3C84D7E05}"/>
    <cellStyle name="Cálculo 4 5 6 3" xfId="10520" xr:uid="{B0801B5D-1B34-4C11-8E41-1A491EC86A46}"/>
    <cellStyle name="Cálculo 4 5 6 3 2" xfId="25628" xr:uid="{DF69A096-F77E-4F9C-BE60-D3BAD146D0E8}"/>
    <cellStyle name="Cálculo 4 5 6 4" xfId="16087" xr:uid="{069A1328-733E-493C-9D3A-8ECBE99B470A}"/>
    <cellStyle name="Cálculo 4 5 6 4 2" xfId="31195" xr:uid="{7D53F0A8-F973-4B66-BEC8-70EA0B4B5CC7}"/>
    <cellStyle name="Cálculo 4 5 6 5" xfId="19246" xr:uid="{0F9E812E-7AEA-403E-932D-2D380C10FBC6}"/>
    <cellStyle name="Cálculo 4 5 7" xfId="4703" xr:uid="{A48CED30-4D0D-40A0-B4FD-14D08AD8FBBC}"/>
    <cellStyle name="Cálculo 4 5 7 2" xfId="11085" xr:uid="{6EBD2286-662B-4CB2-A374-99C84143A984}"/>
    <cellStyle name="Cálculo 4 5 7 2 2" xfId="26193" xr:uid="{5229E404-8605-46ED-B0C7-B463A9EF8ED9}"/>
    <cellStyle name="Cálculo 4 5 7 3" xfId="14734" xr:uid="{EEC8F89E-7838-489B-897A-EE5ACC2ABC37}"/>
    <cellStyle name="Cálculo 4 5 7 3 2" xfId="29842" xr:uid="{7A06205D-A8E3-41C6-A2BB-EE7E7D64EC54}"/>
    <cellStyle name="Cálculo 4 5 7 4" xfId="19811" xr:uid="{255B5FFD-EE86-4601-A757-38E2E4574687}"/>
    <cellStyle name="Cálculo 4 5 8" xfId="8564" xr:uid="{372974DD-2F19-4017-81B6-77F2FD95A01D}"/>
    <cellStyle name="Cálculo 4 5 8 2" xfId="23672" xr:uid="{770D9952-8378-4470-819B-3287EB104A70}"/>
    <cellStyle name="Cálculo 4 5 9" xfId="16085" xr:uid="{EEE98D12-AE83-44B9-8B35-B7B5874FACB6}"/>
    <cellStyle name="Cálculo 4 5 9 2" xfId="31193" xr:uid="{ADEC277C-7DB1-41F2-8DDC-9D727B75BBD9}"/>
    <cellStyle name="Cálculo 5" xfId="762" xr:uid="{00000000-0005-0000-0000-0000FA020000}"/>
    <cellStyle name="Cálculo 5 2" xfId="1836" xr:uid="{6C4456E4-A316-4034-ABF3-04BA50AAA17E}"/>
    <cellStyle name="Cálculo 5 2 10" xfId="8337" xr:uid="{D4CDC6CC-1304-4875-9AD4-16306AC489B3}"/>
    <cellStyle name="Cálculo 5 2 10 2" xfId="23445" xr:uid="{D0E8D6EA-0010-460E-AEC9-117396996950}"/>
    <cellStyle name="Cálculo 5 2 11" xfId="9159" xr:uid="{692BD2FA-5AF7-4489-9298-C493ADB4B46E}"/>
    <cellStyle name="Cálculo 5 2 11 2" xfId="24267" xr:uid="{096B2C66-80F7-440A-8ADF-12C732DDD4C1}"/>
    <cellStyle name="Cálculo 5 2 12" xfId="15612" xr:uid="{D6A48FC5-DEB7-4354-9AF8-9D0597542F45}"/>
    <cellStyle name="Cálculo 5 2 12 2" xfId="30720" xr:uid="{199303AB-6AD7-41C2-9946-13BF3BE377DE}"/>
    <cellStyle name="Cálculo 5 2 13" xfId="17061" xr:uid="{92FEF9D0-3FB3-45EF-8B60-8203AB508D8C}"/>
    <cellStyle name="Cálculo 5 2 2" xfId="2396" xr:uid="{A94B60C5-9D43-42D4-BBC1-454FF211BBC7}"/>
    <cellStyle name="Cálculo 5 2 2 2" xfId="5033" xr:uid="{9159ED46-94F0-445B-B392-C1719589BA9B}"/>
    <cellStyle name="Cálculo 5 2 2 2 2" xfId="11397" xr:uid="{D732ED5E-3F13-4AF3-A374-1BA5C691C5D2}"/>
    <cellStyle name="Cálculo 5 2 2 2 2 2" xfId="26505" xr:uid="{108A20DD-8888-4857-941E-BC01637FF847}"/>
    <cellStyle name="Cálculo 5 2 2 2 3" xfId="16524" xr:uid="{37A80917-366C-4379-8E11-BDC0FADCBC9E}"/>
    <cellStyle name="Cálculo 5 2 2 2 3 2" xfId="31632" xr:uid="{0F1A274E-606C-45AD-9091-35FDE5281A4B}"/>
    <cellStyle name="Cálculo 5 2 2 2 4" xfId="20141" xr:uid="{A85947F3-64F6-40D8-B6B9-07E094EDE349}"/>
    <cellStyle name="Cálculo 5 2 2 3" xfId="8863" xr:uid="{A3C220E9-14A1-40C7-B10D-8F8B99CADD01}"/>
    <cellStyle name="Cálculo 5 2 2 3 2" xfId="23971" xr:uid="{44480D47-B68C-453E-A097-354C2DC65D1D}"/>
    <cellStyle name="Cálculo 5 2 3" xfId="2224" xr:uid="{05C0EA85-1935-4E30-B4FC-D8CF5498E66C}"/>
    <cellStyle name="Cálculo 5 2 3 2" xfId="4861" xr:uid="{9856F8D5-87B5-4A69-99A2-E33A7634CFC5}"/>
    <cellStyle name="Cálculo 5 2 3 2 2" xfId="14686" xr:uid="{13168FB5-D9A4-44DF-A3DA-02878B143342}"/>
    <cellStyle name="Cálculo 5 2 3 2 2 2" xfId="29794" xr:uid="{31F44C90-94CE-4FB3-8C78-A1A4EBB72D17}"/>
    <cellStyle name="Cálculo 5 2 3 2 3" xfId="19969" xr:uid="{0FE6056D-EFB9-4328-BD73-91E204ED9244}"/>
    <cellStyle name="Cálculo 5 2 3 3" xfId="14159" xr:uid="{4BAB4167-F934-461D-9217-8AE9D2814C66}"/>
    <cellStyle name="Cálculo 5 2 3 3 2" xfId="29267" xr:uid="{C42F885C-518C-4EBA-AFA1-3A4E931B0902}"/>
    <cellStyle name="Cálculo 5 2 3 4" xfId="17449" xr:uid="{8BCE0CE2-526C-442C-8359-EC71F9422196}"/>
    <cellStyle name="Cálculo 5 2 4" xfId="2930" xr:uid="{2A3D755B-8984-4F15-AAF1-F8DE2CA596A3}"/>
    <cellStyle name="Cálculo 5 2 4 2" xfId="5567" xr:uid="{F6F4C281-8792-4E12-B7D0-499BEF779DBF}"/>
    <cellStyle name="Cálculo 5 2 4 2 2" xfId="11878" xr:uid="{773703F4-55B7-4675-AE71-C51DD65F8947}"/>
    <cellStyle name="Cálculo 5 2 4 2 2 2" xfId="26986" xr:uid="{6642286D-21C3-4D17-9758-FECE03090963}"/>
    <cellStyle name="Cálculo 5 2 4 2 3" xfId="14804" xr:uid="{C0931182-835A-4A05-8FB4-1A0B4407482D}"/>
    <cellStyle name="Cálculo 5 2 4 2 3 2" xfId="29912" xr:uid="{2A41320D-E753-4B1C-9022-CB2521334666}"/>
    <cellStyle name="Cálculo 5 2 4 2 4" xfId="20675" xr:uid="{90F3202E-C7CF-4D86-A431-9417D19750A6}"/>
    <cellStyle name="Cálculo 5 2 4 3" xfId="9312" xr:uid="{1D0ED3C7-5742-4EFE-9D24-AFA781D7A473}"/>
    <cellStyle name="Cálculo 5 2 4 3 2" xfId="24420" xr:uid="{5BFDF675-81CC-420D-8A0A-C89634D72163}"/>
    <cellStyle name="Cálculo 5 2 4 4" xfId="8462" xr:uid="{92E3380B-2664-4827-804E-87ADB788AC02}"/>
    <cellStyle name="Cálculo 5 2 4 4 2" xfId="23570" xr:uid="{45F8D9F5-6CBB-4791-8E74-1DD51C3A1CF8}"/>
    <cellStyle name="Cálculo 5 2 4 5" xfId="18038" xr:uid="{17D2DAE3-1A8E-43E7-A007-0E2F00579841}"/>
    <cellStyle name="Cálculo 5 2 5" xfId="3256" xr:uid="{03652A6B-BD2A-4A17-8341-F4911C694451}"/>
    <cellStyle name="Cálculo 5 2 5 2" xfId="5893" xr:uid="{02BF4207-8EEB-4513-97AC-3E4D722FFAAF}"/>
    <cellStyle name="Cálculo 5 2 5 2 2" xfId="12204" xr:uid="{15D53433-695E-4E66-927E-2A545DA8AA36}"/>
    <cellStyle name="Cálculo 5 2 5 2 2 2" xfId="27312" xr:uid="{4B757883-4272-4840-A3C9-9728BBFE599B}"/>
    <cellStyle name="Cálculo 5 2 5 2 3" xfId="15586" xr:uid="{CE479EC7-3BFC-408A-B6F9-26732C90E95E}"/>
    <cellStyle name="Cálculo 5 2 5 2 3 2" xfId="30694" xr:uid="{24FF6142-8C52-421B-A56C-CE708C4B4547}"/>
    <cellStyle name="Cálculo 5 2 5 2 4" xfId="21001" xr:uid="{CB6D9B09-13A7-44D0-B906-120F5CFF3D22}"/>
    <cellStyle name="Cálculo 5 2 5 3" xfId="9638" xr:uid="{0C0A1C05-83D9-4B9B-BAF8-D898CED8D3B1}"/>
    <cellStyle name="Cálculo 5 2 5 3 2" xfId="24746" xr:uid="{AA3A3481-5369-477D-956F-FAB37D3E11CE}"/>
    <cellStyle name="Cálculo 5 2 5 4" xfId="16315" xr:uid="{3A3B0942-5104-4580-8B39-3FF5DDF081CC}"/>
    <cellStyle name="Cálculo 5 2 5 4 2" xfId="31423" xr:uid="{9F6DDBC0-EF44-4F02-AAED-05567F7BD10D}"/>
    <cellStyle name="Cálculo 5 2 5 5" xfId="18364" xr:uid="{5F964F1E-470D-4C35-86F4-4AF2F94F0BF5}"/>
    <cellStyle name="Cálculo 5 2 6" xfId="3562" xr:uid="{5ED6C2CB-7DBD-408F-95C5-068BD883BEDE}"/>
    <cellStyle name="Cálculo 5 2 6 2" xfId="6199" xr:uid="{4FB24871-BFE0-4553-897D-A1ADA9301CA5}"/>
    <cellStyle name="Cálculo 5 2 6 2 2" xfId="12510" xr:uid="{C0B3A145-01C5-43F9-894C-78A875E60CC8}"/>
    <cellStyle name="Cálculo 5 2 6 2 2 2" xfId="27618" xr:uid="{2339C632-1EB6-472F-93AF-82C067774DA2}"/>
    <cellStyle name="Cálculo 5 2 6 2 3" xfId="15222" xr:uid="{78FDCAB0-58B4-402F-9E19-73FD18EC4C05}"/>
    <cellStyle name="Cálculo 5 2 6 2 3 2" xfId="30330" xr:uid="{62919CBF-EBDB-49F6-8586-EFC710EE04C7}"/>
    <cellStyle name="Cálculo 5 2 6 2 4" xfId="21307" xr:uid="{97C1CD35-4734-414C-A7F2-F63965A2CA82}"/>
    <cellStyle name="Cálculo 5 2 6 3" xfId="9944" xr:uid="{C16785E1-AA60-44E2-B4AB-DA08CBC85329}"/>
    <cellStyle name="Cálculo 5 2 6 3 2" xfId="25052" xr:uid="{082305D2-BBAE-41FC-B59B-D7D3F93B42D0}"/>
    <cellStyle name="Cálculo 5 2 6 4" xfId="15096" xr:uid="{187D2A4B-1877-41C3-ACB6-48240934197F}"/>
    <cellStyle name="Cálculo 5 2 6 4 2" xfId="30204" xr:uid="{7B8E2554-AE1B-4DC6-A779-B27ED7AF3E61}"/>
    <cellStyle name="Cálculo 5 2 6 5" xfId="18670" xr:uid="{68A10669-FB93-4B9F-AD1A-8F26D76BD909}"/>
    <cellStyle name="Cálculo 5 2 7" xfId="3908" xr:uid="{F310302F-554F-4442-A871-4139645DB843}"/>
    <cellStyle name="Cálculo 5 2 7 2" xfId="6545" xr:uid="{30FED83F-E6D2-4D0E-9672-5F5E7BA93376}"/>
    <cellStyle name="Cálculo 5 2 7 2 2" xfId="12856" xr:uid="{10DC4C75-2599-42F2-9616-82028FB758EB}"/>
    <cellStyle name="Cálculo 5 2 7 2 2 2" xfId="27964" xr:uid="{94FB6A81-439C-4071-A484-2CF33398EA3C}"/>
    <cellStyle name="Cálculo 5 2 7 2 3" xfId="16339" xr:uid="{46E50E3E-4C3B-40CE-AE47-EF3B95C876D5}"/>
    <cellStyle name="Cálculo 5 2 7 2 3 2" xfId="31447" xr:uid="{4C452278-8BCB-4767-A06F-3E9A49914BFA}"/>
    <cellStyle name="Cálculo 5 2 7 2 4" xfId="21653" xr:uid="{41F3FF40-4D10-4E68-B74D-23B7E7EBFE41}"/>
    <cellStyle name="Cálculo 5 2 7 3" xfId="10290" xr:uid="{69DBD20F-19E3-4BE0-A9CB-56AA7C088BE7}"/>
    <cellStyle name="Cálculo 5 2 7 3 2" xfId="25398" xr:uid="{830D764F-8DDA-4ABB-BC20-C086CBB15296}"/>
    <cellStyle name="Cálculo 5 2 7 4" xfId="13764" xr:uid="{53F977B9-68EE-4C41-BF42-E29AFF6B41E0}"/>
    <cellStyle name="Cálculo 5 2 7 4 2" xfId="28872" xr:uid="{765AA658-04B7-47EA-8D1C-0CC7BE6A16F1}"/>
    <cellStyle name="Cálculo 5 2 7 5" xfId="19016" xr:uid="{DF795CD5-E396-49C6-A4E6-BE0D7A30BD4F}"/>
    <cellStyle name="Cálculo 5 2 8" xfId="4272" xr:uid="{479959A9-7860-4C42-9DC7-76F280D90704}"/>
    <cellStyle name="Cálculo 5 2 8 2" xfId="6909" xr:uid="{81493305-722B-441D-B812-D3A87F620884}"/>
    <cellStyle name="Cálculo 5 2 8 2 2" xfId="13220" xr:uid="{6AD5C5A3-304E-4EFF-B9C8-202CF6084F27}"/>
    <cellStyle name="Cálculo 5 2 8 2 2 2" xfId="28328" xr:uid="{82813408-1094-498E-81A1-0FA3D02D099D}"/>
    <cellStyle name="Cálculo 5 2 8 2 3" xfId="16884" xr:uid="{9F586ABD-3B3F-4154-BDBF-FA8FF26F886A}"/>
    <cellStyle name="Cálculo 5 2 8 2 3 2" xfId="31992" xr:uid="{EA21DECF-CA81-40AF-B9CE-DCBBCBA34DFE}"/>
    <cellStyle name="Cálculo 5 2 8 2 4" xfId="22017" xr:uid="{8DF0070F-F13F-4A0B-B3AD-91A10A96EFC2}"/>
    <cellStyle name="Cálculo 5 2 8 3" xfId="10654" xr:uid="{6B5687EC-4E4E-4FA2-BFC1-955854D73BC3}"/>
    <cellStyle name="Cálculo 5 2 8 3 2" xfId="25762" xr:uid="{29F5AB40-333F-41EA-A4B7-4567286FE392}"/>
    <cellStyle name="Cálculo 5 2 8 4" xfId="13760" xr:uid="{8ED1789E-9ADC-4D72-89C1-C35651183D2A}"/>
    <cellStyle name="Cálculo 5 2 8 4 2" xfId="28868" xr:uid="{1DDF8D3B-AD67-4A2C-8BC1-D3D4F43320AB}"/>
    <cellStyle name="Cálculo 5 2 8 5" xfId="19380" xr:uid="{B5380647-CCAF-4EA7-B79C-0D169066BB9F}"/>
    <cellStyle name="Cálculo 5 2 9" xfId="4473" xr:uid="{C725D3FC-2152-4A17-AA9C-A77A2EA6DA67}"/>
    <cellStyle name="Cálculo 5 2 9 2" xfId="10855" xr:uid="{E8031841-4F5B-4291-842A-2707215D74C4}"/>
    <cellStyle name="Cálculo 5 2 9 2 2" xfId="25963" xr:uid="{78DA7707-1215-4A89-B55F-25DBCB0F443C}"/>
    <cellStyle name="Cálculo 5 2 9 3" xfId="7918" xr:uid="{255543E2-1B6E-42DF-8AFC-579F7D30B40A}"/>
    <cellStyle name="Cálculo 5 2 9 3 2" xfId="23026" xr:uid="{4CAB0B1A-CD42-4EC3-BAB7-2505F033AE33}"/>
    <cellStyle name="Cálculo 5 2 9 4" xfId="19581" xr:uid="{BEE85398-8188-4818-94EC-2B22EA5DD251}"/>
    <cellStyle name="Cálculo 5 3" xfId="1819" xr:uid="{5653B08F-57AB-4847-B2A7-15A2FBFD1C03}"/>
    <cellStyle name="Cálculo 5 3 10" xfId="11238" xr:uid="{598C15E0-5987-47E7-A47C-522DE5AEB13D}"/>
    <cellStyle name="Cálculo 5 3 10 2" xfId="26346" xr:uid="{558E17C7-08B3-43DF-A1A1-B72268F73F69}"/>
    <cellStyle name="Cálculo 5 3 11" xfId="13508" xr:uid="{AEC31384-4D21-44ED-8810-7C36C9B018D7}"/>
    <cellStyle name="Cálculo 5 3 11 2" xfId="28616" xr:uid="{274FCE02-087D-4234-A325-C2EA045C3819}"/>
    <cellStyle name="Cálculo 5 3 12" xfId="17044" xr:uid="{BEA1A6D5-A5D3-4D17-86BF-EA54622E9E2A}"/>
    <cellStyle name="Cálculo 5 3 2" xfId="2379" xr:uid="{38C72231-581F-4319-B7BE-8F1E2F03C2FF}"/>
    <cellStyle name="Cálculo 5 3 2 2" xfId="5016" xr:uid="{C6313802-4C8B-462F-9838-5444AD91AAA3}"/>
    <cellStyle name="Cálculo 5 3 2 2 2" xfId="11380" xr:uid="{242AE8E7-A6D0-4256-A71D-105AD18EDD14}"/>
    <cellStyle name="Cálculo 5 3 2 2 2 2" xfId="26488" xr:uid="{43188B0F-2092-48B6-AF1E-58D4AFBB985D}"/>
    <cellStyle name="Cálculo 5 3 2 2 3" xfId="14621" xr:uid="{E3E27E58-FD4F-468D-A980-DEE1499E30AF}"/>
    <cellStyle name="Cálculo 5 3 2 2 3 2" xfId="29729" xr:uid="{15BFE32B-F89E-4EB0-9F23-247833FF5485}"/>
    <cellStyle name="Cálculo 5 3 2 2 4" xfId="20124" xr:uid="{3B146B1E-4540-4EAC-9B74-1F80E5C679A5}"/>
    <cellStyle name="Cálculo 5 3 2 3" xfId="8846" xr:uid="{8A57A496-D856-44FE-A07A-E52DD8C4BECB}"/>
    <cellStyle name="Cálculo 5 3 2 3 2" xfId="23954" xr:uid="{DBA9872A-D15D-4BAA-A113-FA9B9D8717B4}"/>
    <cellStyle name="Cálculo 5 3 2 4" xfId="15815" xr:uid="{5B95171B-F6B3-459A-9C6B-068D8461ED43}"/>
    <cellStyle name="Cálculo 5 3 2 4 2" xfId="30923" xr:uid="{81BDACA6-50EA-4587-AC2F-CDE4E9C36452}"/>
    <cellStyle name="Cálculo 5 3 2 5" xfId="7216" xr:uid="{EFCF62E4-5B26-4423-88B4-40815576E74E}"/>
    <cellStyle name="Cálculo 5 3 2 5 2" xfId="22324" xr:uid="{87B7F748-CB60-4D85-A6BD-0AC5F139E36C}"/>
    <cellStyle name="Cálculo 5 3 2 6" xfId="17587" xr:uid="{C8D15EE6-AAF3-4922-B531-938EDC3B8F62}"/>
    <cellStyle name="Cálculo 5 3 3" xfId="2241" xr:uid="{F3AA0B14-47CD-455C-A5A8-64B962809F02}"/>
    <cellStyle name="Cálculo 5 3 3 2" xfId="4878" xr:uid="{15536768-1E4A-425B-AE21-F6463EF08014}"/>
    <cellStyle name="Cálculo 5 3 3 2 2" xfId="7264" xr:uid="{922B9FF6-3FB4-45F4-9FBF-90DAFD8C93DF}"/>
    <cellStyle name="Cálculo 5 3 3 2 2 2" xfId="22372" xr:uid="{1424A7B5-E612-444E-8FAB-3A35CE42B4CB}"/>
    <cellStyle name="Cálculo 5 3 3 2 3" xfId="19986" xr:uid="{87C1CD6D-73F8-4C9C-8FC9-F7E99E60F762}"/>
    <cellStyle name="Cálculo 5 3 3 3" xfId="16137" xr:uid="{4B4E177D-1397-4AEF-8036-1EDEE12D71A2}"/>
    <cellStyle name="Cálculo 5 3 3 3 2" xfId="31245" xr:uid="{2E27853B-B080-46AF-B889-6BADBA72AFC1}"/>
    <cellStyle name="Cálculo 5 3 3 4" xfId="17466" xr:uid="{546223C6-3EC5-4E0A-A221-B1F4A66C248C}"/>
    <cellStyle name="Cálculo 5 3 4" xfId="2651" xr:uid="{6F52131A-9D8A-437A-BCEE-7C159FA2BC41}"/>
    <cellStyle name="Cálculo 5 3 4 2" xfId="5288" xr:uid="{AB2E388E-A2F2-4186-B194-3C45D80A595E}"/>
    <cellStyle name="Cálculo 5 3 4 2 2" xfId="11652" xr:uid="{22DD1B37-F40F-483E-A63C-E1031AA83927}"/>
    <cellStyle name="Cálculo 5 3 4 2 2 2" xfId="26760" xr:uid="{A019AA93-20EE-4935-AEE0-84BEFC81547D}"/>
    <cellStyle name="Cálculo 5 3 4 2 3" xfId="13512" xr:uid="{8428D74D-AD51-4CB2-B67E-6792E275D083}"/>
    <cellStyle name="Cálculo 5 3 4 2 3 2" xfId="28620" xr:uid="{287516DA-0249-4BB5-8F8B-B78FC66967A0}"/>
    <cellStyle name="Cálculo 5 3 4 2 4" xfId="20396" xr:uid="{35602FC1-0FA5-4BC0-8718-4F62318C2DFB}"/>
    <cellStyle name="Cálculo 5 3 4 3" xfId="9118" xr:uid="{D185E858-F8C9-45D3-9817-958BCAF8EBBF}"/>
    <cellStyle name="Cálculo 5 3 4 3 2" xfId="24226" xr:uid="{055F96BC-3BC2-463F-9C86-143B2F75D40F}"/>
    <cellStyle name="Cálculo 5 3 4 4" xfId="13516" xr:uid="{8A30DCD1-388D-47DB-BDC1-FDB4A652A901}"/>
    <cellStyle name="Cálculo 5 3 4 4 2" xfId="28624" xr:uid="{E1278203-C9A7-48BE-A4B6-D8E86FE3AE11}"/>
    <cellStyle name="Cálculo 5 3 4 5" xfId="17759" xr:uid="{C46CBABD-36B1-444B-8FEC-65C647B65EDA}"/>
    <cellStyle name="Cálculo 5 3 5" xfId="3239" xr:uid="{EFB20D03-55CB-487B-9DD3-C109199C6CE7}"/>
    <cellStyle name="Cálculo 5 3 5 2" xfId="5876" xr:uid="{29E4E8E1-1EEC-41C4-856A-69C4C9D152BD}"/>
    <cellStyle name="Cálculo 5 3 5 2 2" xfId="12187" xr:uid="{E3698E1C-AEDA-481C-B82F-02583CCFB4FE}"/>
    <cellStyle name="Cálculo 5 3 5 2 2 2" xfId="27295" xr:uid="{D6934EAB-2F3B-48EE-B684-7779B529FEA3}"/>
    <cellStyle name="Cálculo 5 3 5 2 3" xfId="15589" xr:uid="{C956CBC5-57E7-4967-8C7B-0F23364BAE59}"/>
    <cellStyle name="Cálculo 5 3 5 2 3 2" xfId="30697" xr:uid="{093C84C9-B06C-4616-9E5D-3986E2537437}"/>
    <cellStyle name="Cálculo 5 3 5 2 4" xfId="20984" xr:uid="{2E89F78E-5432-4A93-B5E5-BE2C2AFD87E2}"/>
    <cellStyle name="Cálculo 5 3 5 3" xfId="9621" xr:uid="{C6FB4CC2-3533-4B3A-9C6D-E1662159CE0E}"/>
    <cellStyle name="Cálculo 5 3 5 3 2" xfId="24729" xr:uid="{B37441DB-D003-4309-8FB9-10646B5CC6C5}"/>
    <cellStyle name="Cálculo 5 3 5 4" xfId="15636" xr:uid="{DB6CC46A-479F-422A-8196-E89FAABB6790}"/>
    <cellStyle name="Cálculo 5 3 5 4 2" xfId="30744" xr:uid="{8515D3E5-F7FE-4CA2-9C33-63C8C29D15B3}"/>
    <cellStyle name="Cálculo 5 3 5 5" xfId="18347" xr:uid="{6839174C-B5C3-4517-BDBC-A63E68D12231}"/>
    <cellStyle name="Cálculo 5 3 6" xfId="2321" xr:uid="{36B1A4BB-77EB-4B6C-8066-AC8F9CC1184B}"/>
    <cellStyle name="Cálculo 5 3 6 2" xfId="4958" xr:uid="{96DE3A6F-C39A-4B7E-ACFA-4E6E794C7136}"/>
    <cellStyle name="Cálculo 5 3 6 2 2" xfId="11322" xr:uid="{A2F1919D-8039-4DBC-B8B7-9202DFAA35A4}"/>
    <cellStyle name="Cálculo 5 3 6 2 2 2" xfId="26430" xr:uid="{B1002DBC-E564-4CF5-9059-6D8D3580DDBC}"/>
    <cellStyle name="Cálculo 5 3 6 2 3" xfId="13350" xr:uid="{C7FE4E5F-CF92-4A80-84D1-A2AF8160B2B5}"/>
    <cellStyle name="Cálculo 5 3 6 2 3 2" xfId="28458" xr:uid="{A78D4623-8660-4594-BE1B-5CC19BF959B6}"/>
    <cellStyle name="Cálculo 5 3 6 2 4" xfId="20066" xr:uid="{2917C7C3-C6E2-49AF-8B28-38D5E90D251E}"/>
    <cellStyle name="Cálculo 5 3 6 3" xfId="8788" xr:uid="{1BD60B94-F979-40E1-B8B5-C63D3185F13E}"/>
    <cellStyle name="Cálculo 5 3 6 3 2" xfId="23896" xr:uid="{A5245977-707A-4635-B3E8-4B881D72B618}"/>
    <cellStyle name="Cálculo 5 3 6 4" xfId="13736" xr:uid="{0E167801-BC22-4A4F-90A2-385D31832BA2}"/>
    <cellStyle name="Cálculo 5 3 6 4 2" xfId="28844" xr:uid="{0209F65D-BFEE-4B51-B3D8-3BE7171C5CDD}"/>
    <cellStyle name="Cálculo 5 3 6 5" xfId="17546" xr:uid="{7AAFA86B-FCF1-40E0-9ACF-F29DE8B4DECC}"/>
    <cellStyle name="Cálculo 5 3 7" xfId="3891" xr:uid="{948C543B-F1F1-4F3A-98E9-A7FEBF98F404}"/>
    <cellStyle name="Cálculo 5 3 7 2" xfId="6528" xr:uid="{56BE8FB6-B0A7-40B2-94F3-532D9E97521B}"/>
    <cellStyle name="Cálculo 5 3 7 2 2" xfId="12839" xr:uid="{12D0A074-B8FE-449F-B29F-405D0C00164E}"/>
    <cellStyle name="Cálculo 5 3 7 2 2 2" xfId="27947" xr:uid="{4186D11D-2BFA-41E7-AF4E-9643B23B5164}"/>
    <cellStyle name="Cálculo 5 3 7 2 3" xfId="7712" xr:uid="{99B0FB9A-4247-411F-8215-3CC651BBB7A2}"/>
    <cellStyle name="Cálculo 5 3 7 2 3 2" xfId="22820" xr:uid="{5F13C890-5442-45FB-BEA2-E85749F12DD8}"/>
    <cellStyle name="Cálculo 5 3 7 2 4" xfId="21636" xr:uid="{527B6061-697D-4613-AEEC-388129F11F51}"/>
    <cellStyle name="Cálculo 5 3 7 3" xfId="10273" xr:uid="{07477E9D-2CF3-4726-A609-6263DD968186}"/>
    <cellStyle name="Cálculo 5 3 7 3 2" xfId="25381" xr:uid="{3BA3D60D-E9FC-40EB-BEEC-7CCAABA121B1}"/>
    <cellStyle name="Cálculo 5 3 7 4" xfId="14627" xr:uid="{750765C2-EBC8-4DB8-A8FF-3F67674EB513}"/>
    <cellStyle name="Cálculo 5 3 7 4 2" xfId="29735" xr:uid="{31084443-4233-4C99-AA92-9FC76A5BA13E}"/>
    <cellStyle name="Cálculo 5 3 7 5" xfId="18999" xr:uid="{3C4A37F8-E570-40B9-89C5-A44E7F55CFDB}"/>
    <cellStyle name="Cálculo 5 3 8" xfId="4456" xr:uid="{EEC78B37-0469-4344-A2D3-2C9FD2679595}"/>
    <cellStyle name="Cálculo 5 3 8 2" xfId="10838" xr:uid="{ACDBF53A-71A0-4B70-BFEC-1AF34B791FFB}"/>
    <cellStyle name="Cálculo 5 3 8 2 2" xfId="25946" xr:uid="{7E1FBDCB-415B-4032-9015-8DB8BF8A772D}"/>
    <cellStyle name="Cálculo 5 3 8 3" xfId="13505" xr:uid="{AEC7366C-CFBD-4EC0-98B1-5193F2B55E53}"/>
    <cellStyle name="Cálculo 5 3 8 3 2" xfId="28613" xr:uid="{44B8EE0B-5E9D-48FB-9970-814A5F970564}"/>
    <cellStyle name="Cálculo 5 3 8 4" xfId="19564" xr:uid="{CA99B6EF-DD01-4742-BEAA-B3E9E04416CA}"/>
    <cellStyle name="Cálculo 5 3 9" xfId="8320" xr:uid="{BA3AB519-C14E-4412-BA62-E782D2D1D445}"/>
    <cellStyle name="Cálculo 5 3 9 2" xfId="23428" xr:uid="{2D8E6E0D-1E56-4C13-8E44-2277F85BE86A}"/>
    <cellStyle name="Cálculo 5 4" xfId="2056" xr:uid="{80B84301-8E21-4A0A-A553-2C0B10D43863}"/>
    <cellStyle name="Cálculo 5 4 10" xfId="7341" xr:uid="{AC0FB068-B0FE-4A5C-95D4-93969F2ECEDF}"/>
    <cellStyle name="Cálculo 5 4 10 2" xfId="22449" xr:uid="{91A6A9F9-EA40-4A0A-9C4F-C409BFBDBE60}"/>
    <cellStyle name="Cálculo 5 4 11" xfId="13824" xr:uid="{89D0FDFB-B427-448A-AF6A-EB736DD01B90}"/>
    <cellStyle name="Cálculo 5 4 11 2" xfId="28932" xr:uid="{AB0007C0-1E85-45D7-9515-A9ED0C38549D}"/>
    <cellStyle name="Cálculo 5 4 12" xfId="17281" xr:uid="{2CDDA375-05DB-4D21-AB9F-0F6339BDC66D}"/>
    <cellStyle name="Cálculo 5 4 2" xfId="2563" xr:uid="{9880BDBD-DE71-4E83-8271-E89138B14EDA}"/>
    <cellStyle name="Cálculo 5 4 2 2" xfId="5200" xr:uid="{DBAEA62C-2471-4EE9-B62A-A038B6CC23CA}"/>
    <cellStyle name="Cálculo 5 4 2 2 2" xfId="11564" xr:uid="{B1EB4B8A-BE3A-4FB7-8567-3A15DA2AA3DB}"/>
    <cellStyle name="Cálculo 5 4 2 2 2 2" xfId="26672" xr:uid="{1E461BAC-85AB-492F-875B-6A5AEBABE321}"/>
    <cellStyle name="Cálculo 5 4 2 2 3" xfId="9234" xr:uid="{B3DE5664-C48B-4110-A54E-CCBCC76B6F5E}"/>
    <cellStyle name="Cálculo 5 4 2 2 3 2" xfId="24342" xr:uid="{1FC82714-53CE-46F3-9E1E-113EE9023D85}"/>
    <cellStyle name="Cálculo 5 4 2 2 4" xfId="20308" xr:uid="{2FC9A74C-B45D-4C8E-939A-14A0C4805A2B}"/>
    <cellStyle name="Cálculo 5 4 2 3" xfId="9030" xr:uid="{A70D10A9-C40D-426B-A2F9-B56263FEA15B}"/>
    <cellStyle name="Cálculo 5 4 2 3 2" xfId="24138" xr:uid="{1093EED7-9179-4B85-958A-D93AE2315DB9}"/>
    <cellStyle name="Cálculo 5 4 2 4" xfId="13950" xr:uid="{360F1D7E-6479-4A38-9F2A-7A00E685624F}"/>
    <cellStyle name="Cálculo 5 4 2 4 2" xfId="29058" xr:uid="{0A2C24E7-E3CD-42E6-A4EA-5AC7EDDFF602}"/>
    <cellStyle name="Cálculo 5 4 2 5" xfId="16271" xr:uid="{B15A81E6-3709-4C0C-A2A9-C268A7181A16}"/>
    <cellStyle name="Cálculo 5 4 2 5 2" xfId="31379" xr:uid="{577DB40C-61D6-45B7-B5D7-748972E09A4D}"/>
    <cellStyle name="Cálculo 5 4 2 6" xfId="17671" xr:uid="{0B96C58E-BAB9-40AA-B00F-D57D5DC7871C}"/>
    <cellStyle name="Cálculo 5 4 3" xfId="2816" xr:uid="{B2E0596C-BEB3-4D26-A563-7CAFCFB8BD06}"/>
    <cellStyle name="Cálculo 5 4 3 2" xfId="5453" xr:uid="{F233914D-5275-4563-92D0-86A8A86523E5}"/>
    <cellStyle name="Cálculo 5 4 3 2 2" xfId="15412" xr:uid="{2B69939D-08D1-4A3A-8C88-2C88E77F0E99}"/>
    <cellStyle name="Cálculo 5 4 3 2 2 2" xfId="30520" xr:uid="{5A595EC4-830B-4AC8-A6F3-A184C6447D6F}"/>
    <cellStyle name="Cálculo 5 4 3 2 3" xfId="20561" xr:uid="{6E0F2F35-7B46-4288-BE51-97F0E6B7AE30}"/>
    <cellStyle name="Cálculo 5 4 3 3" xfId="9246" xr:uid="{6599DADF-0907-4305-8BB7-5497807AF23E}"/>
    <cellStyle name="Cálculo 5 4 3 3 2" xfId="24354" xr:uid="{9FD95027-7A78-4A21-935C-0B1043E9284C}"/>
    <cellStyle name="Cálculo 5 4 3 4" xfId="17924" xr:uid="{ADE33EB1-2916-49A3-A75F-9019B6C7CFE9}"/>
    <cellStyle name="Cálculo 5 4 4" xfId="3119" xr:uid="{F3139A61-8274-4AF1-BA9E-83AFABCF0FD2}"/>
    <cellStyle name="Cálculo 5 4 4 2" xfId="5756" xr:uid="{618C7194-39E2-4208-BAB6-F4E307BF3D91}"/>
    <cellStyle name="Cálculo 5 4 4 2 2" xfId="12067" xr:uid="{FA9C434E-6193-49DE-85F1-06F43D3DD298}"/>
    <cellStyle name="Cálculo 5 4 4 2 2 2" xfId="27175" xr:uid="{23700AA8-DCA2-4B47-BDAB-387C341CC36C}"/>
    <cellStyle name="Cálculo 5 4 4 2 3" xfId="14155" xr:uid="{C1315AAE-24FE-4FF9-ABB4-E34B0201C026}"/>
    <cellStyle name="Cálculo 5 4 4 2 3 2" xfId="29263" xr:uid="{664AD656-988C-41C0-B93D-80BF06FE57C8}"/>
    <cellStyle name="Cálculo 5 4 4 2 4" xfId="20864" xr:uid="{95CE2AC2-D04C-4268-821C-CB400385F4FA}"/>
    <cellStyle name="Cálculo 5 4 4 3" xfId="9501" xr:uid="{77604FC1-82B6-4E60-92F0-A0D8EE352BC6}"/>
    <cellStyle name="Cálculo 5 4 4 3 2" xfId="24609" xr:uid="{D27E00C3-6D29-4785-812C-D6161F94D729}"/>
    <cellStyle name="Cálculo 5 4 4 4" xfId="14353" xr:uid="{76DCCBF8-5A54-483F-9974-19A5C5EC57D2}"/>
    <cellStyle name="Cálculo 5 4 4 4 2" xfId="29461" xr:uid="{E8FA259C-0913-4A75-ADE1-62D593769920}"/>
    <cellStyle name="Cálculo 5 4 4 5" xfId="18227" xr:uid="{F5FD6259-78C5-44DA-AA69-B3DCF07CEF6F}"/>
    <cellStyle name="Cálculo 5 4 5" xfId="3445" xr:uid="{9961D04D-4901-495B-B994-2503ACB9A0AC}"/>
    <cellStyle name="Cálculo 5 4 5 2" xfId="6082" xr:uid="{5DB5D0B5-7C31-4CD2-B782-2BCACF40EB2F}"/>
    <cellStyle name="Cálculo 5 4 5 2 2" xfId="12393" xr:uid="{FC697AA3-BCB7-465B-B0D0-FD2531A2C64D}"/>
    <cellStyle name="Cálculo 5 4 5 2 2 2" xfId="27501" xr:uid="{651E872A-C2CD-4BD7-8786-2F8B6548C4BD}"/>
    <cellStyle name="Cálculo 5 4 5 2 3" xfId="8127" xr:uid="{B778E8AC-4D70-4125-8999-C324B73AFF84}"/>
    <cellStyle name="Cálculo 5 4 5 2 3 2" xfId="23235" xr:uid="{E8B24780-288D-4503-8A0F-0DA245DC3576}"/>
    <cellStyle name="Cálculo 5 4 5 2 4" xfId="21190" xr:uid="{3FB40D0C-FC2A-462D-9634-4B64944FA92D}"/>
    <cellStyle name="Cálculo 5 4 5 3" xfId="9827" xr:uid="{F19CF682-C06F-430A-847D-FFBE21D3604D}"/>
    <cellStyle name="Cálculo 5 4 5 3 2" xfId="24935" xr:uid="{A056387D-FCA4-4F7D-9A59-F8494A1BD7A8}"/>
    <cellStyle name="Cálculo 5 4 5 4" xfId="7062" xr:uid="{B72AD06D-AFF8-487C-8AF7-FCDF06DDD806}"/>
    <cellStyle name="Cálculo 5 4 5 4 2" xfId="22170" xr:uid="{CE20FA89-4683-4A77-AFBF-A4060B7C11AB}"/>
    <cellStyle name="Cálculo 5 4 5 5" xfId="18553" xr:uid="{9E23ED6E-F3D6-40DD-8A3C-75F67653E8B4}"/>
    <cellStyle name="Cálculo 5 4 6" xfId="3751" xr:uid="{5725AE40-4C00-4D83-A338-4F22D740B718}"/>
    <cellStyle name="Cálculo 5 4 6 2" xfId="6388" xr:uid="{BA7B2643-592B-43B8-A9D8-B015181F16F8}"/>
    <cellStyle name="Cálculo 5 4 6 2 2" xfId="12699" xr:uid="{488B1C7B-8FF4-40A5-AC45-DE61EA1AA35A}"/>
    <cellStyle name="Cálculo 5 4 6 2 2 2" xfId="27807" xr:uid="{9CDD7D99-1476-4244-81FC-60A5BA8515A1}"/>
    <cellStyle name="Cálculo 5 4 6 2 3" xfId="13976" xr:uid="{C37A466C-5BDF-4595-AAC1-7E1CAE96E9AA}"/>
    <cellStyle name="Cálculo 5 4 6 2 3 2" xfId="29084" xr:uid="{45DA2CE2-46C8-4FF0-A959-DE5E8F437BC0}"/>
    <cellStyle name="Cálculo 5 4 6 2 4" xfId="21496" xr:uid="{3639B2A7-2074-449E-98AA-3BD2DBDF6D01}"/>
    <cellStyle name="Cálculo 5 4 6 3" xfId="10133" xr:uid="{700B798E-264E-4815-8EA7-7FAB14985DC9}"/>
    <cellStyle name="Cálculo 5 4 6 3 2" xfId="25241" xr:uid="{AB6D21E1-61A7-4ECE-B3F1-B9860759DCC4}"/>
    <cellStyle name="Cálculo 5 4 6 4" xfId="7617" xr:uid="{35DA292E-1DFA-4263-AEF5-BE721CD0912A}"/>
    <cellStyle name="Cálculo 5 4 6 4 2" xfId="22725" xr:uid="{86C0AF0D-E0AB-41ED-94C5-70BE575FBEEA}"/>
    <cellStyle name="Cálculo 5 4 6 5" xfId="18859" xr:uid="{4E1D3C65-A82A-4970-B347-202DD45185ED}"/>
    <cellStyle name="Cálculo 5 4 7" xfId="4128" xr:uid="{0F1F2C50-1C49-46C1-B93E-469C1A74C716}"/>
    <cellStyle name="Cálculo 5 4 7 2" xfId="6765" xr:uid="{6421903D-0AE9-4428-8FE4-AD327753F571}"/>
    <cellStyle name="Cálculo 5 4 7 2 2" xfId="13076" xr:uid="{3089734B-0A76-47FA-B3DE-A086A503D96D}"/>
    <cellStyle name="Cálculo 5 4 7 2 2 2" xfId="28184" xr:uid="{2686714D-332D-4115-98CB-B712F432779A}"/>
    <cellStyle name="Cálculo 5 4 7 2 3" xfId="16750" xr:uid="{15FEDEBC-7431-42EC-B585-C4AA17B7E122}"/>
    <cellStyle name="Cálculo 5 4 7 2 3 2" xfId="31858" xr:uid="{8BC78B8F-7D04-4D57-87BC-5746C1271E96}"/>
    <cellStyle name="Cálculo 5 4 7 2 4" xfId="21873" xr:uid="{07080B1C-CEBB-439F-8879-51FC27DA854B}"/>
    <cellStyle name="Cálculo 5 4 7 3" xfId="10510" xr:uid="{E0C7ACDF-530B-4AF6-8928-2CA1D82CE892}"/>
    <cellStyle name="Cálculo 5 4 7 3 2" xfId="25618" xr:uid="{45F39059-1EDE-497B-9BF4-64A79C8D01B5}"/>
    <cellStyle name="Cálculo 5 4 7 4" xfId="7099" xr:uid="{B538BFCE-B198-49BF-8748-811F84FF375A}"/>
    <cellStyle name="Cálculo 5 4 7 4 2" xfId="22207" xr:uid="{DC8E3C08-6B07-4B52-98D0-4C3A3A9F48F8}"/>
    <cellStyle name="Cálculo 5 4 7 5" xfId="19236" xr:uid="{3B4D66A9-295A-410B-A368-A5828F2CD150}"/>
    <cellStyle name="Cálculo 5 4 8" xfId="4693" xr:uid="{8C82FE44-E700-4AA1-B384-5739319F1B96}"/>
    <cellStyle name="Cálculo 5 4 8 2" xfId="11075" xr:uid="{0C184DD1-69BA-4CD6-95DE-267DF61AFA82}"/>
    <cellStyle name="Cálculo 5 4 8 2 2" xfId="26183" xr:uid="{19AF28EE-21E2-464C-9116-59C9B046F1B7}"/>
    <cellStyle name="Cálculo 5 4 8 3" xfId="15469" xr:uid="{198D9611-90DC-410F-A04E-CEB6137FCF97}"/>
    <cellStyle name="Cálculo 5 4 8 3 2" xfId="30577" xr:uid="{015F7094-4887-46DD-98A4-F86B0278B22E}"/>
    <cellStyle name="Cálculo 5 4 8 4" xfId="19801" xr:uid="{507A83D7-AA44-4B3E-B33F-8BA322C7E757}"/>
    <cellStyle name="Cálculo 5 4 9" xfId="8554" xr:uid="{8AE4CA08-8BE0-4159-9434-25233E7CBDE2}"/>
    <cellStyle name="Cálculo 5 4 9 2" xfId="23662" xr:uid="{C39958E6-7E14-4F4D-900A-A28B0901235D}"/>
    <cellStyle name="Cálculo 5 5" xfId="2065" xr:uid="{D2D26F14-5F97-4440-855B-006D91C93931}"/>
    <cellStyle name="Cálculo 5 5 10" xfId="13790" xr:uid="{A9486757-EEF6-4035-AC23-6EDCE90927F2}"/>
    <cellStyle name="Cálculo 5 5 10 2" xfId="28898" xr:uid="{D0C526CA-CAB3-4C3D-9D1A-F1775B54FD2F}"/>
    <cellStyle name="Cálculo 5 5 11" xfId="17290" xr:uid="{6BC03729-9432-41D3-BD0F-30BD0142C72E}"/>
    <cellStyle name="Cálculo 5 5 2" xfId="2825" xr:uid="{40A30F11-9E34-42EE-8AB8-CA4A71F5FA75}"/>
    <cellStyle name="Cálculo 5 5 2 2" xfId="5462" xr:uid="{B3B7231B-2153-47BE-875B-0D5AEA0891D4}"/>
    <cellStyle name="Cálculo 5 5 2 2 2" xfId="13372" xr:uid="{3040E369-9113-4E7B-B43B-9EC4BBC19254}"/>
    <cellStyle name="Cálculo 5 5 2 2 2 2" xfId="28480" xr:uid="{21971B1F-213D-4F2B-BF2A-E27A20FF2ED5}"/>
    <cellStyle name="Cálculo 5 5 2 2 3" xfId="20570" xr:uid="{A3613E70-ADD1-4E80-875E-7F88F9883BCE}"/>
    <cellStyle name="Cálculo 5 5 2 3" xfId="9302" xr:uid="{EA935081-6D55-469D-85E2-5FD3F4C6CF15}"/>
    <cellStyle name="Cálculo 5 5 2 3 2" xfId="24410" xr:uid="{C8795E86-099F-4D56-959A-A2090B7F8AD5}"/>
    <cellStyle name="Cálculo 5 5 2 4" xfId="17933" xr:uid="{94DEB9BC-DD9E-4E09-B628-CA6C8B02E12E}"/>
    <cellStyle name="Cálculo 5 5 3" xfId="3128" xr:uid="{653CE675-01A9-4A64-8755-2C5434F3B196}"/>
    <cellStyle name="Cálculo 5 5 3 2" xfId="5765" xr:uid="{AA3B6C0B-F520-4A42-88A0-E08FA20C9326}"/>
    <cellStyle name="Cálculo 5 5 3 2 2" xfId="12076" xr:uid="{6324D17E-46A4-4673-B872-2BBFA92594C7}"/>
    <cellStyle name="Cálculo 5 5 3 2 2 2" xfId="27184" xr:uid="{7F94B0BB-0254-45F6-9869-F6925E60D704}"/>
    <cellStyle name="Cálculo 5 5 3 2 3" xfId="16010" xr:uid="{10120C8F-C85D-4E2F-9DC7-AFF2490A36FC}"/>
    <cellStyle name="Cálculo 5 5 3 2 3 2" xfId="31118" xr:uid="{A3936D05-CF4E-4C8E-8971-65DD88D8DB7D}"/>
    <cellStyle name="Cálculo 5 5 3 2 4" xfId="20873" xr:uid="{78439E0E-D847-4887-9848-D1EB6F5F2F13}"/>
    <cellStyle name="Cálculo 5 5 3 3" xfId="9510" xr:uid="{AB032336-D8B3-4969-8B60-C82C40A3D506}"/>
    <cellStyle name="Cálculo 5 5 3 3 2" xfId="24618" xr:uid="{0A0FDC00-D26F-4992-912A-2FBF9F75734C}"/>
    <cellStyle name="Cálculo 5 5 3 4" xfId="8018" xr:uid="{603A9EFA-C6D1-4047-97FD-FFC1AC0D1B79}"/>
    <cellStyle name="Cálculo 5 5 3 4 2" xfId="23126" xr:uid="{01BD2C8D-74FF-4634-B23A-83A24720BF2F}"/>
    <cellStyle name="Cálculo 5 5 3 5" xfId="18236" xr:uid="{8D5CD8B7-64D0-48F8-A253-D707EB94BA96}"/>
    <cellStyle name="Cálculo 5 5 4" xfId="3454" xr:uid="{53CFB895-8307-4688-BB86-2B894E186688}"/>
    <cellStyle name="Cálculo 5 5 4 2" xfId="6091" xr:uid="{3CA2FB11-6D1D-4B2C-904C-93D1FCDE80B4}"/>
    <cellStyle name="Cálculo 5 5 4 2 2" xfId="12402" xr:uid="{F4A4BF19-3B05-4687-998F-92CA8001C993}"/>
    <cellStyle name="Cálculo 5 5 4 2 2 2" xfId="27510" xr:uid="{E7A860AA-7574-4FF3-9848-3201CD944F38}"/>
    <cellStyle name="Cálculo 5 5 4 2 3" xfId="7250" xr:uid="{317E52A3-B06C-4737-866D-175366DC20CF}"/>
    <cellStyle name="Cálculo 5 5 4 2 3 2" xfId="22358" xr:uid="{D8B88999-862C-49F4-99A5-0B5568DF431D}"/>
    <cellStyle name="Cálculo 5 5 4 2 4" xfId="21199" xr:uid="{B9870326-F374-4259-9C16-0E41DE848BF6}"/>
    <cellStyle name="Cálculo 5 5 4 3" xfId="9836" xr:uid="{8C9B33CE-A0E8-4994-BB31-A98519B9E3C9}"/>
    <cellStyle name="Cálculo 5 5 4 3 2" xfId="24944" xr:uid="{AFEA89A1-9569-4295-8291-C753AF13641D}"/>
    <cellStyle name="Cálculo 5 5 4 4" xfId="15796" xr:uid="{F3BB363C-EC13-4CAA-ABFA-FFA45073E525}"/>
    <cellStyle name="Cálculo 5 5 4 4 2" xfId="30904" xr:uid="{A28D4E11-6790-4EC9-AB44-3C32748B186E}"/>
    <cellStyle name="Cálculo 5 5 4 5" xfId="18562" xr:uid="{E8599D08-5AFB-4DFE-A219-2803239A1010}"/>
    <cellStyle name="Cálculo 5 5 5" xfId="3760" xr:uid="{23D1A225-C28C-494F-B415-E6DB8B9E98BA}"/>
    <cellStyle name="Cálculo 5 5 5 2" xfId="6397" xr:uid="{8F97E41C-F105-4030-807F-E990D88AF883}"/>
    <cellStyle name="Cálculo 5 5 5 2 2" xfId="12708" xr:uid="{784FCB60-F721-4D22-AA81-2774E42521B1}"/>
    <cellStyle name="Cálculo 5 5 5 2 2 2" xfId="27816" xr:uid="{3CFA4923-4DBC-4241-AC86-0DAB32801710}"/>
    <cellStyle name="Cálculo 5 5 5 2 3" xfId="15662" xr:uid="{A906AFF0-E7A0-435A-8A5B-6184755B1A28}"/>
    <cellStyle name="Cálculo 5 5 5 2 3 2" xfId="30770" xr:uid="{328BB2BC-A08B-4409-A305-B7CCBE3D8CFB}"/>
    <cellStyle name="Cálculo 5 5 5 2 4" xfId="21505" xr:uid="{EDC9F17D-C09D-45BF-9B95-754D5191A39D}"/>
    <cellStyle name="Cálculo 5 5 5 3" xfId="10142" xr:uid="{C52F15F6-3974-4C47-9270-1B89A8430C02}"/>
    <cellStyle name="Cálculo 5 5 5 3 2" xfId="25250" xr:uid="{C274915B-543E-47A7-B0BB-2975DC817CE8}"/>
    <cellStyle name="Cálculo 5 5 5 4" xfId="16278" xr:uid="{36ED2A00-0F22-467B-8FE0-D1A2513FBAE9}"/>
    <cellStyle name="Cálculo 5 5 5 4 2" xfId="31386" xr:uid="{257022E7-5EE8-449C-A1BA-2DB842C0E256}"/>
    <cellStyle name="Cálculo 5 5 5 5" xfId="18868" xr:uid="{7CFDBC77-F28D-4AA9-97A8-8284C1F6712E}"/>
    <cellStyle name="Cálculo 5 5 6" xfId="4137" xr:uid="{13A1B9F7-4D52-40C1-9117-A7C1F7E9A127}"/>
    <cellStyle name="Cálculo 5 5 6 2" xfId="6774" xr:uid="{90F76DBF-8CC5-4743-ABDC-95590D90AECA}"/>
    <cellStyle name="Cálculo 5 5 6 2 2" xfId="13085" xr:uid="{6ECA213F-D384-49F5-B1AD-C2EC2E8C1D3D}"/>
    <cellStyle name="Cálculo 5 5 6 2 2 2" xfId="28193" xr:uid="{996632F1-BAA4-4C2C-827B-A3470D737FE9}"/>
    <cellStyle name="Cálculo 5 5 6 2 3" xfId="16759" xr:uid="{464B5655-72F2-4ABB-B5D2-BBC7E56DC3C1}"/>
    <cellStyle name="Cálculo 5 5 6 2 3 2" xfId="31867" xr:uid="{29AED36B-9197-4862-A621-55D7BEDC0D15}"/>
    <cellStyle name="Cálculo 5 5 6 2 4" xfId="21882" xr:uid="{08AB328C-C394-4AB0-A4E3-D3EEB29D4E68}"/>
    <cellStyle name="Cálculo 5 5 6 3" xfId="10519" xr:uid="{A691B53C-06A5-45E0-B0B0-871084D14408}"/>
    <cellStyle name="Cálculo 5 5 6 3 2" xfId="25627" xr:uid="{97E0D607-7C99-4CCC-B351-F0816E089812}"/>
    <cellStyle name="Cálculo 5 5 6 4" xfId="16475" xr:uid="{864C0F1E-9EC3-41FB-BB01-77B029E68CF2}"/>
    <cellStyle name="Cálculo 5 5 6 4 2" xfId="31583" xr:uid="{761E97D3-C504-412C-9F89-67E50CAF0F9C}"/>
    <cellStyle name="Cálculo 5 5 6 5" xfId="19245" xr:uid="{327F15BF-77B5-4B2A-86B4-D2F8856BC27F}"/>
    <cellStyle name="Cálculo 5 5 7" xfId="4702" xr:uid="{842A9B3D-37DD-4038-A3C0-740B6C78A30E}"/>
    <cellStyle name="Cálculo 5 5 7 2" xfId="11084" xr:uid="{151EEE8F-D7B1-464B-B627-A1055BFE366C}"/>
    <cellStyle name="Cálculo 5 5 7 2 2" xfId="26192" xr:uid="{F86C97AB-9892-4E95-883C-BF095780F936}"/>
    <cellStyle name="Cálculo 5 5 7 3" xfId="7804" xr:uid="{27B8116E-DA56-4C66-9343-A607F0652A52}"/>
    <cellStyle name="Cálculo 5 5 7 3 2" xfId="22912" xr:uid="{7AF8F407-6818-48FB-99DF-6CB13C73796C}"/>
    <cellStyle name="Cálculo 5 5 7 4" xfId="19810" xr:uid="{FC162A26-26C9-480D-8D02-C1E3F523A8C3}"/>
    <cellStyle name="Cálculo 5 5 8" xfId="8563" xr:uid="{02507CAE-20A0-41D1-85A7-FDE201B900D5}"/>
    <cellStyle name="Cálculo 5 5 8 2" xfId="23671" xr:uid="{36978FFE-4F64-49EF-BC50-49F1D80B9B12}"/>
    <cellStyle name="Cálculo 5 5 9" xfId="15375" xr:uid="{C953392D-2ADE-4E99-A979-D76FAB72E0EA}"/>
    <cellStyle name="Cálculo 5 5 9 2" xfId="30483" xr:uid="{1F5F4B61-8AC3-41A1-AFE9-34F5CCA200F1}"/>
    <cellStyle name="Cálculo 6" xfId="763" xr:uid="{00000000-0005-0000-0000-0000FB020000}"/>
    <cellStyle name="Cálculo 6 2" xfId="1837" xr:uid="{497CE8AA-A0F4-4CB1-A968-E9D3A6E81D7C}"/>
    <cellStyle name="Cálculo 6 2 10" xfId="8338" xr:uid="{D5C0AE4C-06B0-4797-8276-C36469480FE0}"/>
    <cellStyle name="Cálculo 6 2 10 2" xfId="23446" xr:uid="{BCF54528-BE64-4E90-B815-DEA8350EA7B6}"/>
    <cellStyle name="Cálculo 6 2 11" xfId="15904" xr:uid="{926CB1C0-B88C-4C9E-AB81-9834130AC33F}"/>
    <cellStyle name="Cálculo 6 2 11 2" xfId="31012" xr:uid="{2F17B5BA-98A7-4CC9-88F4-CA2751EE96E4}"/>
    <cellStyle name="Cálculo 6 2 12" xfId="14428" xr:uid="{764B407F-837B-4A89-88ED-E88E2B0DCE43}"/>
    <cellStyle name="Cálculo 6 2 12 2" xfId="29536" xr:uid="{C5818CF5-793F-46A0-8027-FF447098738E}"/>
    <cellStyle name="Cálculo 6 2 13" xfId="17062" xr:uid="{36FA8251-AB62-4E7E-B523-FE70F9BB17A2}"/>
    <cellStyle name="Cálculo 6 2 2" xfId="2397" xr:uid="{B672D3B0-6426-4EE9-9D04-EA1F29D702B7}"/>
    <cellStyle name="Cálculo 6 2 2 2" xfId="5034" xr:uid="{F99373EE-E9B9-446E-971D-1CB0D714B6B6}"/>
    <cellStyle name="Cálculo 6 2 2 2 2" xfId="11398" xr:uid="{BF4D61A0-44BB-4A8D-ACBE-6D9EBC79CA8A}"/>
    <cellStyle name="Cálculo 6 2 2 2 2 2" xfId="26506" xr:uid="{6D733201-7983-4A9F-81BA-C8FF3FB100EF}"/>
    <cellStyle name="Cálculo 6 2 2 2 3" xfId="14658" xr:uid="{4C68958B-83C5-43DF-BEB7-382692BCFB49}"/>
    <cellStyle name="Cálculo 6 2 2 2 3 2" xfId="29766" xr:uid="{2EBFC330-4A6C-4898-8B5F-8B99509C0BF6}"/>
    <cellStyle name="Cálculo 6 2 2 2 4" xfId="20142" xr:uid="{AE981D75-955D-4275-886A-149F7D983CA1}"/>
    <cellStyle name="Cálculo 6 2 2 3" xfId="8864" xr:uid="{9C721562-6196-41DD-AE41-FAE93E75E845}"/>
    <cellStyle name="Cálculo 6 2 2 3 2" xfId="23972" xr:uid="{14DF89BD-10CA-4189-8606-B4967628EC64}"/>
    <cellStyle name="Cálculo 6 2 3" xfId="2223" xr:uid="{D4B20696-75D2-4F2D-A401-67C3058C02AF}"/>
    <cellStyle name="Cálculo 6 2 3 2" xfId="4860" xr:uid="{741A368C-51C3-42FF-9D74-5F1477D1586A}"/>
    <cellStyle name="Cálculo 6 2 3 2 2" xfId="16194" xr:uid="{EF7AF49F-9785-48E2-B21D-D4117987FDF5}"/>
    <cellStyle name="Cálculo 6 2 3 2 2 2" xfId="31302" xr:uid="{1698EC06-027A-4940-9D5B-4BB533588763}"/>
    <cellStyle name="Cálculo 6 2 3 2 3" xfId="19968" xr:uid="{AE4AFEFE-C1F1-4756-B18F-16D40320272D}"/>
    <cellStyle name="Cálculo 6 2 3 3" xfId="7125" xr:uid="{6C53EB9F-EEB3-427F-8606-0CCE1C0E00AA}"/>
    <cellStyle name="Cálculo 6 2 3 3 2" xfId="22233" xr:uid="{8A2C99AF-97F3-4ACC-BE5B-0CDE6C7E029E}"/>
    <cellStyle name="Cálculo 6 2 3 4" xfId="17448" xr:uid="{38DB3801-0BD3-4B3E-86A7-59C5D0827527}"/>
    <cellStyle name="Cálculo 6 2 4" xfId="2931" xr:uid="{07A3E621-13D5-473C-9C65-9BE3F6DD0D22}"/>
    <cellStyle name="Cálculo 6 2 4 2" xfId="5568" xr:uid="{315EC6B2-A37F-4484-8BDC-2B55E06D3580}"/>
    <cellStyle name="Cálculo 6 2 4 2 2" xfId="11879" xr:uid="{80B9463E-6AE2-4C05-BEA2-445BC6B3CC0A}"/>
    <cellStyle name="Cálculo 6 2 4 2 2 2" xfId="26987" xr:uid="{0676F08F-A928-4295-B4AC-AF4A404B8C1F}"/>
    <cellStyle name="Cálculo 6 2 4 2 3" xfId="15693" xr:uid="{412C037A-E2C4-4642-BD15-6C0E3B72E85B}"/>
    <cellStyle name="Cálculo 6 2 4 2 3 2" xfId="30801" xr:uid="{1048AAE4-6465-446A-AA40-343FAA0E3E19}"/>
    <cellStyle name="Cálculo 6 2 4 2 4" xfId="20676" xr:uid="{CC078203-8703-4254-BBF0-631E714C52F3}"/>
    <cellStyle name="Cálculo 6 2 4 3" xfId="9313" xr:uid="{494B6059-A5AC-4858-A44A-5A607D73F170}"/>
    <cellStyle name="Cálculo 6 2 4 3 2" xfId="24421" xr:uid="{E91CFC86-90CE-4652-980B-952476B62FD0}"/>
    <cellStyle name="Cálculo 6 2 4 4" xfId="15060" xr:uid="{D28EFEFA-61EA-4AC8-BBC5-8080ED844D79}"/>
    <cellStyle name="Cálculo 6 2 4 4 2" xfId="30168" xr:uid="{CB4C909C-449B-4030-9F17-CF73F7F0FF3E}"/>
    <cellStyle name="Cálculo 6 2 4 5" xfId="18039" xr:uid="{D472AF6E-8F01-4F2D-8ACE-A4FF25F1A38C}"/>
    <cellStyle name="Cálculo 6 2 5" xfId="3257" xr:uid="{A370A0FA-BC2D-4176-BF70-F361A2EC8EB2}"/>
    <cellStyle name="Cálculo 6 2 5 2" xfId="5894" xr:uid="{536EDD04-ABF6-4984-B047-75D74F346E1A}"/>
    <cellStyle name="Cálculo 6 2 5 2 2" xfId="12205" xr:uid="{EFB983CB-C4DA-41F8-9C15-3472C634C4EE}"/>
    <cellStyle name="Cálculo 6 2 5 2 2 2" xfId="27313" xr:uid="{2386558B-7412-4A85-B086-60C7BB8A75A4}"/>
    <cellStyle name="Cálculo 6 2 5 2 3" xfId="15676" xr:uid="{EDD64C93-0F2C-410F-A84C-0A34F8226923}"/>
    <cellStyle name="Cálculo 6 2 5 2 3 2" xfId="30784" xr:uid="{EA7BE4D6-4499-45E1-9A6D-5B5F9658C490}"/>
    <cellStyle name="Cálculo 6 2 5 2 4" xfId="21002" xr:uid="{FE619C96-3A48-4565-A8B9-00BD5CB02C15}"/>
    <cellStyle name="Cálculo 6 2 5 3" xfId="9639" xr:uid="{2A0CEACC-D2FF-4483-B978-1B6230C72EF5}"/>
    <cellStyle name="Cálculo 6 2 5 3 2" xfId="24747" xr:uid="{7CD308DE-D27B-421D-8DC7-31F6C5E8880F}"/>
    <cellStyle name="Cálculo 6 2 5 4" xfId="8691" xr:uid="{F040019F-EAEE-45AB-BD42-4EEA83B99E85}"/>
    <cellStyle name="Cálculo 6 2 5 4 2" xfId="23799" xr:uid="{96084402-A991-48E7-A321-49FCBEEDC5B8}"/>
    <cellStyle name="Cálculo 6 2 5 5" xfId="18365" xr:uid="{80700894-4B01-4259-B734-CE5877E161FF}"/>
    <cellStyle name="Cálculo 6 2 6" xfId="3563" xr:uid="{6AB84C2F-425F-44A4-95AE-D89A27E89B10}"/>
    <cellStyle name="Cálculo 6 2 6 2" xfId="6200" xr:uid="{137A4300-5372-4D5C-8993-7EA18B396C82}"/>
    <cellStyle name="Cálculo 6 2 6 2 2" xfId="12511" xr:uid="{F49407B3-6FBC-4F24-9DCA-5FD5DDAB41F6}"/>
    <cellStyle name="Cálculo 6 2 6 2 2 2" xfId="27619" xr:uid="{7BE723B6-BE01-4D46-80D4-12433273111C}"/>
    <cellStyle name="Cálculo 6 2 6 2 3" xfId="8022" xr:uid="{A57F789A-421E-472A-9570-042093ECCABF}"/>
    <cellStyle name="Cálculo 6 2 6 2 3 2" xfId="23130" xr:uid="{2E6B1323-1686-433B-8B01-BDEA95661A19}"/>
    <cellStyle name="Cálculo 6 2 6 2 4" xfId="21308" xr:uid="{657C3ECC-984C-4CB6-97A3-55D2384F95A3}"/>
    <cellStyle name="Cálculo 6 2 6 3" xfId="9945" xr:uid="{5D6C6408-0907-4D00-85EB-EAE1F7BE81D6}"/>
    <cellStyle name="Cálculo 6 2 6 3 2" xfId="25053" xr:uid="{128A6749-2535-4E58-8C59-1DBA9AAB7A2B}"/>
    <cellStyle name="Cálculo 6 2 6 4" xfId="14399" xr:uid="{AA99F7A7-DBD7-4FA3-A85A-AB28C64357D8}"/>
    <cellStyle name="Cálculo 6 2 6 4 2" xfId="29507" xr:uid="{F4544E5B-B1B7-499F-AEB9-DED5906CA175}"/>
    <cellStyle name="Cálculo 6 2 6 5" xfId="18671" xr:uid="{B677BDBB-180F-43F0-BE8E-99C6F8235704}"/>
    <cellStyle name="Cálculo 6 2 7" xfId="3909" xr:uid="{1FBC0196-ED95-47CF-A94A-A04CD27B6EC2}"/>
    <cellStyle name="Cálculo 6 2 7 2" xfId="6546" xr:uid="{C00ABC6B-3DD1-4CCC-842A-5EFA849D591E}"/>
    <cellStyle name="Cálculo 6 2 7 2 2" xfId="12857" xr:uid="{B0968B9C-6515-4C11-859E-050C90130FE1}"/>
    <cellStyle name="Cálculo 6 2 7 2 2 2" xfId="27965" xr:uid="{8F2EE7B4-777C-43A3-99B5-1ABF4507586A}"/>
    <cellStyle name="Cálculo 6 2 7 2 3" xfId="11778" xr:uid="{FA1DD3BF-3034-4437-B212-58E164D261D3}"/>
    <cellStyle name="Cálculo 6 2 7 2 3 2" xfId="26886" xr:uid="{BE62543B-2C7A-49C2-BFAE-CEE81FB3CDFD}"/>
    <cellStyle name="Cálculo 6 2 7 2 4" xfId="21654" xr:uid="{F76FF0E0-1CD5-4975-AE96-48B8E8B9AD2C}"/>
    <cellStyle name="Cálculo 6 2 7 3" xfId="10291" xr:uid="{4C03FE1D-36D1-4902-BA31-44E53B25BAE7}"/>
    <cellStyle name="Cálculo 6 2 7 3 2" xfId="25399" xr:uid="{A7AADCEE-6CC8-473E-A521-240CF2FB6706}"/>
    <cellStyle name="Cálculo 6 2 7 4" xfId="15506" xr:uid="{E0FC1B77-361A-4CEE-BE9F-3AEACE79E052}"/>
    <cellStyle name="Cálculo 6 2 7 4 2" xfId="30614" xr:uid="{A917C08A-34AE-4059-A1C5-5F7DDF632162}"/>
    <cellStyle name="Cálculo 6 2 7 5" xfId="19017" xr:uid="{59D223F9-9CF5-4684-963E-A3025D72D4C5}"/>
    <cellStyle name="Cálculo 6 2 8" xfId="4273" xr:uid="{3FAED06F-55FF-4A08-BBDD-8870CAC247F1}"/>
    <cellStyle name="Cálculo 6 2 8 2" xfId="6910" xr:uid="{FAD3A9E4-898C-4DE4-B4C9-168512FB41F7}"/>
    <cellStyle name="Cálculo 6 2 8 2 2" xfId="13221" xr:uid="{C347D175-AE0E-48B6-8CA3-ACCE98C0ADD6}"/>
    <cellStyle name="Cálculo 6 2 8 2 2 2" xfId="28329" xr:uid="{0C11A6F4-B176-4F38-9BBC-D804DB21584B}"/>
    <cellStyle name="Cálculo 6 2 8 2 3" xfId="16885" xr:uid="{B06EA695-4351-4DC0-9CC7-F8C1392A55EC}"/>
    <cellStyle name="Cálculo 6 2 8 2 3 2" xfId="31993" xr:uid="{3295E291-49BF-4AC7-AA92-FAD177D2F86D}"/>
    <cellStyle name="Cálculo 6 2 8 2 4" xfId="22018" xr:uid="{F6DFC82C-FBA6-4C9C-A799-484CABE4F14E}"/>
    <cellStyle name="Cálculo 6 2 8 3" xfId="10655" xr:uid="{D091B466-C086-4044-979D-5BF003314E3E}"/>
    <cellStyle name="Cálculo 6 2 8 3 2" xfId="25763" xr:uid="{8FE81899-4D14-411A-ABA5-31289CD94347}"/>
    <cellStyle name="Cálculo 6 2 8 4" xfId="7822" xr:uid="{80667C77-8455-4CF9-B704-72F2C4996F37}"/>
    <cellStyle name="Cálculo 6 2 8 4 2" xfId="22930" xr:uid="{467451D0-00E0-41B2-BBE0-F6A78C71BEAD}"/>
    <cellStyle name="Cálculo 6 2 8 5" xfId="19381" xr:uid="{8613B084-B8C0-4D21-9F87-E973DDFB224D}"/>
    <cellStyle name="Cálculo 6 2 9" xfId="4474" xr:uid="{3656957E-649E-45F9-A37E-C58D9751B5FD}"/>
    <cellStyle name="Cálculo 6 2 9 2" xfId="10856" xr:uid="{A012DD36-A9C1-4856-B2A1-AB03A70332AE}"/>
    <cellStyle name="Cálculo 6 2 9 2 2" xfId="25964" xr:uid="{2CE01442-33BD-4B1F-9E09-C5874AF74C1C}"/>
    <cellStyle name="Cálculo 6 2 9 3" xfId="15504" xr:uid="{C30E09F5-9B73-4DB8-9379-6805BDEB4AE7}"/>
    <cellStyle name="Cálculo 6 2 9 3 2" xfId="30612" xr:uid="{0B770E03-0425-4ADC-ADC4-44A3A23516BA}"/>
    <cellStyle name="Cálculo 6 2 9 4" xfId="19582" xr:uid="{112FF457-D323-4ABB-9162-462E431BFA13}"/>
    <cellStyle name="Cálculo 6 3" xfId="1820" xr:uid="{50AD44B3-8FF8-41F0-928C-4289D3C473F5}"/>
    <cellStyle name="Cálculo 6 3 10" xfId="13489" xr:uid="{9099F316-1BE7-4BD8-85AE-388257D05DB7}"/>
    <cellStyle name="Cálculo 6 3 10 2" xfId="28597" xr:uid="{E9E23A35-C9E8-4941-B0C9-26AC53EE2C53}"/>
    <cellStyle name="Cálculo 6 3 11" xfId="14165" xr:uid="{8BAFFD37-7B01-4A0F-8A6A-2CE906F73550}"/>
    <cellStyle name="Cálculo 6 3 11 2" xfId="29273" xr:uid="{7DDF6710-2E82-486B-829C-F6AA46BA7CBF}"/>
    <cellStyle name="Cálculo 6 3 12" xfId="17045" xr:uid="{1F7CAC2E-6BE2-407D-9F3C-33D1D305E0C4}"/>
    <cellStyle name="Cálculo 6 3 2" xfId="2380" xr:uid="{4C092EE8-716B-4464-917E-415DAD7526F7}"/>
    <cellStyle name="Cálculo 6 3 2 2" xfId="5017" xr:uid="{AF0948DD-2707-4FC4-A90F-5776765FB623}"/>
    <cellStyle name="Cálculo 6 3 2 2 2" xfId="11381" xr:uid="{1A1AA046-FE08-430C-9B75-2FA57F926BB2}"/>
    <cellStyle name="Cálculo 6 3 2 2 2 2" xfId="26489" xr:uid="{B9B12EB9-E8D0-4B0D-8A35-BCA5545380BF}"/>
    <cellStyle name="Cálculo 6 3 2 2 3" xfId="11779" xr:uid="{2C577A9F-D3E0-4F3D-A57A-6E14E2795F57}"/>
    <cellStyle name="Cálculo 6 3 2 2 3 2" xfId="26887" xr:uid="{5B51FB9A-5335-4AE4-A302-89A173C0F361}"/>
    <cellStyle name="Cálculo 6 3 2 2 4" xfId="20125" xr:uid="{07B2AAC4-EC6A-43AA-A1C1-11EE7CFC2E70}"/>
    <cellStyle name="Cálculo 6 3 2 3" xfId="8847" xr:uid="{64EAFA95-F007-4B02-B24A-EE3EF0393708}"/>
    <cellStyle name="Cálculo 6 3 2 3 2" xfId="23955" xr:uid="{3C8C0EA6-6BB2-4EC5-A653-9F8FBF367162}"/>
    <cellStyle name="Cálculo 6 3 2 4" xfId="15980" xr:uid="{B024CC79-2442-4757-AF43-1FB4C350038D}"/>
    <cellStyle name="Cálculo 6 3 2 4 2" xfId="31088" xr:uid="{37D12F43-78A4-49D1-BA5E-F4C06B948259}"/>
    <cellStyle name="Cálculo 6 3 2 5" xfId="13997" xr:uid="{976CF239-C566-417B-B069-8492B79BEC65}"/>
    <cellStyle name="Cálculo 6 3 2 5 2" xfId="29105" xr:uid="{7CEBA2D6-2C54-4E7D-A57C-732623D47AA1}"/>
    <cellStyle name="Cálculo 6 3 2 6" xfId="17588" xr:uid="{9ED9EA82-ADED-4D47-8E93-B1A47DB6C73B}"/>
    <cellStyle name="Cálculo 6 3 3" xfId="2240" xr:uid="{9A531158-BFCE-45C5-B08F-F43D1E811C08}"/>
    <cellStyle name="Cálculo 6 3 3 2" xfId="4877" xr:uid="{F9E1FB61-12AE-473F-A684-E171EABEC542}"/>
    <cellStyle name="Cálculo 6 3 3 2 2" xfId="15568" xr:uid="{9B4B78B3-97C1-4749-9CE5-6CC8F44590F9}"/>
    <cellStyle name="Cálculo 6 3 3 2 2 2" xfId="30676" xr:uid="{3A0273D9-F9E8-45A2-87D1-AE7B00F99156}"/>
    <cellStyle name="Cálculo 6 3 3 2 3" xfId="19985" xr:uid="{DF02A5B7-5132-493A-A749-703AD806AE26}"/>
    <cellStyle name="Cálculo 6 3 3 3" xfId="9263" xr:uid="{018C9D37-D4DB-4FD8-A163-2DA3E1129B3A}"/>
    <cellStyle name="Cálculo 6 3 3 3 2" xfId="24371" xr:uid="{785A2CC2-7308-46BE-A898-82964ED120AB}"/>
    <cellStyle name="Cálculo 6 3 3 4" xfId="17465" xr:uid="{8C3A450C-500B-4436-90AA-56361549402E}"/>
    <cellStyle name="Cálculo 6 3 4" xfId="2345" xr:uid="{95089156-27B1-45D4-9611-04C2650766FA}"/>
    <cellStyle name="Cálculo 6 3 4 2" xfId="4982" xr:uid="{268F75A0-A743-451F-ABC7-2918007B4741}"/>
    <cellStyle name="Cálculo 6 3 4 2 2" xfId="11346" xr:uid="{BCF5E7D2-F2EF-48B7-AE90-4AABA39A08C9}"/>
    <cellStyle name="Cálculo 6 3 4 2 2 2" xfId="26454" xr:uid="{F0C7847F-6075-44EC-B908-D5EE5A7DBA5D}"/>
    <cellStyle name="Cálculo 6 3 4 2 3" xfId="16135" xr:uid="{B28DE52D-AF90-45F5-AE6F-83B1EF7E0930}"/>
    <cellStyle name="Cálculo 6 3 4 2 3 2" xfId="31243" xr:uid="{1810A83F-620B-474A-800E-195590E31143}"/>
    <cellStyle name="Cálculo 6 3 4 2 4" xfId="20090" xr:uid="{8E4873A4-32C1-424B-9273-FE77AAD23BF0}"/>
    <cellStyle name="Cálculo 6 3 4 3" xfId="8812" xr:uid="{D63EE321-4D8C-4D87-B715-DD5F003FD01C}"/>
    <cellStyle name="Cálculo 6 3 4 3 2" xfId="23920" xr:uid="{CCBCF68D-65D4-4BC9-9D48-5C93B636B403}"/>
    <cellStyle name="Cálculo 6 3 4 4" xfId="11806" xr:uid="{D5C81EB2-8248-4B0F-B089-20FA92797B69}"/>
    <cellStyle name="Cálculo 6 3 4 4 2" xfId="26914" xr:uid="{A90F045B-6A81-4B61-A39E-EEF21838BFDF}"/>
    <cellStyle name="Cálculo 6 3 4 5" xfId="17570" xr:uid="{11684B42-40BA-42F5-8575-F9F4CDF8E84D}"/>
    <cellStyle name="Cálculo 6 3 5" xfId="3240" xr:uid="{DD8E84B8-E148-460E-9DA4-D1994AC3177E}"/>
    <cellStyle name="Cálculo 6 3 5 2" xfId="5877" xr:uid="{1B5BF20F-2AF0-4C56-8692-66DAD95D3510}"/>
    <cellStyle name="Cálculo 6 3 5 2 2" xfId="12188" xr:uid="{8B4C5933-D6B5-4915-969E-1F2AB27B5E8D}"/>
    <cellStyle name="Cálculo 6 3 5 2 2 2" xfId="27296" xr:uid="{3149D76C-C388-4497-A394-15F7297F883A}"/>
    <cellStyle name="Cálculo 6 3 5 2 3" xfId="15977" xr:uid="{31E46AA7-7D31-453D-AD18-0E012AE6AA00}"/>
    <cellStyle name="Cálculo 6 3 5 2 3 2" xfId="31085" xr:uid="{7625540B-C326-4800-8744-C31B03619A56}"/>
    <cellStyle name="Cálculo 6 3 5 2 4" xfId="20985" xr:uid="{30A4CF8B-6D26-45CC-AC03-5318A33E3D96}"/>
    <cellStyle name="Cálculo 6 3 5 3" xfId="9622" xr:uid="{C6D8AE50-6793-4CCF-951F-A47B22AFFDAD}"/>
    <cellStyle name="Cálculo 6 3 5 3 2" xfId="24730" xr:uid="{DAFC9317-DCF5-4401-B6F7-F5D2981ABCC5}"/>
    <cellStyle name="Cálculo 6 3 5 4" xfId="15438" xr:uid="{F6C437D7-04B4-4B97-BF6F-888AFC6B4D13}"/>
    <cellStyle name="Cálculo 6 3 5 4 2" xfId="30546" xr:uid="{3374EBD3-7BDC-45C7-BBE1-DF64B028846B}"/>
    <cellStyle name="Cálculo 6 3 5 5" xfId="18348" xr:uid="{983812DD-9D1B-480F-897F-7D9E7FE930BB}"/>
    <cellStyle name="Cálculo 6 3 6" xfId="2322" xr:uid="{72E7CD46-0CB9-4373-95D1-4F46E7AE524D}"/>
    <cellStyle name="Cálculo 6 3 6 2" xfId="4959" xr:uid="{F310B921-9DB3-4CE4-84AB-6115A34AB473}"/>
    <cellStyle name="Cálculo 6 3 6 2 2" xfId="11323" xr:uid="{F67A7755-461C-4265-ABF0-E4F2864D4B8D}"/>
    <cellStyle name="Cálculo 6 3 6 2 2 2" xfId="26431" xr:uid="{1830B0A6-7660-4508-8E6F-A5B88413AE44}"/>
    <cellStyle name="Cálculo 6 3 6 2 3" xfId="14500" xr:uid="{93845D87-EC6B-46B2-B33B-4C363B5E9A04}"/>
    <cellStyle name="Cálculo 6 3 6 2 3 2" xfId="29608" xr:uid="{8FFC2CDA-7910-49AC-93F2-B6F9363899C3}"/>
    <cellStyle name="Cálculo 6 3 6 2 4" xfId="20067" xr:uid="{C98D5896-1C07-461D-ABD7-8014F7975E18}"/>
    <cellStyle name="Cálculo 6 3 6 3" xfId="8789" xr:uid="{E89BCC51-8595-4F35-8FAF-9654CCE60CC4}"/>
    <cellStyle name="Cálculo 6 3 6 3 2" xfId="23897" xr:uid="{0FBEA041-694C-4A80-BEA5-1AEDB9A11493}"/>
    <cellStyle name="Cálculo 6 3 6 4" xfId="15651" xr:uid="{59465FE3-5711-40E4-BE63-A7CCB4C0674A}"/>
    <cellStyle name="Cálculo 6 3 6 4 2" xfId="30759" xr:uid="{C609D81E-08CD-427A-A2C7-5BA097668954}"/>
    <cellStyle name="Cálculo 6 3 6 5" xfId="17547" xr:uid="{468DF918-A2B2-4C41-8155-5FC7C7662405}"/>
    <cellStyle name="Cálculo 6 3 7" xfId="3892" xr:uid="{6E4AC976-A12B-4241-8A94-63D9796C870C}"/>
    <cellStyle name="Cálculo 6 3 7 2" xfId="6529" xr:uid="{592E0737-C85D-4F0A-A6E4-542F54CE8B5F}"/>
    <cellStyle name="Cálculo 6 3 7 2 2" xfId="12840" xr:uid="{A4088C07-5A8A-4281-94ED-966789C1BEB1}"/>
    <cellStyle name="Cálculo 6 3 7 2 2 2" xfId="27948" xr:uid="{6ECE9C6E-6D9B-4431-8CE2-7D3CF6415FF0}"/>
    <cellStyle name="Cálculo 6 3 7 2 3" xfId="15960" xr:uid="{E61604C7-8ECC-4506-B7F0-B5F02B9C8938}"/>
    <cellStyle name="Cálculo 6 3 7 2 3 2" xfId="31068" xr:uid="{3413E9F1-3764-47D5-8753-A806E91D97F1}"/>
    <cellStyle name="Cálculo 6 3 7 2 4" xfId="21637" xr:uid="{8D5E5D30-F3AF-46F0-ABCC-FE315673F596}"/>
    <cellStyle name="Cálculo 6 3 7 3" xfId="10274" xr:uid="{D74360ED-C07B-4D9B-9DC9-00E269DA030A}"/>
    <cellStyle name="Cálculo 6 3 7 3 2" xfId="25382" xr:uid="{BD85848A-F3E6-4781-AB4E-51B533167063}"/>
    <cellStyle name="Cálculo 6 3 7 4" xfId="7428" xr:uid="{ACDAFAFC-49A7-488E-9345-7EAE9C882D77}"/>
    <cellStyle name="Cálculo 6 3 7 4 2" xfId="22536" xr:uid="{63D315D0-9E2B-4F64-B7AB-0FF0626EBB11}"/>
    <cellStyle name="Cálculo 6 3 7 5" xfId="19000" xr:uid="{E8A4CE03-B463-482B-9D57-F4BABBA7D275}"/>
    <cellStyle name="Cálculo 6 3 8" xfId="4457" xr:uid="{704BB215-0CB5-4F69-9FF5-5B3F136F05AF}"/>
    <cellStyle name="Cálculo 6 3 8 2" xfId="10839" xr:uid="{65C80F1E-5450-44AC-BA9A-F1358B6BBF33}"/>
    <cellStyle name="Cálculo 6 3 8 2 2" xfId="25947" xr:uid="{5227BA73-1E95-4426-AF33-60343F265868}"/>
    <cellStyle name="Cálculo 6 3 8 3" xfId="16126" xr:uid="{EE030F10-73B4-4E36-BBA8-2982C5D782AC}"/>
    <cellStyle name="Cálculo 6 3 8 3 2" xfId="31234" xr:uid="{8D2A5C3A-1136-43FC-9696-C9ED17FE5165}"/>
    <cellStyle name="Cálculo 6 3 8 4" xfId="19565" xr:uid="{CE21DB4F-E665-4686-9F5D-2357DBC7B485}"/>
    <cellStyle name="Cálculo 6 3 9" xfId="8321" xr:uid="{D585F316-FE38-4DF3-A086-DA65238D24F9}"/>
    <cellStyle name="Cálculo 6 3 9 2" xfId="23429" xr:uid="{0A868748-3867-45A0-B96E-C661E2DFB195}"/>
    <cellStyle name="Cálculo 6 4" xfId="2057" xr:uid="{BA7A8089-9B28-4D45-A809-D328A055F665}"/>
    <cellStyle name="Cálculo 6 4 10" xfId="15999" xr:uid="{3D46C710-5B8F-440C-A686-F0DA60B38ED7}"/>
    <cellStyle name="Cálculo 6 4 10 2" xfId="31107" xr:uid="{565551A8-FE8F-4E8A-A279-76BE049B5795}"/>
    <cellStyle name="Cálculo 6 4 11" xfId="15658" xr:uid="{F0B16E00-949C-4A02-819F-F403562C6B4C}"/>
    <cellStyle name="Cálculo 6 4 11 2" xfId="30766" xr:uid="{415B3096-A0A9-4F3A-BF9F-328090F3DA36}"/>
    <cellStyle name="Cálculo 6 4 12" xfId="17282" xr:uid="{BCFC941D-60B6-4CE4-B07E-588EFE7737E9}"/>
    <cellStyle name="Cálculo 6 4 2" xfId="2564" xr:uid="{74329F33-99B2-4E3A-9A83-6E5DFA3F38CE}"/>
    <cellStyle name="Cálculo 6 4 2 2" xfId="5201" xr:uid="{AF7EF92F-A8A4-431D-829A-0E6B320CE702}"/>
    <cellStyle name="Cálculo 6 4 2 2 2" xfId="11565" xr:uid="{9450D6DB-E3E6-4FAF-90EC-BFA681292FE8}"/>
    <cellStyle name="Cálculo 6 4 2 2 2 2" xfId="26673" xr:uid="{687DCDB5-446B-4341-8F96-3A07792C6B6A}"/>
    <cellStyle name="Cálculo 6 4 2 2 3" xfId="14892" xr:uid="{E598F3BB-BADE-4825-A7D0-0D372697A848}"/>
    <cellStyle name="Cálculo 6 4 2 2 3 2" xfId="30000" xr:uid="{48E98AEC-1BC4-4ED2-8F1C-2AEDCABB75ED}"/>
    <cellStyle name="Cálculo 6 4 2 2 4" xfId="20309" xr:uid="{E3D2BBE0-F957-4C63-95D1-229D202B4264}"/>
    <cellStyle name="Cálculo 6 4 2 3" xfId="9031" xr:uid="{2C27CA79-4C64-4316-BB4C-5E08DF7F47F2}"/>
    <cellStyle name="Cálculo 6 4 2 3 2" xfId="24139" xr:uid="{9F134988-B922-4BF2-89A3-98C8836608C3}"/>
    <cellStyle name="Cálculo 6 4 2 4" xfId="15500" xr:uid="{772152A0-19BC-4375-9EE8-2038DD7FB771}"/>
    <cellStyle name="Cálculo 6 4 2 4 2" xfId="30608" xr:uid="{D961607E-9618-40AF-A2B2-69D76293FBC4}"/>
    <cellStyle name="Cálculo 6 4 2 5" xfId="13624" xr:uid="{0EC3C528-8E7C-40D6-8808-6297D564FA3B}"/>
    <cellStyle name="Cálculo 6 4 2 5 2" xfId="28732" xr:uid="{BA42BF86-BC53-4B4E-A237-0DAE6E1BF7FE}"/>
    <cellStyle name="Cálculo 6 4 2 6" xfId="17672" xr:uid="{35CB2960-93D7-4A49-8B9E-EB11017962A7}"/>
    <cellStyle name="Cálculo 6 4 3" xfId="2817" xr:uid="{D0203103-4943-45F2-9609-BE0A508763EA}"/>
    <cellStyle name="Cálculo 6 4 3 2" xfId="5454" xr:uid="{516F48FD-A3EC-4A05-AC52-5067ACC91635}"/>
    <cellStyle name="Cálculo 6 4 3 2 2" xfId="14919" xr:uid="{38563120-034F-4130-826C-414DB6E8EDD4}"/>
    <cellStyle name="Cálculo 6 4 3 2 2 2" xfId="30027" xr:uid="{0F1CEB00-929B-48B1-9CF2-134E8114CD12}"/>
    <cellStyle name="Cálculo 6 4 3 2 3" xfId="20562" xr:uid="{3E43CE3B-B9BB-468A-8CF7-061BB5D695AD}"/>
    <cellStyle name="Cálculo 6 4 3 3" xfId="14671" xr:uid="{CDDA5C7A-CAC0-4414-A9CE-8FE44D8E9780}"/>
    <cellStyle name="Cálculo 6 4 3 3 2" xfId="29779" xr:uid="{BF27890F-E82A-469B-AA56-C55D1F58F873}"/>
    <cellStyle name="Cálculo 6 4 3 4" xfId="17925" xr:uid="{83A92996-E0B3-463B-B1D8-478A647430D6}"/>
    <cellStyle name="Cálculo 6 4 4" xfId="3120" xr:uid="{553A3896-0063-4EE3-A1D5-BB645C696500}"/>
    <cellStyle name="Cálculo 6 4 4 2" xfId="5757" xr:uid="{CD96942B-2359-4582-B7D7-541769C1F475}"/>
    <cellStyle name="Cálculo 6 4 4 2 2" xfId="12068" xr:uid="{FED8C72F-05A3-473B-A452-307825AA9C30}"/>
    <cellStyle name="Cálculo 6 4 4 2 2 2" xfId="27176" xr:uid="{B5D05591-0A46-4364-BDF5-A1B74D2DA07E}"/>
    <cellStyle name="Cálculo 6 4 4 2 3" xfId="15318" xr:uid="{AD67AC45-E9CC-421F-A50F-C902AC219617}"/>
    <cellStyle name="Cálculo 6 4 4 2 3 2" xfId="30426" xr:uid="{4689708E-7353-4F70-90E4-0A60E7053AEC}"/>
    <cellStyle name="Cálculo 6 4 4 2 4" xfId="20865" xr:uid="{EE563509-4F3C-487B-A749-43238B3E64C0}"/>
    <cellStyle name="Cálculo 6 4 4 3" xfId="9502" xr:uid="{3132B555-53B4-4E31-8FB8-6D578095794B}"/>
    <cellStyle name="Cálculo 6 4 4 3 2" xfId="24610" xr:uid="{770CE87A-0551-440A-9A71-AD6250E4E78E}"/>
    <cellStyle name="Cálculo 6 4 4 4" xfId="7925" xr:uid="{E5F0F8F6-99F6-4586-B35D-DAF33344CB67}"/>
    <cellStyle name="Cálculo 6 4 4 4 2" xfId="23033" xr:uid="{762D048D-3206-43A0-8E21-FF0F5A53982D}"/>
    <cellStyle name="Cálculo 6 4 4 5" xfId="18228" xr:uid="{F13E790A-D079-48AD-AB88-DC137B336471}"/>
    <cellStyle name="Cálculo 6 4 5" xfId="3446" xr:uid="{F304F143-EC61-42BA-8489-C9CA07FC1A76}"/>
    <cellStyle name="Cálculo 6 4 5 2" xfId="6083" xr:uid="{69A1A4BA-D8AE-43B5-8899-F2BA4E24D520}"/>
    <cellStyle name="Cálculo 6 4 5 2 2" xfId="12394" xr:uid="{3ED06180-E569-4163-8B29-A3DC8F234595}"/>
    <cellStyle name="Cálculo 6 4 5 2 2 2" xfId="27502" xr:uid="{C665E6E3-649C-461A-8C01-EC687D0CBA83}"/>
    <cellStyle name="Cálculo 6 4 5 2 3" xfId="15578" xr:uid="{EC134E4C-7A48-4F6B-9453-09568A891C3C}"/>
    <cellStyle name="Cálculo 6 4 5 2 3 2" xfId="30686" xr:uid="{899BF1BD-0363-4C99-84EA-EDAA7D81946B}"/>
    <cellStyle name="Cálculo 6 4 5 2 4" xfId="21191" xr:uid="{F9F3B9EC-B8FB-484F-9D20-647EF198B084}"/>
    <cellStyle name="Cálculo 6 4 5 3" xfId="9828" xr:uid="{F8DDED4C-8318-4252-B861-477E54BCE5FA}"/>
    <cellStyle name="Cálculo 6 4 5 3 2" xfId="24936" xr:uid="{25669A2A-C97A-434D-A6E0-E7B12F9C5DE8}"/>
    <cellStyle name="Cálculo 6 4 5 4" xfId="14890" xr:uid="{B93A0D99-5EC5-41F6-8A0C-427BE35857FA}"/>
    <cellStyle name="Cálculo 6 4 5 4 2" xfId="29998" xr:uid="{D4D6690E-0E17-495B-8AF6-902D1BC8D56E}"/>
    <cellStyle name="Cálculo 6 4 5 5" xfId="18554" xr:uid="{13ACFB43-CFA4-424D-9E04-6A9E875B4079}"/>
    <cellStyle name="Cálculo 6 4 6" xfId="3752" xr:uid="{4C3A3614-6D4E-495F-923F-EAC7B9425244}"/>
    <cellStyle name="Cálculo 6 4 6 2" xfId="6389" xr:uid="{607FED9B-94B4-46D8-9F0E-C177B1309AF3}"/>
    <cellStyle name="Cálculo 6 4 6 2 2" xfId="12700" xr:uid="{87273AA8-C80A-4C43-B52F-F0D8409A1FB5}"/>
    <cellStyle name="Cálculo 6 4 6 2 2 2" xfId="27808" xr:uid="{BCB08262-24B5-4BC6-9584-CBD70E62529E}"/>
    <cellStyle name="Cálculo 6 4 6 2 3" xfId="11221" xr:uid="{04610F08-3DF6-4B44-98BB-DF1E41343894}"/>
    <cellStyle name="Cálculo 6 4 6 2 3 2" xfId="26329" xr:uid="{6FE66A9B-68D2-4896-90CA-CA015DAD55B2}"/>
    <cellStyle name="Cálculo 6 4 6 2 4" xfId="21497" xr:uid="{DF4FC79A-3AF6-499D-8602-B5F84F0C15B5}"/>
    <cellStyle name="Cálculo 6 4 6 3" xfId="10134" xr:uid="{E3D0C317-81F0-4747-B1FD-7A50308B444F}"/>
    <cellStyle name="Cálculo 6 4 6 3 2" xfId="25242" xr:uid="{BEF76AD4-CD6A-4CAD-9ADE-A2A0B50479BA}"/>
    <cellStyle name="Cálculo 6 4 6 4" xfId="7164" xr:uid="{6A4A4DA4-94AC-4C12-9C4D-A406D9FE4560}"/>
    <cellStyle name="Cálculo 6 4 6 4 2" xfId="22272" xr:uid="{22139AF2-AAD4-4E1F-8C86-9052CBF1BBC7}"/>
    <cellStyle name="Cálculo 6 4 6 5" xfId="18860" xr:uid="{08FCCB5E-0DEB-492B-988B-1E60C11CD438}"/>
    <cellStyle name="Cálculo 6 4 7" xfId="4129" xr:uid="{CE411F63-BCED-45FE-A2DA-2C63C05BFCB5}"/>
    <cellStyle name="Cálculo 6 4 7 2" xfId="6766" xr:uid="{959E7A46-0C27-4F67-8AFA-5BB0FD096A27}"/>
    <cellStyle name="Cálculo 6 4 7 2 2" xfId="13077" xr:uid="{3E5981F0-713D-400A-87E3-C29E5BD3254D}"/>
    <cellStyle name="Cálculo 6 4 7 2 2 2" xfId="28185" xr:uid="{51B97C74-9739-4AE5-BE8D-4F882FD9E74C}"/>
    <cellStyle name="Cálculo 6 4 7 2 3" xfId="16751" xr:uid="{026C284B-9D0D-4B24-AACE-0CE576627999}"/>
    <cellStyle name="Cálculo 6 4 7 2 3 2" xfId="31859" xr:uid="{EC415B9E-F655-4924-99CB-42B1A927F13D}"/>
    <cellStyle name="Cálculo 6 4 7 2 4" xfId="21874" xr:uid="{97BBE69B-8CB9-4E2D-BA43-E9D4602F737C}"/>
    <cellStyle name="Cálculo 6 4 7 3" xfId="10511" xr:uid="{1D9E3DCE-18CB-4362-A841-E5EC25FDF900}"/>
    <cellStyle name="Cálculo 6 4 7 3 2" xfId="25619" xr:uid="{1FA1B2A2-1B33-4999-8F68-790F540BD906}"/>
    <cellStyle name="Cálculo 6 4 7 4" xfId="8465" xr:uid="{4D6C2A99-4142-413A-9753-2CA4DD30B567}"/>
    <cellStyle name="Cálculo 6 4 7 4 2" xfId="23573" xr:uid="{017430F4-836F-42D9-B3E4-2E2E4536CDA9}"/>
    <cellStyle name="Cálculo 6 4 7 5" xfId="19237" xr:uid="{BF24DC47-81A9-4A45-BA8B-4C808303FF08}"/>
    <cellStyle name="Cálculo 6 4 8" xfId="4694" xr:uid="{E931BF39-C1AD-49C9-994D-0497F2CC89FB}"/>
    <cellStyle name="Cálculo 6 4 8 2" xfId="11076" xr:uid="{6FA4CF7B-EBD0-4F84-95A1-DE3AD19989E1}"/>
    <cellStyle name="Cálculo 6 4 8 2 2" xfId="26184" xr:uid="{A4E72E1E-2FB4-43D3-B3EE-33411A61235D}"/>
    <cellStyle name="Cálculo 6 4 8 3" xfId="8207" xr:uid="{6335024B-D462-4859-94ED-960212E6591B}"/>
    <cellStyle name="Cálculo 6 4 8 3 2" xfId="23315" xr:uid="{12C1BF8E-3787-4E42-A6B9-FF96D1E11D6D}"/>
    <cellStyle name="Cálculo 6 4 8 4" xfId="19802" xr:uid="{F2429DC5-3C1B-4B63-9E0D-A9ED474351C7}"/>
    <cellStyle name="Cálculo 6 4 9" xfId="8555" xr:uid="{E8522C2A-B497-4753-A7C4-2186DD6C9222}"/>
    <cellStyle name="Cálculo 6 4 9 2" xfId="23663" xr:uid="{46C5EBD5-B62D-4E94-913A-7BBFECCD231D}"/>
    <cellStyle name="Cálculo 6 5" xfId="2064" xr:uid="{7A9B0BD7-5909-420F-B962-6C20E8808D80}"/>
    <cellStyle name="Cálculo 6 5 10" xfId="16215" xr:uid="{08BD599A-E778-4AE9-92B4-2ED2093F9A20}"/>
    <cellStyle name="Cálculo 6 5 10 2" xfId="31323" xr:uid="{EFBE6E62-76F8-4FEC-A7ED-6BFE5F82B358}"/>
    <cellStyle name="Cálculo 6 5 11" xfId="17289" xr:uid="{1210C57E-21C9-4138-B35E-BC9A2C6FB0EB}"/>
    <cellStyle name="Cálculo 6 5 2" xfId="2824" xr:uid="{FA83CD0D-CA03-446B-979E-8186CC65D426}"/>
    <cellStyle name="Cálculo 6 5 2 2" xfId="5461" xr:uid="{D49DEE8B-B427-4309-B8F4-6D3CB32C20DF}"/>
    <cellStyle name="Cálculo 6 5 2 2 2" xfId="16061" xr:uid="{29D9BC7F-82C6-4D41-B7BE-4EDF12958B50}"/>
    <cellStyle name="Cálculo 6 5 2 2 2 2" xfId="31169" xr:uid="{61B73364-2160-4D1B-9AED-11566DD120C5}"/>
    <cellStyle name="Cálculo 6 5 2 2 3" xfId="20569" xr:uid="{F17544C1-F3FB-463A-9732-7DA509B9D21D}"/>
    <cellStyle name="Cálculo 6 5 2 3" xfId="13428" xr:uid="{39AAB0A5-8089-4495-98B8-F5476BBA6B33}"/>
    <cellStyle name="Cálculo 6 5 2 3 2" xfId="28536" xr:uid="{AD10FD49-7C97-433C-B659-6AEA27D5B462}"/>
    <cellStyle name="Cálculo 6 5 2 4" xfId="17932" xr:uid="{12CFC5EF-FAEA-4CA3-9C0E-2D1D3F0554AB}"/>
    <cellStyle name="Cálculo 6 5 3" xfId="3127" xr:uid="{D325DF48-347A-4632-948B-C270EC95AD76}"/>
    <cellStyle name="Cálculo 6 5 3 2" xfId="5764" xr:uid="{0730FE35-270E-4023-B5C6-746D5FA20823}"/>
    <cellStyle name="Cálculo 6 5 3 2 2" xfId="12075" xr:uid="{1B1CB39E-D4A8-4A92-9938-D5E9564D940D}"/>
    <cellStyle name="Cálculo 6 5 3 2 2 2" xfId="27183" xr:uid="{B6BF8952-C40E-4D04-9789-50DE0626641F}"/>
    <cellStyle name="Cálculo 6 5 3 2 3" xfId="14806" xr:uid="{D8AF73D8-9867-4977-B957-9E1DE394FCA7}"/>
    <cellStyle name="Cálculo 6 5 3 2 3 2" xfId="29914" xr:uid="{C83E1E0D-B80F-402D-AA7E-E523D4D6FA60}"/>
    <cellStyle name="Cálculo 6 5 3 2 4" xfId="20872" xr:uid="{70F53405-FBC1-425E-AC3C-FAFB6B8E2549}"/>
    <cellStyle name="Cálculo 6 5 3 3" xfId="9509" xr:uid="{95B00604-EAB3-4A0B-8D51-83FEF7B14AC5}"/>
    <cellStyle name="Cálculo 6 5 3 3 2" xfId="24617" xr:uid="{A152F34B-0648-40FB-9F39-E2B3FB05E215}"/>
    <cellStyle name="Cálculo 6 5 3 4" xfId="15801" xr:uid="{31F7FBA7-2CAF-4D01-9CF6-A909443E6655}"/>
    <cellStyle name="Cálculo 6 5 3 4 2" xfId="30909" xr:uid="{12C5D6B3-79A9-4254-AF2B-F03FDB19B429}"/>
    <cellStyle name="Cálculo 6 5 3 5" xfId="18235" xr:uid="{9E93FD6C-9CA1-4745-9002-3B93E05F8451}"/>
    <cellStyle name="Cálculo 6 5 4" xfId="3453" xr:uid="{0463297D-A3BA-49E5-B9C9-21976F9A7165}"/>
    <cellStyle name="Cálculo 6 5 4 2" xfId="6090" xr:uid="{86241743-6253-49B7-9D55-7AD800A1413D}"/>
    <cellStyle name="Cálculo 6 5 4 2 2" xfId="12401" xr:uid="{36F8893A-52BA-4261-98D6-24CA6798D096}"/>
    <cellStyle name="Cálculo 6 5 4 2 2 2" xfId="27509" xr:uid="{7682F10B-FCB2-4E11-B834-CC229AD9DA10}"/>
    <cellStyle name="Cálculo 6 5 4 2 3" xfId="16453" xr:uid="{29938307-665C-481F-B7F5-BC6BC1C1ADE6}"/>
    <cellStyle name="Cálculo 6 5 4 2 3 2" xfId="31561" xr:uid="{3366BD87-78D6-4C90-A6E2-016C6F5A18A9}"/>
    <cellStyle name="Cálculo 6 5 4 2 4" xfId="21198" xr:uid="{2E177879-8AAD-4450-A83E-DAE698D15E1A}"/>
    <cellStyle name="Cálculo 6 5 4 3" xfId="9835" xr:uid="{A067E175-AD73-405D-85A9-344CC4A40BCB}"/>
    <cellStyle name="Cálculo 6 5 4 3 2" xfId="24943" xr:uid="{56EA1118-EA91-45D4-B0E6-4F5297A0DFFC}"/>
    <cellStyle name="Cálculo 6 5 4 4" xfId="16273" xr:uid="{9B86665D-C6B3-44D0-BDD8-75909C821E23}"/>
    <cellStyle name="Cálculo 6 5 4 4 2" xfId="31381" xr:uid="{7A0DC774-1A3B-4063-9670-87CA04C2B89B}"/>
    <cellStyle name="Cálculo 6 5 4 5" xfId="18561" xr:uid="{90BA3EAF-39BD-456C-BF6F-69211421373A}"/>
    <cellStyle name="Cálculo 6 5 5" xfId="3759" xr:uid="{E83995AB-2BEB-43B9-9F65-9B086A08C02E}"/>
    <cellStyle name="Cálculo 6 5 5 2" xfId="6396" xr:uid="{736CE28E-A879-46DF-8065-CF3A669B5963}"/>
    <cellStyle name="Cálculo 6 5 5 2 2" xfId="12707" xr:uid="{EBE38C7E-D708-4CE8-91F9-AFAF90C1D43B}"/>
    <cellStyle name="Cálculo 6 5 5 2 2 2" xfId="27815" xr:uid="{A2C7E7CB-31D7-4E57-A06E-061B574110F4}"/>
    <cellStyle name="Cálculo 6 5 5 2 3" xfId="15951" xr:uid="{93966675-B466-4585-8D1E-D503E1A80181}"/>
    <cellStyle name="Cálculo 6 5 5 2 3 2" xfId="31059" xr:uid="{AA803383-ACA8-4CC7-AE3D-15547892BBF0}"/>
    <cellStyle name="Cálculo 6 5 5 2 4" xfId="21504" xr:uid="{B859E2E5-BBBF-48AF-A539-C2BF3BE7C86E}"/>
    <cellStyle name="Cálculo 6 5 5 3" xfId="10141" xr:uid="{00151443-C80D-436B-9E61-9EAC66BE1F56}"/>
    <cellStyle name="Cálculo 6 5 5 3 2" xfId="25249" xr:uid="{BFE074FC-BDD8-4BE2-889C-B54F2C2B25AC}"/>
    <cellStyle name="Cálculo 6 5 5 4" xfId="14954" xr:uid="{DAE7A2C9-BBE3-4EF8-B739-8EB229F7BE1C}"/>
    <cellStyle name="Cálculo 6 5 5 4 2" xfId="30062" xr:uid="{5F08AB8F-5B74-4D3F-8EE7-0A757EC0B8A0}"/>
    <cellStyle name="Cálculo 6 5 5 5" xfId="18867" xr:uid="{4DA754D4-7DDB-4051-B847-DC00E49CCC93}"/>
    <cellStyle name="Cálculo 6 5 6" xfId="4136" xr:uid="{87FBF7C7-5808-463F-94A8-C533BCB55C39}"/>
    <cellStyle name="Cálculo 6 5 6 2" xfId="6773" xr:uid="{A95366F3-AF6A-4EEC-9B89-3DEB83A453F6}"/>
    <cellStyle name="Cálculo 6 5 6 2 2" xfId="13084" xr:uid="{CC3B5F8D-CB2B-49C0-8167-C2450CFF0282}"/>
    <cellStyle name="Cálculo 6 5 6 2 2 2" xfId="28192" xr:uid="{82386A28-6DC5-413A-BEB6-C8C6A18E27FA}"/>
    <cellStyle name="Cálculo 6 5 6 2 3" xfId="16758" xr:uid="{8E9DADC5-0835-419F-BA8F-649B85C9CD66}"/>
    <cellStyle name="Cálculo 6 5 6 2 3 2" xfId="31866" xr:uid="{8BEB4FC1-B7D3-4A12-8A76-BA98E7C6ADF5}"/>
    <cellStyle name="Cálculo 6 5 6 2 4" xfId="21881" xr:uid="{62D214E1-6896-42E8-9FE1-B089262D0D96}"/>
    <cellStyle name="Cálculo 6 5 6 3" xfId="10518" xr:uid="{316093E6-4AA4-459B-9193-4BA7A30E7382}"/>
    <cellStyle name="Cálculo 6 5 6 3 2" xfId="25626" xr:uid="{E0F1A57D-F477-43D8-BA6E-F95BDCDB3617}"/>
    <cellStyle name="Cálculo 6 5 6 4" xfId="13998" xr:uid="{FA004998-FB57-47FE-A9EE-AAEF23903ACC}"/>
    <cellStyle name="Cálculo 6 5 6 4 2" xfId="29106" xr:uid="{C61523A4-2557-454A-A2C2-4F0B8E086259}"/>
    <cellStyle name="Cálculo 6 5 6 5" xfId="19244" xr:uid="{FBEEB6DF-F788-4E52-A2D1-E1CD0BA5A4C2}"/>
    <cellStyle name="Cálculo 6 5 7" xfId="4701" xr:uid="{CBC59BE2-DE91-4CB5-AFCA-B0294E8192AD}"/>
    <cellStyle name="Cálculo 6 5 7 2" xfId="11083" xr:uid="{161648B6-8F53-4BB7-87A9-37DDFCAFE830}"/>
    <cellStyle name="Cálculo 6 5 7 2 2" xfId="26191" xr:uid="{6BCEC058-1A52-4E63-A33D-BA6CB6754934}"/>
    <cellStyle name="Cálculo 6 5 7 3" xfId="16094" xr:uid="{37172F4F-AB6B-46CC-BD6D-CFDC5F21CFFC}"/>
    <cellStyle name="Cálculo 6 5 7 3 2" xfId="31202" xr:uid="{D7E4A399-07B6-4CD2-9ED2-A528F7686533}"/>
    <cellStyle name="Cálculo 6 5 7 4" xfId="19809" xr:uid="{636ABD1F-6816-4531-8CC4-7930C9A9C382}"/>
    <cellStyle name="Cálculo 6 5 8" xfId="8562" xr:uid="{AC254582-8E06-4E92-A1A0-D631CE0CA4E8}"/>
    <cellStyle name="Cálculo 6 5 8 2" xfId="23670" xr:uid="{FCD9E920-5685-460A-912D-E1918463DBED}"/>
    <cellStyle name="Cálculo 6 5 9" xfId="14612" xr:uid="{E9D6974F-0AAA-4835-A836-39A03C994EB4}"/>
    <cellStyle name="Cálculo 6 5 9 2" xfId="29720" xr:uid="{22FDE946-2656-4674-BCEB-CAABBA24A78C}"/>
    <cellStyle name="Cálculo 7" xfId="764" xr:uid="{00000000-0005-0000-0000-0000FC020000}"/>
    <cellStyle name="Cálculo 7 2" xfId="1838" xr:uid="{7550798C-1BEA-4094-9F8E-0A7CF9202DD3}"/>
    <cellStyle name="Cálculo 7 2 10" xfId="8339" xr:uid="{5933AC3A-797C-420D-8B05-009C08CD72D4}"/>
    <cellStyle name="Cálculo 7 2 10 2" xfId="23447" xr:uid="{157F58E9-9FE6-47A2-9D2C-74FA1A4C3C82}"/>
    <cellStyle name="Cálculo 7 2 11" xfId="8176" xr:uid="{A3A0C97D-02F6-490A-8D4B-1EE0BF375BAB}"/>
    <cellStyle name="Cálculo 7 2 11 2" xfId="23284" xr:uid="{1335EFF4-8328-4B16-9BD8-FA9EA879B75B}"/>
    <cellStyle name="Cálculo 7 2 12" xfId="14920" xr:uid="{73760827-A24A-409A-9AAB-7D9EAF8F2920}"/>
    <cellStyle name="Cálculo 7 2 12 2" xfId="30028" xr:uid="{384F34CF-1447-4151-8CEF-9080A35D21A0}"/>
    <cellStyle name="Cálculo 7 2 13" xfId="17063" xr:uid="{7A51259F-EF37-445A-B9D4-D2B54922D769}"/>
    <cellStyle name="Cálculo 7 2 2" xfId="2398" xr:uid="{ECF14EC2-ACA1-4CE3-AE44-265A09DEB4F9}"/>
    <cellStyle name="Cálculo 7 2 2 2" xfId="5035" xr:uid="{B2F54746-CBA7-49DE-86C5-C1342592F666}"/>
    <cellStyle name="Cálculo 7 2 2 2 2" xfId="11399" xr:uid="{3232D281-5B9F-4DAB-9AAD-00362C2DF472}"/>
    <cellStyle name="Cálculo 7 2 2 2 2 2" xfId="26507" xr:uid="{C0BD05E3-309C-4F02-9343-AC367C47BAA6}"/>
    <cellStyle name="Cálculo 7 2 2 2 3" xfId="16059" xr:uid="{B69B2A50-1435-4561-A3A2-49681EB8BDCF}"/>
    <cellStyle name="Cálculo 7 2 2 2 3 2" xfId="31167" xr:uid="{7635D296-596F-4437-8691-2D76978AB1BB}"/>
    <cellStyle name="Cálculo 7 2 2 2 4" xfId="20143" xr:uid="{9B66DFF6-4F73-4AB7-8E78-2ED5002B30D6}"/>
    <cellStyle name="Cálculo 7 2 2 3" xfId="8865" xr:uid="{9BF89230-4BEE-4F7A-A727-FC6E4A2628B0}"/>
    <cellStyle name="Cálculo 7 2 2 3 2" xfId="23973" xr:uid="{DC3B35F2-9DE7-48B4-A83D-FF9594A9B6CE}"/>
    <cellStyle name="Cálculo 7 2 3" xfId="2222" xr:uid="{6C475E93-3A1D-4963-97C4-18E88F0783D8}"/>
    <cellStyle name="Cálculo 7 2 3 2" xfId="4859" xr:uid="{7946650A-FC6E-4697-9888-FF9208C484C4}"/>
    <cellStyle name="Cálculo 7 2 3 2 2" xfId="11818" xr:uid="{ECC0BAC5-EF36-430C-A0BA-61FCA2724CDB}"/>
    <cellStyle name="Cálculo 7 2 3 2 2 2" xfId="26926" xr:uid="{A64F2550-AD29-484E-9580-EA84F777EC3F}"/>
    <cellStyle name="Cálculo 7 2 3 2 3" xfId="19967" xr:uid="{093EEF13-F481-40C8-9F37-F68C94FA26EC}"/>
    <cellStyle name="Cálculo 7 2 3 3" xfId="7866" xr:uid="{0EA5F919-F6ED-4F69-B8BA-1E132C2C3D72}"/>
    <cellStyle name="Cálculo 7 2 3 3 2" xfId="22974" xr:uid="{AF8CDAB1-7DE8-4DFE-B488-0CD4077E993C}"/>
    <cellStyle name="Cálculo 7 2 3 4" xfId="17447" xr:uid="{4B6C1021-0768-4EFD-B7BC-E6CABDE28A36}"/>
    <cellStyle name="Cálculo 7 2 4" xfId="2932" xr:uid="{F1E90D1B-9C4C-46B5-AA56-DFBDD93E2D82}"/>
    <cellStyle name="Cálculo 7 2 4 2" xfId="5569" xr:uid="{00EDDA5C-E673-4924-A9F6-9B8088BCF03A}"/>
    <cellStyle name="Cálculo 7 2 4 2 2" xfId="11880" xr:uid="{AA55DA02-B218-444D-A485-5F68586135A6}"/>
    <cellStyle name="Cálculo 7 2 4 2 2 2" xfId="26988" xr:uid="{0633A112-1F95-446E-9E63-D2848EF1ED1F}"/>
    <cellStyle name="Cálculo 7 2 4 2 3" xfId="13835" xr:uid="{8E610065-CF58-4664-B492-1AE6B0C26376}"/>
    <cellStyle name="Cálculo 7 2 4 2 3 2" xfId="28943" xr:uid="{425E4D47-3B4A-4566-835A-BA6C326AB367}"/>
    <cellStyle name="Cálculo 7 2 4 2 4" xfId="20677" xr:uid="{23E60493-FCD9-4477-8856-571B41978FCF}"/>
    <cellStyle name="Cálculo 7 2 4 3" xfId="9314" xr:uid="{DC937526-843F-40C8-9D16-29BFEC75E50F}"/>
    <cellStyle name="Cálculo 7 2 4 3 2" xfId="24422" xr:uid="{083E4B09-EB61-4381-899D-4D9A2307A370}"/>
    <cellStyle name="Cálculo 7 2 4 4" xfId="14498" xr:uid="{8A5B3F75-E915-49DA-AED2-37E643C8C10A}"/>
    <cellStyle name="Cálculo 7 2 4 4 2" xfId="29606" xr:uid="{5914229E-04F7-4B33-A851-C7F87E521DC8}"/>
    <cellStyle name="Cálculo 7 2 4 5" xfId="18040" xr:uid="{ADB4C464-826E-4D68-8B3B-1AC738161764}"/>
    <cellStyle name="Cálculo 7 2 5" xfId="3258" xr:uid="{46012C95-7D18-4939-AA6D-81F5262FC735}"/>
    <cellStyle name="Cálculo 7 2 5 2" xfId="5895" xr:uid="{0E33E7FE-5E5F-48EE-BD1C-108C92CAF34F}"/>
    <cellStyle name="Cálculo 7 2 5 2 2" xfId="12206" xr:uid="{A3342855-A57E-42C0-80C1-EFDC11236619}"/>
    <cellStyle name="Cálculo 7 2 5 2 2 2" xfId="27314" xr:uid="{34711548-6EA0-47AF-8EE1-79D9F7729F59}"/>
    <cellStyle name="Cálculo 7 2 5 2 3" xfId="8129" xr:uid="{4FA9EAA3-24D1-4025-98C4-E96358DB1140}"/>
    <cellStyle name="Cálculo 7 2 5 2 3 2" xfId="23237" xr:uid="{85DCF92D-48C7-4987-9052-EEAA2E6EDD4B}"/>
    <cellStyle name="Cálculo 7 2 5 2 4" xfId="21003" xr:uid="{7B7C813B-1FEB-44DD-B5CF-8B028566C159}"/>
    <cellStyle name="Cálculo 7 2 5 3" xfId="9640" xr:uid="{ADED405D-6610-4F51-934C-0F5ABB9EEA49}"/>
    <cellStyle name="Cálculo 7 2 5 3 2" xfId="24748" xr:uid="{A13580F8-94FB-4110-9E75-CAA4A029067E}"/>
    <cellStyle name="Cálculo 7 2 5 4" xfId="13696" xr:uid="{86147521-8338-4A9B-9C9F-02C2502885B6}"/>
    <cellStyle name="Cálculo 7 2 5 4 2" xfId="28804" xr:uid="{03B48517-C6F0-47BF-86CD-7D0C6474B128}"/>
    <cellStyle name="Cálculo 7 2 5 5" xfId="18366" xr:uid="{C943A3F3-7300-4E37-9A4A-1577D385FA2C}"/>
    <cellStyle name="Cálculo 7 2 6" xfId="3564" xr:uid="{98FB62D3-FA18-4A9F-9A9C-18C02F2128F9}"/>
    <cellStyle name="Cálculo 7 2 6 2" xfId="6201" xr:uid="{3CCF4836-24AE-47ED-96FA-EBE9966077C8}"/>
    <cellStyle name="Cálculo 7 2 6 2 2" xfId="12512" xr:uid="{3B442918-3FC4-4CC1-98D7-2FCD044E7878}"/>
    <cellStyle name="Cálculo 7 2 6 2 2 2" xfId="27620" xr:uid="{04F4959A-52CB-4117-9885-571FE7BA22A7}"/>
    <cellStyle name="Cálculo 7 2 6 2 3" xfId="14648" xr:uid="{4F473838-F5C1-4A15-91EC-BA57783F96C1}"/>
    <cellStyle name="Cálculo 7 2 6 2 3 2" xfId="29756" xr:uid="{8A96828E-8016-451A-83C9-08920CF32262}"/>
    <cellStyle name="Cálculo 7 2 6 2 4" xfId="21309" xr:uid="{66C0F002-8CD8-4AA1-BF46-D10F96D69412}"/>
    <cellStyle name="Cálculo 7 2 6 3" xfId="9946" xr:uid="{621D44FC-6650-4DB4-B968-5EB3B697F52C}"/>
    <cellStyle name="Cálculo 7 2 6 3 2" xfId="25054" xr:uid="{BADF0B7E-1CC4-490F-B21C-1552FB41A695}"/>
    <cellStyle name="Cálculo 7 2 6 4" xfId="11810" xr:uid="{F1B02B2F-5F41-43B1-80AD-FCB9FAF3C90B}"/>
    <cellStyle name="Cálculo 7 2 6 4 2" xfId="26918" xr:uid="{B9FF8209-EE32-4B88-BC56-C72E7B3AE3DF}"/>
    <cellStyle name="Cálculo 7 2 6 5" xfId="18672" xr:uid="{69D4FB42-CFB2-440D-9AD3-8B921860AB01}"/>
    <cellStyle name="Cálculo 7 2 7" xfId="3910" xr:uid="{276D2750-FC79-4B48-86B2-74954F6D9599}"/>
    <cellStyle name="Cálculo 7 2 7 2" xfId="6547" xr:uid="{C1F74D75-F30C-45F8-BDFA-E2FDE496B0B8}"/>
    <cellStyle name="Cálculo 7 2 7 2 2" xfId="12858" xr:uid="{927D0B5A-B7FB-4EA3-BBAE-8FCCA9848112}"/>
    <cellStyle name="Cálculo 7 2 7 2 2 2" xfId="27966" xr:uid="{B5273FFD-AB6B-434A-8227-DDA5D54D97F9}"/>
    <cellStyle name="Cálculo 7 2 7 2 3" xfId="7752" xr:uid="{876CBAE0-58FE-40C3-A443-361C9FA04F03}"/>
    <cellStyle name="Cálculo 7 2 7 2 3 2" xfId="22860" xr:uid="{6E81864B-67A7-4D18-A128-48DC582D5477}"/>
    <cellStyle name="Cálculo 7 2 7 2 4" xfId="21655" xr:uid="{477CE4CD-6F96-460D-88D5-A997EAB20790}"/>
    <cellStyle name="Cálculo 7 2 7 3" xfId="10292" xr:uid="{69B2063B-A751-4818-8CEC-48E8264D6307}"/>
    <cellStyle name="Cálculo 7 2 7 3 2" xfId="25400" xr:uid="{69E77882-53F0-4B8E-A78B-997952D276D0}"/>
    <cellStyle name="Cálculo 7 2 7 4" xfId="7629" xr:uid="{8E8B0B17-7F62-40C8-A9EC-E3C26757AF75}"/>
    <cellStyle name="Cálculo 7 2 7 4 2" xfId="22737" xr:uid="{CC0DC3C8-5674-4B40-BFCF-46FFE2C6CCB5}"/>
    <cellStyle name="Cálculo 7 2 7 5" xfId="19018" xr:uid="{A3C12CF0-C985-4CA6-8F91-1E06A2468DEA}"/>
    <cellStyle name="Cálculo 7 2 8" xfId="4274" xr:uid="{C2E39D74-36C9-42C2-B757-281DB1351841}"/>
    <cellStyle name="Cálculo 7 2 8 2" xfId="6911" xr:uid="{FD45F26C-89BE-4AF8-BB07-64858216C913}"/>
    <cellStyle name="Cálculo 7 2 8 2 2" xfId="13222" xr:uid="{F80D79CF-7309-44EB-852B-44A706F73CB3}"/>
    <cellStyle name="Cálculo 7 2 8 2 2 2" xfId="28330" xr:uid="{166BD4B2-B809-4706-BE8A-BB8C58EE0E69}"/>
    <cellStyle name="Cálculo 7 2 8 2 3" xfId="16886" xr:uid="{9862648A-0CCA-499D-BEEB-0BA4572E7BE8}"/>
    <cellStyle name="Cálculo 7 2 8 2 3 2" xfId="31994" xr:uid="{B2166645-22F1-417B-BF5E-D0CCE062889D}"/>
    <cellStyle name="Cálculo 7 2 8 2 4" xfId="22019" xr:uid="{AC18ED26-219F-49C9-91C8-CC768B96F594}"/>
    <cellStyle name="Cálculo 7 2 8 3" xfId="10656" xr:uid="{3896169F-2115-48DA-B6C3-6221401DFF04}"/>
    <cellStyle name="Cálculo 7 2 8 3 2" xfId="25764" xr:uid="{8493B358-3347-4F10-8DB9-DD34739C8346}"/>
    <cellStyle name="Cálculo 7 2 8 4" xfId="15054" xr:uid="{46F3C337-804B-4E30-B693-C73FA3245EED}"/>
    <cellStyle name="Cálculo 7 2 8 4 2" xfId="30162" xr:uid="{885AD935-5B61-41BD-9421-9917F6685F45}"/>
    <cellStyle name="Cálculo 7 2 8 5" xfId="19382" xr:uid="{599F3770-7686-42AB-BAAF-F3412CE7A660}"/>
    <cellStyle name="Cálculo 7 2 9" xfId="4475" xr:uid="{43EABAFA-4CF3-433D-B562-30859D8B507C}"/>
    <cellStyle name="Cálculo 7 2 9 2" xfId="10857" xr:uid="{116066BB-EB7B-4717-94A4-660DD08578BD}"/>
    <cellStyle name="Cálculo 7 2 9 2 2" xfId="25965" xr:uid="{9E23DA05-44B0-401A-889B-F3FA0A69EE65}"/>
    <cellStyle name="Cálculo 7 2 9 3" xfId="7766" xr:uid="{74DB41DC-4567-4038-A984-4BDA961A26F5}"/>
    <cellStyle name="Cálculo 7 2 9 3 2" xfId="22874" xr:uid="{B88E9ADC-A18C-442D-A792-CD3C833A62BC}"/>
    <cellStyle name="Cálculo 7 2 9 4" xfId="19583" xr:uid="{414E26BF-4B93-4213-87D8-D4B9DDBF0F10}"/>
    <cellStyle name="Cálculo 7 3" xfId="1821" xr:uid="{0A75FEB7-EB22-44B7-B487-3E1B377DAE70}"/>
    <cellStyle name="Cálculo 7 3 10" xfId="9138" xr:uid="{BA500226-B62F-46E6-88B0-D6A156AA98F5}"/>
    <cellStyle name="Cálculo 7 3 10 2" xfId="24246" xr:uid="{30F111BB-8CCE-401A-B143-0C245D586AAF}"/>
    <cellStyle name="Cálculo 7 3 11" xfId="13506" xr:uid="{EF086B8D-9BDD-4592-BA19-D701D4D35AC3}"/>
    <cellStyle name="Cálculo 7 3 11 2" xfId="28614" xr:uid="{5BEDB05D-81DD-4923-A2C5-834549861D54}"/>
    <cellStyle name="Cálculo 7 3 12" xfId="17046" xr:uid="{82047266-EB2D-4843-BF48-7A1BE81B0EA6}"/>
    <cellStyle name="Cálculo 7 3 2" xfId="2381" xr:uid="{11A7238A-C4D7-4831-9702-D5F51FB1A0F6}"/>
    <cellStyle name="Cálculo 7 3 2 2" xfId="5018" xr:uid="{2FC770B5-E5A3-4AD4-BB88-140B48C86CD3}"/>
    <cellStyle name="Cálculo 7 3 2 2 2" xfId="11382" xr:uid="{F59C28AD-1D61-40C2-93C9-FC5820A95F5B}"/>
    <cellStyle name="Cálculo 7 3 2 2 2 2" xfId="26490" xr:uid="{B7194587-1B24-4BD4-9DAD-23C518D8C142}"/>
    <cellStyle name="Cálculo 7 3 2 2 3" xfId="15039" xr:uid="{7B80B823-C086-4A39-9CDA-84ADAE81288C}"/>
    <cellStyle name="Cálculo 7 3 2 2 3 2" xfId="30147" xr:uid="{09EDC0C7-DB9A-434A-9A97-EEE73E44A89D}"/>
    <cellStyle name="Cálculo 7 3 2 2 4" xfId="20126" xr:uid="{F765D7C7-AFC7-425E-92D7-0486C2B89C36}"/>
    <cellStyle name="Cálculo 7 3 2 3" xfId="8848" xr:uid="{49A6AD8D-5A48-4C36-8BB2-187B01EF9A1B}"/>
    <cellStyle name="Cálculo 7 3 2 3 2" xfId="23956" xr:uid="{33387073-5741-490F-B9C7-0261F5D6B40C}"/>
    <cellStyle name="Cálculo 7 3 2 4" xfId="9151" xr:uid="{02C8C71B-B486-48C5-91BF-2E3226FEA617}"/>
    <cellStyle name="Cálculo 7 3 2 4 2" xfId="24259" xr:uid="{3C653691-14D7-4E4A-A2EE-6D3FE4B94954}"/>
    <cellStyle name="Cálculo 7 3 2 5" xfId="13472" xr:uid="{258D87A2-6E21-4D97-95A3-EE82AFC5DBA9}"/>
    <cellStyle name="Cálculo 7 3 2 5 2" xfId="28580" xr:uid="{693D3F9F-D8FF-402A-B1FB-1199E0A237AB}"/>
    <cellStyle name="Cálculo 7 3 2 6" xfId="17589" xr:uid="{F78999E4-720D-4D43-9CE2-5E50A6293D76}"/>
    <cellStyle name="Cálculo 7 3 3" xfId="2239" xr:uid="{82AD3A90-E771-49A0-AF60-C36F1A5C75A7}"/>
    <cellStyle name="Cálculo 7 3 3 2" xfId="4876" xr:uid="{6CAA423C-653E-4586-8E8E-50967CBB9157}"/>
    <cellStyle name="Cálculo 7 3 3 2 2" xfId="14744" xr:uid="{855675D0-84E2-4F14-9782-2EF47185E66F}"/>
    <cellStyle name="Cálculo 7 3 3 2 2 2" xfId="29852" xr:uid="{CB86B146-C61C-4611-821F-DF40D52DA6B7}"/>
    <cellStyle name="Cálculo 7 3 3 2 3" xfId="19984" xr:uid="{53B35793-F38E-4339-9216-D6E8FF002952}"/>
    <cellStyle name="Cálculo 7 3 3 3" xfId="14290" xr:uid="{541E5ABB-FB87-443E-8D95-32F2822C8E57}"/>
    <cellStyle name="Cálculo 7 3 3 3 2" xfId="29398" xr:uid="{AB79E8F3-B802-453C-B887-BBD4A4899CCA}"/>
    <cellStyle name="Cálculo 7 3 3 4" xfId="17464" xr:uid="{415625E4-2A0C-4429-A697-C2C2A2FEFCF1}"/>
    <cellStyle name="Cálculo 7 3 4" xfId="2652" xr:uid="{E2C506AE-17A6-4179-A1D9-B89586499FB2}"/>
    <cellStyle name="Cálculo 7 3 4 2" xfId="5289" xr:uid="{B0FFA47B-A850-4AA6-818A-B7905EB50233}"/>
    <cellStyle name="Cálculo 7 3 4 2 2" xfId="11653" xr:uid="{EE6C794C-F6BF-464A-99C6-7E63026F4D57}"/>
    <cellStyle name="Cálculo 7 3 4 2 2 2" xfId="26761" xr:uid="{6C6FD8BB-327A-422E-9F47-8174C35A7839}"/>
    <cellStyle name="Cálculo 7 3 4 2 3" xfId="15867" xr:uid="{B2BB1C03-8302-4D66-A5CD-EA188252001B}"/>
    <cellStyle name="Cálculo 7 3 4 2 3 2" xfId="30975" xr:uid="{048687D9-9E9A-408A-AE3E-D5C22B5E390C}"/>
    <cellStyle name="Cálculo 7 3 4 2 4" xfId="20397" xr:uid="{CBF7CBBD-4F46-4C8F-887A-08E441CEA2D0}"/>
    <cellStyle name="Cálculo 7 3 4 3" xfId="9119" xr:uid="{39CFEA99-A4D7-4634-AE3D-BD19BF8E8BD5}"/>
    <cellStyle name="Cálculo 7 3 4 3 2" xfId="24227" xr:uid="{CDF4ED4B-2385-48DD-838C-27ED222F3AD5}"/>
    <cellStyle name="Cálculo 7 3 4 4" xfId="7675" xr:uid="{38C3D280-940D-43CD-9B80-CCAA9D227334}"/>
    <cellStyle name="Cálculo 7 3 4 4 2" xfId="22783" xr:uid="{C4BBFECB-A452-45BC-948D-976B4A4105FF}"/>
    <cellStyle name="Cálculo 7 3 4 5" xfId="17760" xr:uid="{929E1496-2566-4FD7-928A-04B54A9B9DF8}"/>
    <cellStyle name="Cálculo 7 3 5" xfId="3241" xr:uid="{E58D34A4-2DA6-4F7A-8D87-1661C0D980C5}"/>
    <cellStyle name="Cálculo 7 3 5 2" xfId="5878" xr:uid="{A805642F-1D9A-4DD9-AE7D-26A1A2465113}"/>
    <cellStyle name="Cálculo 7 3 5 2 2" xfId="12189" xr:uid="{C5C54C11-932E-4A4B-852D-60A93586F8A1}"/>
    <cellStyle name="Cálculo 7 3 5 2 2 2" xfId="27297" xr:uid="{7785A5AA-EE34-4883-9045-9C23AADAD497}"/>
    <cellStyle name="Cálculo 7 3 5 2 3" xfId="16556" xr:uid="{11120DA2-5BC3-4167-B7DA-33EE4919E0E8}"/>
    <cellStyle name="Cálculo 7 3 5 2 3 2" xfId="31664" xr:uid="{C1961844-FC0F-4563-90CC-021EDCE1A16B}"/>
    <cellStyle name="Cálculo 7 3 5 2 4" xfId="20986" xr:uid="{38A8929E-2FB2-46F7-A719-31EBECFA438C}"/>
    <cellStyle name="Cálculo 7 3 5 3" xfId="9623" xr:uid="{34499D6F-2534-491C-AC17-96BC9F845B16}"/>
    <cellStyle name="Cálculo 7 3 5 3 2" xfId="24731" xr:uid="{2F78DEBC-6464-4EC2-8D68-2B206D413B7C}"/>
    <cellStyle name="Cálculo 7 3 5 4" xfId="14726" xr:uid="{3BD632F3-9466-4EF7-8FF0-137C66FB413D}"/>
    <cellStyle name="Cálculo 7 3 5 4 2" xfId="29834" xr:uid="{67BFDFDB-CBC4-494A-A751-1A1D5F8B4B63}"/>
    <cellStyle name="Cálculo 7 3 5 5" xfId="18349" xr:uid="{F6C25DA3-F045-4F70-BDA1-4347B4AC3EFC}"/>
    <cellStyle name="Cálculo 7 3 6" xfId="2323" xr:uid="{20A9D9C0-9D16-4F70-8293-7D5500C3D8B2}"/>
    <cellStyle name="Cálculo 7 3 6 2" xfId="4960" xr:uid="{12F07A4E-259E-430F-8253-6341A7170907}"/>
    <cellStyle name="Cálculo 7 3 6 2 2" xfId="11324" xr:uid="{1AABDC55-DB8C-488B-AF5E-D934717ABD0F}"/>
    <cellStyle name="Cálculo 7 3 6 2 2 2" xfId="26432" xr:uid="{67A1782E-45E9-410E-AAAE-0FAAA60834C9}"/>
    <cellStyle name="Cálculo 7 3 6 2 3" xfId="14758" xr:uid="{F4D294E4-4002-4B85-B4A2-6F91ED69BB18}"/>
    <cellStyle name="Cálculo 7 3 6 2 3 2" xfId="29866" xr:uid="{5C0AEAF7-DAE9-43C4-A564-C759314714D9}"/>
    <cellStyle name="Cálculo 7 3 6 2 4" xfId="20068" xr:uid="{9ECF8B21-A414-4B6E-AE51-2450E70D543B}"/>
    <cellStyle name="Cálculo 7 3 6 3" xfId="8790" xr:uid="{05A1F4FD-300A-481B-8130-E653CA025420}"/>
    <cellStyle name="Cálculo 7 3 6 3 2" xfId="23898" xr:uid="{DCD53499-ECE8-4392-B787-CE932A50A9CA}"/>
    <cellStyle name="Cálculo 7 3 6 4" xfId="14898" xr:uid="{886B81EB-9D5D-4FF7-9BA0-EF0882877382}"/>
    <cellStyle name="Cálculo 7 3 6 4 2" xfId="30006" xr:uid="{3B944540-5765-4E55-B3A4-026A9B0E5917}"/>
    <cellStyle name="Cálculo 7 3 6 5" xfId="17548" xr:uid="{1F18C47B-CA9B-42BE-9198-B9DA71BB26C2}"/>
    <cellStyle name="Cálculo 7 3 7" xfId="3893" xr:uid="{B99E11BA-E87B-4AA4-98C4-3252A14FF42C}"/>
    <cellStyle name="Cálculo 7 3 7 2" xfId="6530" xr:uid="{0129E44A-DD30-4C96-A1DD-C4AC32FDB2B4}"/>
    <cellStyle name="Cálculo 7 3 7 2 2" xfId="12841" xr:uid="{17101822-CE6A-4CDE-AFEF-BE6526A8D331}"/>
    <cellStyle name="Cálculo 7 3 7 2 2 2" xfId="27949" xr:uid="{41131A25-04C0-4F54-AA63-86C3333ADDAE}"/>
    <cellStyle name="Cálculo 7 3 7 2 3" xfId="13986" xr:uid="{6F5CF83D-7686-415A-9D01-9C6ED0C5D80F}"/>
    <cellStyle name="Cálculo 7 3 7 2 3 2" xfId="29094" xr:uid="{834CC310-D2E1-4C24-8A84-2D2EE292CE18}"/>
    <cellStyle name="Cálculo 7 3 7 2 4" xfId="21638" xr:uid="{43D61E95-3A04-4146-A1E8-70A7FE2D70FE}"/>
    <cellStyle name="Cálculo 7 3 7 3" xfId="10275" xr:uid="{CB2338AB-3B8D-4B16-B851-89EDB4BD771F}"/>
    <cellStyle name="Cálculo 7 3 7 3 2" xfId="25383" xr:uid="{C0C282A4-DDF3-49A8-B429-4EA374503EE6}"/>
    <cellStyle name="Cálculo 7 3 7 4" xfId="15825" xr:uid="{6E4A1975-D6BE-4C6F-9DAE-834F88D041E4}"/>
    <cellStyle name="Cálculo 7 3 7 4 2" xfId="30933" xr:uid="{3CC60379-E532-40B2-BF47-48D7487D8AC4}"/>
    <cellStyle name="Cálculo 7 3 7 5" xfId="19001" xr:uid="{FFA69FF7-1144-4F3C-A011-8BD171441B99}"/>
    <cellStyle name="Cálculo 7 3 8" xfId="4458" xr:uid="{90F63F44-F9E1-451E-8EE2-B0FF0F865BAF}"/>
    <cellStyle name="Cálculo 7 3 8 2" xfId="10840" xr:uid="{C36848BE-F8FD-44BC-8B17-12CE3E22BB74}"/>
    <cellStyle name="Cálculo 7 3 8 2 2" xfId="25948" xr:uid="{A698FE79-9D8A-49AC-B4F5-0F76671B9D74}"/>
    <cellStyle name="Cálculo 7 3 8 3" xfId="14620" xr:uid="{056CFD4E-573C-4FDD-9D63-EAB9CA20DBF7}"/>
    <cellStyle name="Cálculo 7 3 8 3 2" xfId="29728" xr:uid="{3F2C87A5-C469-4DF3-B240-114A9671454E}"/>
    <cellStyle name="Cálculo 7 3 8 4" xfId="19566" xr:uid="{495855AB-696F-49B5-AFE1-C5D57C277F98}"/>
    <cellStyle name="Cálculo 7 3 9" xfId="8322" xr:uid="{488F4B22-8784-47B1-85FC-FA2D847E1268}"/>
    <cellStyle name="Cálculo 7 3 9 2" xfId="23430" xr:uid="{50DE5868-4ABE-4DE2-BFF7-10A7632AFE12}"/>
    <cellStyle name="Cálculo 7 4" xfId="2058" xr:uid="{E29C5DC4-2DC6-48D6-84C3-5705D8A7B371}"/>
    <cellStyle name="Cálculo 7 4 10" xfId="16411" xr:uid="{5F4E6383-207A-4DC9-98D6-B95806778BC4}"/>
    <cellStyle name="Cálculo 7 4 10 2" xfId="31519" xr:uid="{D1CEA669-04AA-42EA-82E8-E057C96BE3CA}"/>
    <cellStyle name="Cálculo 7 4 11" xfId="15736" xr:uid="{F97E2657-6E8C-46D0-BFBE-679CADA91E60}"/>
    <cellStyle name="Cálculo 7 4 11 2" xfId="30844" xr:uid="{A5165C4B-30E2-46BB-A827-39D82EF77ED4}"/>
    <cellStyle name="Cálculo 7 4 12" xfId="17283" xr:uid="{58EAF3B6-7894-4570-BB58-CE07CC558300}"/>
    <cellStyle name="Cálculo 7 4 2" xfId="2565" xr:uid="{777A12DE-5A04-40C6-9FF8-8481C68A1A27}"/>
    <cellStyle name="Cálculo 7 4 2 2" xfId="5202" xr:uid="{8B56BEAD-D3B9-4E3F-A1B0-2F6A3A4DBF06}"/>
    <cellStyle name="Cálculo 7 4 2 2 2" xfId="11566" xr:uid="{21599E4A-E251-4CB7-849F-35128E7CDFB8}"/>
    <cellStyle name="Cálculo 7 4 2 2 2 2" xfId="26674" xr:uid="{057EE2A9-1668-4D3E-9AC0-C24F3ED6EDB0}"/>
    <cellStyle name="Cálculo 7 4 2 2 3" xfId="14309" xr:uid="{589B16E9-5A9A-4010-A999-AEF354EE4407}"/>
    <cellStyle name="Cálculo 7 4 2 2 3 2" xfId="29417" xr:uid="{2F8D07DA-33BB-4208-A16B-911C39D535F6}"/>
    <cellStyle name="Cálculo 7 4 2 2 4" xfId="20310" xr:uid="{51277541-C455-4CFD-AC9B-3167FBC03051}"/>
    <cellStyle name="Cálculo 7 4 2 3" xfId="9032" xr:uid="{A1CDA7D1-22A7-47C8-9311-43A6BCAC5A56}"/>
    <cellStyle name="Cálculo 7 4 2 3 2" xfId="24140" xr:uid="{65A7CDA5-6F2F-4A07-B1BC-9239453558F3}"/>
    <cellStyle name="Cálculo 7 4 2 4" xfId="7650" xr:uid="{D2253EDF-E96F-49CD-898D-19F61CFB10E6}"/>
    <cellStyle name="Cálculo 7 4 2 4 2" xfId="22758" xr:uid="{4669B8BF-6558-4EF5-B35E-9B90688198C6}"/>
    <cellStyle name="Cálculo 7 4 2 5" xfId="9174" xr:uid="{3C54B942-3B8C-41CA-99E8-542BD88B67E5}"/>
    <cellStyle name="Cálculo 7 4 2 5 2" xfId="24282" xr:uid="{E7D2394B-252D-4F19-B96C-7DBFB7C25757}"/>
    <cellStyle name="Cálculo 7 4 2 6" xfId="17673" xr:uid="{A77BE847-55CE-4690-9146-16E89CF08B2E}"/>
    <cellStyle name="Cálculo 7 4 3" xfId="2818" xr:uid="{F7EC6783-634A-4819-A99B-46B02A8A2A15}"/>
    <cellStyle name="Cálculo 7 4 3 2" xfId="5455" xr:uid="{B521BE12-47E6-44F1-A2A1-897501C97574}"/>
    <cellStyle name="Cálculo 7 4 3 2 2" xfId="14524" xr:uid="{675B9310-0403-4FED-8367-DE89BEAAEBC7}"/>
    <cellStyle name="Cálculo 7 4 3 2 2 2" xfId="29632" xr:uid="{09DF56D7-B2AC-405C-838B-6EA04E56D46E}"/>
    <cellStyle name="Cálculo 7 4 3 2 3" xfId="20563" xr:uid="{40790A2E-B834-456E-A2EB-D17A11E28C68}"/>
    <cellStyle name="Cálculo 7 4 3 3" xfId="11240" xr:uid="{0067AA25-8DE6-4224-930D-93EC3AD5864C}"/>
    <cellStyle name="Cálculo 7 4 3 3 2" xfId="26348" xr:uid="{8671E071-57CF-4203-8EEE-0833B9B7E2A0}"/>
    <cellStyle name="Cálculo 7 4 3 4" xfId="17926" xr:uid="{2F7EF2FE-F614-44C1-99B1-D03BB3D0E691}"/>
    <cellStyle name="Cálculo 7 4 4" xfId="3121" xr:uid="{C239800E-D9B4-480C-98AB-64614C5DDD4D}"/>
    <cellStyle name="Cálculo 7 4 4 2" xfId="5758" xr:uid="{07E1E02B-6FAB-43DB-9903-26322D469191}"/>
    <cellStyle name="Cálculo 7 4 4 2 2" xfId="12069" xr:uid="{986E9970-A98C-43AC-8187-608D80173D4A}"/>
    <cellStyle name="Cálculo 7 4 4 2 2 2" xfId="27177" xr:uid="{E4CCA774-A53F-41FD-98A6-4FC615EB9ACE}"/>
    <cellStyle name="Cálculo 7 4 4 2 3" xfId="7352" xr:uid="{C7F53EC2-FD92-48E9-9EC6-9187E6B55EC0}"/>
    <cellStyle name="Cálculo 7 4 4 2 3 2" xfId="22460" xr:uid="{D166C660-19F6-4871-9CFD-A9C352D0ED87}"/>
    <cellStyle name="Cálculo 7 4 4 2 4" xfId="20866" xr:uid="{54C39A11-C198-440C-8780-CDC76F7F11FF}"/>
    <cellStyle name="Cálculo 7 4 4 3" xfId="9503" xr:uid="{72C3F440-ABDF-4C5A-B152-60EFAB4C3E38}"/>
    <cellStyle name="Cálculo 7 4 4 3 2" xfId="24611" xr:uid="{F970B837-E0B6-4327-8CFB-3EE6219D3E3B}"/>
    <cellStyle name="Cálculo 7 4 4 4" xfId="15306" xr:uid="{49AAE4FD-AF5D-4DF6-B8F7-DF0D46D0F8CF}"/>
    <cellStyle name="Cálculo 7 4 4 4 2" xfId="30414" xr:uid="{04FA8403-AB9E-4235-9717-4B8B71434110}"/>
    <cellStyle name="Cálculo 7 4 4 5" xfId="18229" xr:uid="{54BF031D-6869-4B7D-B60A-4F76F750C5AB}"/>
    <cellStyle name="Cálculo 7 4 5" xfId="3447" xr:uid="{6B552AB9-4914-41AC-868E-BE05C596AE0E}"/>
    <cellStyle name="Cálculo 7 4 5 2" xfId="6084" xr:uid="{ED3F1E06-DEDE-4D6C-9C00-1565A9C310FF}"/>
    <cellStyle name="Cálculo 7 4 5 2 2" xfId="12395" xr:uid="{F2DD874F-4418-47F0-855A-6535761C1125}"/>
    <cellStyle name="Cálculo 7 4 5 2 2 2" xfId="27503" xr:uid="{4F818AE8-47B4-40BF-99E8-4797F7AA72A9}"/>
    <cellStyle name="Cálculo 7 4 5 2 3" xfId="7397" xr:uid="{C33EED73-5C08-4C0B-8323-7F184919D02B}"/>
    <cellStyle name="Cálculo 7 4 5 2 3 2" xfId="22505" xr:uid="{4FC8FE61-A44C-42C4-9F86-5D11993C325D}"/>
    <cellStyle name="Cálculo 7 4 5 2 4" xfId="21192" xr:uid="{E76499ED-1141-43AE-B449-367193705E6F}"/>
    <cellStyle name="Cálculo 7 4 5 3" xfId="9829" xr:uid="{E1E47B0E-F180-4D57-B884-25BB4EBAD346}"/>
    <cellStyle name="Cálculo 7 4 5 3 2" xfId="24937" xr:uid="{43114B4E-2A38-48C2-9A27-48CCF2EC5726}"/>
    <cellStyle name="Cálculo 7 4 5 4" xfId="8714" xr:uid="{9D543D8C-F4A1-4C10-B09C-B201C226993F}"/>
    <cellStyle name="Cálculo 7 4 5 4 2" xfId="23822" xr:uid="{B87C6588-3625-4919-89B0-AE778F00B6BC}"/>
    <cellStyle name="Cálculo 7 4 5 5" xfId="18555" xr:uid="{8BB27245-491E-4B52-BE93-C71FF9D947E8}"/>
    <cellStyle name="Cálculo 7 4 6" xfId="3753" xr:uid="{E599CA0B-7EAB-4537-B8BB-7FD42A70EC3E}"/>
    <cellStyle name="Cálculo 7 4 6 2" xfId="6390" xr:uid="{E04E281E-5D29-4BDD-A9A2-3B63752A2C06}"/>
    <cellStyle name="Cálculo 7 4 6 2 2" xfId="12701" xr:uid="{5CF57615-5B2E-4E2E-B1B0-6EC00C6FD2DC}"/>
    <cellStyle name="Cálculo 7 4 6 2 2 2" xfId="27809" xr:uid="{50FCB21A-E81C-4D19-8F7F-112B41B14EFE}"/>
    <cellStyle name="Cálculo 7 4 6 2 3" xfId="7479" xr:uid="{5FD2424E-B9F1-4FB9-BB4E-F0CB7C273F73}"/>
    <cellStyle name="Cálculo 7 4 6 2 3 2" xfId="22587" xr:uid="{F4667BE0-3C29-4761-B75A-9B0BF742257B}"/>
    <cellStyle name="Cálculo 7 4 6 2 4" xfId="21498" xr:uid="{1577D7DB-D6DD-4DD0-AA76-74B6CEE7B5C8}"/>
    <cellStyle name="Cálculo 7 4 6 3" xfId="10135" xr:uid="{B096CBD2-09AB-4E01-AEAF-02A5F9331BA5}"/>
    <cellStyle name="Cálculo 7 4 6 3 2" xfId="25243" xr:uid="{4B7B9E6D-8A2E-45C3-A4F6-624DFF2B496D}"/>
    <cellStyle name="Cálculo 7 4 6 4" xfId="16467" xr:uid="{04BED417-5C12-4606-823D-E40174996CE6}"/>
    <cellStyle name="Cálculo 7 4 6 4 2" xfId="31575" xr:uid="{A611682A-2918-4148-A0AA-EDBE1EA6DF17}"/>
    <cellStyle name="Cálculo 7 4 6 5" xfId="18861" xr:uid="{0B75C608-0307-4C69-82EC-B73B64943FB5}"/>
    <cellStyle name="Cálculo 7 4 7" xfId="4130" xr:uid="{9620D1B8-7E3E-413F-98DA-02902BDF8334}"/>
    <cellStyle name="Cálculo 7 4 7 2" xfId="6767" xr:uid="{41F36512-3A64-4BE4-876E-23AF8B42753E}"/>
    <cellStyle name="Cálculo 7 4 7 2 2" xfId="13078" xr:uid="{04A1CB68-DCDB-42A5-A7EE-E7EB5B22F9FB}"/>
    <cellStyle name="Cálculo 7 4 7 2 2 2" xfId="28186" xr:uid="{9F38716B-50FF-4FDE-AD97-45DC6D9B1408}"/>
    <cellStyle name="Cálculo 7 4 7 2 3" xfId="16752" xr:uid="{913D317E-ECA4-485D-85C0-D9179072BCE9}"/>
    <cellStyle name="Cálculo 7 4 7 2 3 2" xfId="31860" xr:uid="{D1742A9C-6552-4F0F-BA17-BF264E4DA0E3}"/>
    <cellStyle name="Cálculo 7 4 7 2 4" xfId="21875" xr:uid="{5F5BE44F-BACB-477C-9722-A23774E50B30}"/>
    <cellStyle name="Cálculo 7 4 7 3" xfId="10512" xr:uid="{805027C7-C10D-4AE4-BCF9-48430B868729}"/>
    <cellStyle name="Cálculo 7 4 7 3 2" xfId="25620" xr:uid="{DB959271-2454-423E-90BD-8A1A7C45D621}"/>
    <cellStyle name="Cálculo 7 4 7 4" xfId="15524" xr:uid="{C464488C-1B54-4BC1-B8E9-29146BB2FE78}"/>
    <cellStyle name="Cálculo 7 4 7 4 2" xfId="30632" xr:uid="{563D0DC5-DFF6-4140-9343-F07D0C77B1CF}"/>
    <cellStyle name="Cálculo 7 4 7 5" xfId="19238" xr:uid="{93120070-4FFD-483E-8812-6BD94AB61654}"/>
    <cellStyle name="Cálculo 7 4 8" xfId="4695" xr:uid="{CA9F0CC9-2A94-406E-AE0C-D3AE8F321DCF}"/>
    <cellStyle name="Cálculo 7 4 8 2" xfId="11077" xr:uid="{702F53CA-4746-4CD0-AA01-4F9103EE870B}"/>
    <cellStyle name="Cálculo 7 4 8 2 2" xfId="26185" xr:uid="{5C766F5B-FF26-4F9D-8F2A-D149BCD6737B}"/>
    <cellStyle name="Cálculo 7 4 8 3" xfId="13414" xr:uid="{1A83DAD6-2845-4B25-A215-5C4F93220500}"/>
    <cellStyle name="Cálculo 7 4 8 3 2" xfId="28522" xr:uid="{09674A2C-C071-4AA3-9860-3B46B6411882}"/>
    <cellStyle name="Cálculo 7 4 8 4" xfId="19803" xr:uid="{0CFE1E2E-C04D-4817-9CE7-5705EF52FA67}"/>
    <cellStyle name="Cálculo 7 4 9" xfId="8556" xr:uid="{6CDA7405-569F-4055-A41F-BAD9030C0E21}"/>
    <cellStyle name="Cálculo 7 4 9 2" xfId="23664" xr:uid="{7D46F6FE-983E-4823-975F-A9DAD4DD67FE}"/>
    <cellStyle name="Cálculo 7 5" xfId="2063" xr:uid="{774F0EA2-FEBC-4C5D-A2B1-B79514EB23EC}"/>
    <cellStyle name="Cálculo 7 5 10" xfId="14330" xr:uid="{DFE43CEE-9BF2-44D9-94F8-2509C96A8A73}"/>
    <cellStyle name="Cálculo 7 5 10 2" xfId="29438" xr:uid="{1DC9C2F9-6ABC-4146-8F33-91BD54AE6F1C}"/>
    <cellStyle name="Cálculo 7 5 11" xfId="17288" xr:uid="{C3D90EAB-86E4-4504-A064-04C4E348E736}"/>
    <cellStyle name="Cálculo 7 5 2" xfId="2823" xr:uid="{30F7A584-AD0E-4585-9FAB-F3DD99D18D44}"/>
    <cellStyle name="Cálculo 7 5 2 2" xfId="5460" xr:uid="{CBF287FA-66D6-462A-946B-BFB2400C6F86}"/>
    <cellStyle name="Cálculo 7 5 2 2 2" xfId="13705" xr:uid="{5D1FACEC-D1E5-465D-9716-5AB769FDD73C}"/>
    <cellStyle name="Cálculo 7 5 2 2 2 2" xfId="28813" xr:uid="{8F97561D-E0C7-41ED-9002-1D3496A5A51B}"/>
    <cellStyle name="Cálculo 7 5 2 2 3" xfId="20568" xr:uid="{2247B351-12EA-4F24-89E6-0A5DB4D2A86F}"/>
    <cellStyle name="Cálculo 7 5 2 3" xfId="14946" xr:uid="{B3E6C75C-2874-4E72-9974-815460BABC4A}"/>
    <cellStyle name="Cálculo 7 5 2 3 2" xfId="30054" xr:uid="{7A099D59-F012-41D0-827E-101FC40FE6C0}"/>
    <cellStyle name="Cálculo 7 5 2 4" xfId="17931" xr:uid="{D3238283-7D2E-4B99-9AD2-141A6DC51AC9}"/>
    <cellStyle name="Cálculo 7 5 3" xfId="3126" xr:uid="{1049F44D-8415-4DFE-AB6E-34DB1FB474D3}"/>
    <cellStyle name="Cálculo 7 5 3 2" xfId="5763" xr:uid="{44A74669-6641-40E8-9007-F7C65AAED34A}"/>
    <cellStyle name="Cálculo 7 5 3 2 2" xfId="12074" xr:uid="{D9E9DCA1-C2F0-4DEF-968B-F1F5C1116D11}"/>
    <cellStyle name="Cálculo 7 5 3 2 2 2" xfId="27182" xr:uid="{BDAAF3AC-77CD-47AA-92B1-406E01EFA01A}"/>
    <cellStyle name="Cálculo 7 5 3 2 3" xfId="14786" xr:uid="{3A938354-3FBD-4337-B798-AEDA998A52D8}"/>
    <cellStyle name="Cálculo 7 5 3 2 3 2" xfId="29894" xr:uid="{8F639956-DCBA-4E22-919E-4E1CA46B3C30}"/>
    <cellStyle name="Cálculo 7 5 3 2 4" xfId="20871" xr:uid="{0ED061BF-66E7-45B6-ADBA-63FD838E7334}"/>
    <cellStyle name="Cálculo 7 5 3 3" xfId="9508" xr:uid="{5D9D768A-7567-4BC7-BA54-03A0096DFCEA}"/>
    <cellStyle name="Cálculo 7 5 3 3 2" xfId="24616" xr:uid="{3E06A9E4-79AA-40E5-B1B1-913DB8BC1B60}"/>
    <cellStyle name="Cálculo 7 5 3 4" xfId="9193" xr:uid="{DF1C1D30-76E9-4C43-B534-BEAD74A1E7C5}"/>
    <cellStyle name="Cálculo 7 5 3 4 2" xfId="24301" xr:uid="{71E64F39-B532-4013-BAF9-9F3DA542B651}"/>
    <cellStyle name="Cálculo 7 5 3 5" xfId="18234" xr:uid="{EBDA68F0-A6FD-4D90-92E5-D1A4CFFE9CDC}"/>
    <cellStyle name="Cálculo 7 5 4" xfId="3452" xr:uid="{31B5E35D-A2AF-43E2-933A-B379FF6B5FF2}"/>
    <cellStyle name="Cálculo 7 5 4 2" xfId="6089" xr:uid="{5DBEAC4C-570F-4AC6-8F1F-A87DEC306CB7}"/>
    <cellStyle name="Cálculo 7 5 4 2 2" xfId="12400" xr:uid="{7DC2D921-29A2-4F13-B911-957F86F64634}"/>
    <cellStyle name="Cálculo 7 5 4 2 2 2" xfId="27508" xr:uid="{4B083173-E692-4A11-BF21-731690453D6E}"/>
    <cellStyle name="Cálculo 7 5 4 2 3" xfId="14405" xr:uid="{EA018AB3-6A39-4AB6-A916-1115ADD307BF}"/>
    <cellStyle name="Cálculo 7 5 4 2 3 2" xfId="29513" xr:uid="{D019FF13-1A76-42F1-B11A-C78F6457B3C7}"/>
    <cellStyle name="Cálculo 7 5 4 2 4" xfId="21197" xr:uid="{8D846DC2-D042-4FBD-A0F3-75E3622C6C34}"/>
    <cellStyle name="Cálculo 7 5 4 3" xfId="9834" xr:uid="{564480BB-6470-4FAB-95D8-D648DBB995D9}"/>
    <cellStyle name="Cálculo 7 5 4 3 2" xfId="24942" xr:uid="{C27175D8-755D-4342-B0BD-29DB7D534420}"/>
    <cellStyle name="Cálculo 7 5 4 4" xfId="7316" xr:uid="{2176B5D9-1AC0-4A7C-AC4B-58AB0E073EA5}"/>
    <cellStyle name="Cálculo 7 5 4 4 2" xfId="22424" xr:uid="{7C9E4129-FA09-4C56-B6FD-C6E8D9D958E3}"/>
    <cellStyle name="Cálculo 7 5 4 5" xfId="18560" xr:uid="{83EF472B-789A-49E1-9126-90E55255AC85}"/>
    <cellStyle name="Cálculo 7 5 5" xfId="3758" xr:uid="{78670CB7-07AB-4D43-B5B7-C15A3D4F4F5C}"/>
    <cellStyle name="Cálculo 7 5 5 2" xfId="6395" xr:uid="{A1EF66FB-9103-4C9F-B972-4AC714504B6A}"/>
    <cellStyle name="Cálculo 7 5 5 2 2" xfId="12706" xr:uid="{8D2AA914-E107-4359-904E-09E441AC1ED9}"/>
    <cellStyle name="Cálculo 7 5 5 2 2 2" xfId="27814" xr:uid="{C588C8F2-1601-4BCF-8543-14258D5CE152}"/>
    <cellStyle name="Cálculo 7 5 5 2 3" xfId="7071" xr:uid="{EF5EAE26-F25A-4B82-A265-A160BE22490B}"/>
    <cellStyle name="Cálculo 7 5 5 2 3 2" xfId="22179" xr:uid="{F74DFF88-C094-4BF7-A27E-9FF0F28E29B2}"/>
    <cellStyle name="Cálculo 7 5 5 2 4" xfId="21503" xr:uid="{8356AB03-3AD7-4CCA-8D87-341685567FAF}"/>
    <cellStyle name="Cálculo 7 5 5 3" xfId="10140" xr:uid="{17EE00DD-7AEA-41BE-A71D-59CF62590543}"/>
    <cellStyle name="Cálculo 7 5 5 3 2" xfId="25248" xr:uid="{272D1191-6619-4845-997C-11234E732CA4}"/>
    <cellStyle name="Cálculo 7 5 5 4" xfId="9218" xr:uid="{381F2A8C-D60E-48F7-8FF6-2716A8FFDD0C}"/>
    <cellStyle name="Cálculo 7 5 5 4 2" xfId="24326" xr:uid="{5DB5341C-E0C1-4B31-BF89-3742A8AEAD27}"/>
    <cellStyle name="Cálculo 7 5 5 5" xfId="18866" xr:uid="{ABC1A908-ECC5-4791-879E-394ED8017DD8}"/>
    <cellStyle name="Cálculo 7 5 6" xfId="4135" xr:uid="{ABA7B22D-AA24-48B3-9F98-609DAE188786}"/>
    <cellStyle name="Cálculo 7 5 6 2" xfId="6772" xr:uid="{499BE166-7FEA-4043-AFA3-60050C43D0EE}"/>
    <cellStyle name="Cálculo 7 5 6 2 2" xfId="13083" xr:uid="{A2B86AB2-1018-48C0-9AE5-96B7208BA57D}"/>
    <cellStyle name="Cálculo 7 5 6 2 2 2" xfId="28191" xr:uid="{9053F9EA-0630-4ABF-8A7A-094E04934891}"/>
    <cellStyle name="Cálculo 7 5 6 2 3" xfId="16757" xr:uid="{8B1EA094-4C65-47AD-86BC-96198D8C352C}"/>
    <cellStyle name="Cálculo 7 5 6 2 3 2" xfId="31865" xr:uid="{090A41CD-4DE2-42CA-A162-3CEC8A67F83A}"/>
    <cellStyle name="Cálculo 7 5 6 2 4" xfId="21880" xr:uid="{FAC11829-EDB9-4A43-B0A3-7379BEBBA45A}"/>
    <cellStyle name="Cálculo 7 5 6 3" xfId="10517" xr:uid="{DB96C013-5329-4371-A1B4-765BAA48D026}"/>
    <cellStyle name="Cálculo 7 5 6 3 2" xfId="25625" xr:uid="{7E57621B-3480-4117-AB6E-3C20C8ACCB38}"/>
    <cellStyle name="Cálculo 7 5 6 4" xfId="13793" xr:uid="{C1A16E8F-31F8-46D4-A65D-868F5FFA93ED}"/>
    <cellStyle name="Cálculo 7 5 6 4 2" xfId="28901" xr:uid="{043AC829-746A-4ACB-86E1-ACCFA30DE92E}"/>
    <cellStyle name="Cálculo 7 5 6 5" xfId="19243" xr:uid="{B8E11B81-F311-49A4-A4E4-549771B67B92}"/>
    <cellStyle name="Cálculo 7 5 7" xfId="4700" xr:uid="{0D7BAADE-3F60-4CBB-957A-04E9F1FB4740}"/>
    <cellStyle name="Cálculo 7 5 7 2" xfId="11082" xr:uid="{C83668E1-D9C2-4D9B-B138-1F90C66E6463}"/>
    <cellStyle name="Cálculo 7 5 7 2 2" xfId="26190" xr:uid="{AD41DD3D-FF47-4C60-8990-AA0333188B4F}"/>
    <cellStyle name="Cálculo 7 5 7 3" xfId="13984" xr:uid="{28349A51-18D3-40D8-974C-2D5639F96FB7}"/>
    <cellStyle name="Cálculo 7 5 7 3 2" xfId="29092" xr:uid="{D0037924-600A-48D9-ACBF-1F2F3CE860DE}"/>
    <cellStyle name="Cálculo 7 5 7 4" xfId="19808" xr:uid="{AE13E183-72BB-4809-9D7E-A83FA839DF3B}"/>
    <cellStyle name="Cálculo 7 5 8" xfId="8561" xr:uid="{AB5F2E5A-3665-401D-9CAC-1A6C86ECD61D}"/>
    <cellStyle name="Cálculo 7 5 8 2" xfId="23669" xr:uid="{BBC1AE69-27D0-4778-9F27-8E71BABA9BE7}"/>
    <cellStyle name="Cálculo 7 5 9" xfId="15680" xr:uid="{64B7BD45-8288-4DFD-A565-1A77A6CD7CC5}"/>
    <cellStyle name="Cálculo 7 5 9 2" xfId="30788" xr:uid="{2CED30F1-8F86-4465-A983-7E00A2862D04}"/>
    <cellStyle name="Cálculo 8" xfId="765" xr:uid="{00000000-0005-0000-0000-0000FD020000}"/>
    <cellStyle name="Cálculo 8 2" xfId="1839" xr:uid="{B17D0493-043A-42E7-AE91-388B759532B0}"/>
    <cellStyle name="Cálculo 8 2 10" xfId="8340" xr:uid="{7192738D-D62E-4FB3-A152-683A9BC1A657}"/>
    <cellStyle name="Cálculo 8 2 10 2" xfId="23448" xr:uid="{F71A5CC1-92A3-4A3C-84FF-D373192B9961}"/>
    <cellStyle name="Cálculo 8 2 11" xfId="16234" xr:uid="{DABB4B2B-C3F3-4636-BDF1-C782C571E3DF}"/>
    <cellStyle name="Cálculo 8 2 11 2" xfId="31342" xr:uid="{D0616DC2-6E7A-4810-8D5F-CA326D6FD4B6}"/>
    <cellStyle name="Cálculo 8 2 12" xfId="15357" xr:uid="{A403F424-5A6D-41B2-AC58-98B9E0809825}"/>
    <cellStyle name="Cálculo 8 2 12 2" xfId="30465" xr:uid="{3B5E010B-54EA-4BEF-A3A5-AEEE9A6F12BA}"/>
    <cellStyle name="Cálculo 8 2 13" xfId="17064" xr:uid="{CAF1B34A-08C2-4F2F-BDA7-ACF784E9754B}"/>
    <cellStyle name="Cálculo 8 2 2" xfId="2399" xr:uid="{C280280D-3120-421D-9A20-134AC6E835F3}"/>
    <cellStyle name="Cálculo 8 2 2 2" xfId="5036" xr:uid="{BD60FD25-A6E5-4865-B126-9E108FA9816C}"/>
    <cellStyle name="Cálculo 8 2 2 2 2" xfId="11400" xr:uid="{279C6254-4A94-4464-905B-4F114B0819C4}"/>
    <cellStyle name="Cálculo 8 2 2 2 2 2" xfId="26508" xr:uid="{2CD0E16A-91E0-492E-9C94-985316C8B89F}"/>
    <cellStyle name="Cálculo 8 2 2 2 3" xfId="7817" xr:uid="{F8742C86-DDF4-4C28-A734-C4B7B25B8748}"/>
    <cellStyle name="Cálculo 8 2 2 2 3 2" xfId="22925" xr:uid="{2A049449-69BF-467A-BEBB-59EA324D8DD3}"/>
    <cellStyle name="Cálculo 8 2 2 2 4" xfId="20144" xr:uid="{16525BFD-87C8-4FCA-9F85-ED6272FA9495}"/>
    <cellStyle name="Cálculo 8 2 2 3" xfId="8866" xr:uid="{4287BEE4-B2B2-4E16-9E85-EF48FF894AB6}"/>
    <cellStyle name="Cálculo 8 2 2 3 2" xfId="23974" xr:uid="{F59BEB0C-0091-412B-859F-EBF4D9445FE3}"/>
    <cellStyle name="Cálculo 8 2 3" xfId="2221" xr:uid="{D6E54F6C-180A-4A15-9722-C160130A9AFA}"/>
    <cellStyle name="Cálculo 8 2 3 2" xfId="4858" xr:uid="{F1C590FB-0412-444A-8D9B-BBA8504A85F6}"/>
    <cellStyle name="Cálculo 8 2 3 2 2" xfId="15758" xr:uid="{6DD264EF-DC4A-4D32-A404-0498BF1256FE}"/>
    <cellStyle name="Cálculo 8 2 3 2 2 2" xfId="30866" xr:uid="{B93D6D8C-1A18-439F-9913-1537AD727239}"/>
    <cellStyle name="Cálculo 8 2 3 2 3" xfId="19966" xr:uid="{287E9EBC-D29E-4ADD-A984-C648A6765DDA}"/>
    <cellStyle name="Cálculo 8 2 3 3" xfId="16115" xr:uid="{93BD3BA8-8D38-4D39-9091-B4861497AC35}"/>
    <cellStyle name="Cálculo 8 2 3 3 2" xfId="31223" xr:uid="{D4A85388-2C7F-4F9F-9430-0A43E6D78F2A}"/>
    <cellStyle name="Cálculo 8 2 3 4" xfId="17446" xr:uid="{3786FDF2-6377-4452-8677-189EE1BFF00A}"/>
    <cellStyle name="Cálculo 8 2 4" xfId="2933" xr:uid="{FD92D324-E99B-458C-8286-EBB2D9B9E0F1}"/>
    <cellStyle name="Cálculo 8 2 4 2" xfId="5570" xr:uid="{2B401899-0393-4D1A-AD8A-6957CE8E16D4}"/>
    <cellStyle name="Cálculo 8 2 4 2 2" xfId="11881" xr:uid="{90E447D4-B16B-40BA-9C24-EF12ECF6B3DD}"/>
    <cellStyle name="Cálculo 8 2 4 2 2 2" xfId="26989" xr:uid="{F4C538FA-04F0-41C4-8DBD-22F395F39123}"/>
    <cellStyle name="Cálculo 8 2 4 2 3" xfId="13694" xr:uid="{AF8E4F0E-77A8-4B55-8F57-8C33AB7F3530}"/>
    <cellStyle name="Cálculo 8 2 4 2 3 2" xfId="28802" xr:uid="{A5311480-56EF-4405-856A-34A43F01F43F}"/>
    <cellStyle name="Cálculo 8 2 4 2 4" xfId="20678" xr:uid="{A14ED7D9-5C18-4B0F-9695-CD4A6ED2ED45}"/>
    <cellStyle name="Cálculo 8 2 4 3" xfId="9315" xr:uid="{31BFB013-B904-4916-8667-37D189A880F7}"/>
    <cellStyle name="Cálculo 8 2 4 3 2" xfId="24423" xr:uid="{DAEFE6DF-5A39-4415-9489-91A5B13119B8}"/>
    <cellStyle name="Cálculo 8 2 4 4" xfId="14275" xr:uid="{0C2A59BC-57E9-43FB-88A6-2285A8EBC5CC}"/>
    <cellStyle name="Cálculo 8 2 4 4 2" xfId="29383" xr:uid="{D2A6A49E-5CCD-4013-A254-BC89D6996BDD}"/>
    <cellStyle name="Cálculo 8 2 4 5" xfId="18041" xr:uid="{8E91542C-8C0B-40C0-A8FB-1FBC1AAD2B6F}"/>
    <cellStyle name="Cálculo 8 2 5" xfId="3259" xr:uid="{3423720A-BF52-49A5-B016-33F51D68546B}"/>
    <cellStyle name="Cálculo 8 2 5 2" xfId="5896" xr:uid="{032E2D85-5265-4592-ACE7-115FD0936134}"/>
    <cellStyle name="Cálculo 8 2 5 2 2" xfId="12207" xr:uid="{158C108C-6E51-486A-8F79-367666D13451}"/>
    <cellStyle name="Cálculo 8 2 5 2 2 2" xfId="27315" xr:uid="{9A7A4E20-BEA2-4481-81C4-ABBC5DA123A2}"/>
    <cellStyle name="Cálculo 8 2 5 2 3" xfId="14811" xr:uid="{2391186A-A267-49C1-A152-99ADA2A88BE8}"/>
    <cellStyle name="Cálculo 8 2 5 2 3 2" xfId="29919" xr:uid="{8F5DACD8-49CC-4F25-9B54-718E574379F2}"/>
    <cellStyle name="Cálculo 8 2 5 2 4" xfId="21004" xr:uid="{E5C6E217-D63E-4ABC-80B1-E445DE2D3CD7}"/>
    <cellStyle name="Cálculo 8 2 5 3" xfId="9641" xr:uid="{3241DCAD-A634-4E29-B012-E5B6BEA27CCB}"/>
    <cellStyle name="Cálculo 8 2 5 3 2" xfId="24749" xr:uid="{BA8AF3AF-CDA1-42A0-8FE7-ECFE6BBAF42D}"/>
    <cellStyle name="Cálculo 8 2 5 4" xfId="15205" xr:uid="{58742751-3A2A-4FAA-990F-A62A6D941E71}"/>
    <cellStyle name="Cálculo 8 2 5 4 2" xfId="30313" xr:uid="{04B78C33-C6E6-4AAA-8F95-3068CC06E9D0}"/>
    <cellStyle name="Cálculo 8 2 5 5" xfId="18367" xr:uid="{DD7C8DFC-239F-4767-A463-D1ED3F4F3D92}"/>
    <cellStyle name="Cálculo 8 2 6" xfId="3565" xr:uid="{02DBA38B-5AC8-4039-BA59-3FA51B409EDF}"/>
    <cellStyle name="Cálculo 8 2 6 2" xfId="6202" xr:uid="{110EAB51-AE84-494E-A1AF-5689C230FEC6}"/>
    <cellStyle name="Cálculo 8 2 6 2 2" xfId="12513" xr:uid="{381BF268-2C55-4125-A5AC-E6AE4ACDAAFF}"/>
    <cellStyle name="Cálculo 8 2 6 2 2 2" xfId="27621" xr:uid="{F31FCA75-51EA-43B6-9A61-A96787BE2223}"/>
    <cellStyle name="Cálculo 8 2 6 2 3" xfId="15487" xr:uid="{4D8611EB-3920-450C-A3E8-F806FA1E11F9}"/>
    <cellStyle name="Cálculo 8 2 6 2 3 2" xfId="30595" xr:uid="{86EB21A1-9E5A-4F28-8E8C-D92248579656}"/>
    <cellStyle name="Cálculo 8 2 6 2 4" xfId="21310" xr:uid="{B02C441E-1210-4B64-B6B0-D7F4596D1F83}"/>
    <cellStyle name="Cálculo 8 2 6 3" xfId="9947" xr:uid="{C2EFCB16-59BF-4D84-9B1C-37F000994884}"/>
    <cellStyle name="Cálculo 8 2 6 3 2" xfId="25055" xr:uid="{09DAF30C-C1A4-4138-BBA8-8AF873BC2C2D}"/>
    <cellStyle name="Cálculo 8 2 6 4" xfId="15772" xr:uid="{0D2792DE-F845-475A-8864-972F698E3C3A}"/>
    <cellStyle name="Cálculo 8 2 6 4 2" xfId="30880" xr:uid="{E424B0F5-D786-411C-9D64-ACDD18E05974}"/>
    <cellStyle name="Cálculo 8 2 6 5" xfId="18673" xr:uid="{2C071BCB-B59B-4887-AC1B-A685228EB84F}"/>
    <cellStyle name="Cálculo 8 2 7" xfId="3911" xr:uid="{1E7B694D-F950-4DE9-AEAA-3B487C825451}"/>
    <cellStyle name="Cálculo 8 2 7 2" xfId="6548" xr:uid="{C6F21C60-4831-44ED-A06B-FF8C3C563B37}"/>
    <cellStyle name="Cálculo 8 2 7 2 2" xfId="12859" xr:uid="{95354D88-CB46-4D4C-A9C9-6290A0A3EB05}"/>
    <cellStyle name="Cálculo 8 2 7 2 2 2" xfId="27967" xr:uid="{2647751F-E558-4066-89AF-8CABF3ED4E1F}"/>
    <cellStyle name="Cálculo 8 2 7 2 3" xfId="13839" xr:uid="{29EAC4A7-C4BB-44FE-AE9A-DAF0B2054479}"/>
    <cellStyle name="Cálculo 8 2 7 2 3 2" xfId="28947" xr:uid="{CEA90B0C-56B8-4CF3-94D4-24988B08B76C}"/>
    <cellStyle name="Cálculo 8 2 7 2 4" xfId="21656" xr:uid="{92D01210-1E0E-4575-8667-A38A7D27E685}"/>
    <cellStyle name="Cálculo 8 2 7 3" xfId="10293" xr:uid="{C8E497FA-EB73-4201-A50B-7F1B032C6CFB}"/>
    <cellStyle name="Cálculo 8 2 7 3 2" xfId="25401" xr:uid="{2D5ADA7F-C625-4969-8DC3-CDAC97B98240}"/>
    <cellStyle name="Cálculo 8 2 7 4" xfId="15023" xr:uid="{D4F31F81-F4BC-44ED-89C8-22FE742F5CD0}"/>
    <cellStyle name="Cálculo 8 2 7 4 2" xfId="30131" xr:uid="{1338BED2-A130-42F1-BD30-11EBA4828F6D}"/>
    <cellStyle name="Cálculo 8 2 7 5" xfId="19019" xr:uid="{FB710C8E-228F-4F01-9372-0844FC12587A}"/>
    <cellStyle name="Cálculo 8 2 8" xfId="4275" xr:uid="{7978C696-F1C2-4917-9644-E96C2871C456}"/>
    <cellStyle name="Cálculo 8 2 8 2" xfId="6912" xr:uid="{CC77D03A-5A7B-4777-8CED-BEAF5BDA2931}"/>
    <cellStyle name="Cálculo 8 2 8 2 2" xfId="13223" xr:uid="{C29D380C-4A7A-4C26-92F4-82B24CCB9B88}"/>
    <cellStyle name="Cálculo 8 2 8 2 2 2" xfId="28331" xr:uid="{AF90F25B-A1F0-40C8-9506-BBB2B8C32093}"/>
    <cellStyle name="Cálculo 8 2 8 2 3" xfId="16887" xr:uid="{076C95DB-FCD0-419A-A1E3-6DB45518ECDE}"/>
    <cellStyle name="Cálculo 8 2 8 2 3 2" xfId="31995" xr:uid="{C3E63FF9-8302-4343-AB29-46CDC914F1E3}"/>
    <cellStyle name="Cálculo 8 2 8 2 4" xfId="22020" xr:uid="{22B4E662-D56A-48E6-9330-830E63102376}"/>
    <cellStyle name="Cálculo 8 2 8 3" xfId="10657" xr:uid="{3D83FD55-9767-4A38-909A-C0D2DB976C41}"/>
    <cellStyle name="Cálculo 8 2 8 3 2" xfId="25765" xr:uid="{DCB16182-00F7-4EB3-B32E-75BA51B967BB}"/>
    <cellStyle name="Cálculo 8 2 8 4" xfId="7979" xr:uid="{F1E19BBE-0312-45DB-9778-B010C45D5087}"/>
    <cellStyle name="Cálculo 8 2 8 4 2" xfId="23087" xr:uid="{81328D1D-F04E-48E2-9745-8864C26D05DD}"/>
    <cellStyle name="Cálculo 8 2 8 5" xfId="19383" xr:uid="{1297FE0D-0A14-45C8-8A24-149E8761EEC7}"/>
    <cellStyle name="Cálculo 8 2 9" xfId="4476" xr:uid="{73CF7D26-AAE4-4ECE-A717-3892999A38C6}"/>
    <cellStyle name="Cálculo 8 2 9 2" xfId="10858" xr:uid="{523680E6-715B-4060-AB88-B175126A42C8}"/>
    <cellStyle name="Cálculo 8 2 9 2 2" xfId="25966" xr:uid="{142CA6F0-F7B8-4150-ABE1-AEFCA0844405}"/>
    <cellStyle name="Cálculo 8 2 9 3" xfId="7279" xr:uid="{B31A1F45-EBD1-4679-AAE5-D43ECA09FB48}"/>
    <cellStyle name="Cálculo 8 2 9 3 2" xfId="22387" xr:uid="{896EA1F7-7944-4A63-B409-639DA405C6C1}"/>
    <cellStyle name="Cálculo 8 2 9 4" xfId="19584" xr:uid="{FFE32C22-F7E3-4933-9BF8-9F95DCB8CB5D}"/>
    <cellStyle name="Cálculo 8 3" xfId="1822" xr:uid="{65BAAF88-6E91-442F-8337-2BDD34E269C5}"/>
    <cellStyle name="Cálculo 8 3 10" xfId="7324" xr:uid="{40E453A1-C60C-40E6-950B-A27863E48B8F}"/>
    <cellStyle name="Cálculo 8 3 10 2" xfId="22432" xr:uid="{5B2019BF-971C-4114-A338-AF2B35D5A33C}"/>
    <cellStyle name="Cálculo 8 3 11" xfId="16105" xr:uid="{D653401C-62A8-44CD-AC05-3D388255D15C}"/>
    <cellStyle name="Cálculo 8 3 11 2" xfId="31213" xr:uid="{7BB0CDA4-F074-474D-A4E8-51B1B2F2D451}"/>
    <cellStyle name="Cálculo 8 3 12" xfId="17047" xr:uid="{46AE72C6-0BFF-4B57-9D0A-93F849E57B2E}"/>
    <cellStyle name="Cálculo 8 3 2" xfId="2382" xr:uid="{F5883C6E-56DA-4E04-B1DB-8A38D9C19055}"/>
    <cellStyle name="Cálculo 8 3 2 2" xfId="5019" xr:uid="{58E7F0AE-3269-4A79-AF01-33116EDC68D8}"/>
    <cellStyle name="Cálculo 8 3 2 2 2" xfId="11383" xr:uid="{2A0863A3-8D53-4E71-84CC-72D7A3FC75C4}"/>
    <cellStyle name="Cálculo 8 3 2 2 2 2" xfId="26491" xr:uid="{748D97D0-EBF0-423C-AF96-E8C6D5B0D4F6}"/>
    <cellStyle name="Cálculo 8 3 2 2 3" xfId="11791" xr:uid="{8931C191-D3D2-4C6F-9B9C-8154C68E0BCA}"/>
    <cellStyle name="Cálculo 8 3 2 2 3 2" xfId="26899" xr:uid="{06D80FA5-9621-4D83-9F6C-C42657FD782A}"/>
    <cellStyle name="Cálculo 8 3 2 2 4" xfId="20127" xr:uid="{B76CB6C1-0ED4-40CD-87A5-B83DF91C5925}"/>
    <cellStyle name="Cálculo 8 3 2 3" xfId="8849" xr:uid="{A2DE8EE4-B150-4772-8D7F-01C3089CDB70}"/>
    <cellStyle name="Cálculo 8 3 2 3 2" xfId="23957" xr:uid="{D5DC8749-811F-45DD-867D-9E7F01A650FD}"/>
    <cellStyle name="Cálculo 8 3 2 4" xfId="7924" xr:uid="{764274E6-2943-457D-8B09-E2FB84948453}"/>
    <cellStyle name="Cálculo 8 3 2 4 2" xfId="23032" xr:uid="{9FF388F4-7072-4C3E-90BA-208E9B2B87E1}"/>
    <cellStyle name="Cálculo 8 3 2 5" xfId="16476" xr:uid="{A4771843-CDCF-47CA-9E97-D9702E8673CB}"/>
    <cellStyle name="Cálculo 8 3 2 5 2" xfId="31584" xr:uid="{D589F46F-8FE7-4033-ADA2-027033378E94}"/>
    <cellStyle name="Cálculo 8 3 2 6" xfId="17590" xr:uid="{D0C82CBB-915D-468B-8996-79BEC00C1CAD}"/>
    <cellStyle name="Cálculo 8 3 3" xfId="2238" xr:uid="{C3046398-EC36-47C2-B80C-B050E0C87A0C}"/>
    <cellStyle name="Cálculo 8 3 3 2" xfId="4875" xr:uid="{7F389CAB-CD01-489F-9AE0-537B8B0B4D85}"/>
    <cellStyle name="Cálculo 8 3 3 2 2" xfId="7175" xr:uid="{74C34464-4DB1-4C3F-B267-D69C8AE98702}"/>
    <cellStyle name="Cálculo 8 3 3 2 2 2" xfId="22283" xr:uid="{C08F8FD4-1C6C-4CA1-8774-99E94A04F904}"/>
    <cellStyle name="Cálculo 8 3 3 2 3" xfId="19983" xr:uid="{A4DCB0E3-B3FD-47B3-A574-914EA34497A8}"/>
    <cellStyle name="Cálculo 8 3 3 3" xfId="7441" xr:uid="{2DBA609C-8AB7-4B1A-8B60-BF0461D9142F}"/>
    <cellStyle name="Cálculo 8 3 3 3 2" xfId="22549" xr:uid="{D55A088A-296A-43FC-BB28-CD7661782FEE}"/>
    <cellStyle name="Cálculo 8 3 3 4" xfId="17463" xr:uid="{FE5DE9CF-E827-40D9-B3EE-B502C5B24162}"/>
    <cellStyle name="Cálculo 8 3 4" xfId="2346" xr:uid="{CA4CFC9F-6790-4923-B8F8-B0473734B523}"/>
    <cellStyle name="Cálculo 8 3 4 2" xfId="4983" xr:uid="{33A4B506-1A10-47B7-8895-F5EEF26F482E}"/>
    <cellStyle name="Cálculo 8 3 4 2 2" xfId="11347" xr:uid="{73E55D54-850C-40E7-8325-C50FD3F13327}"/>
    <cellStyle name="Cálculo 8 3 4 2 2 2" xfId="26455" xr:uid="{9FFF6A00-2F5C-4C94-A4A8-0854A83FEABA}"/>
    <cellStyle name="Cálculo 8 3 4 2 3" xfId="15543" xr:uid="{2FC4B1AD-EC89-45B4-ACBA-A5D518BDCF33}"/>
    <cellStyle name="Cálculo 8 3 4 2 3 2" xfId="30651" xr:uid="{43F81543-9563-4AB1-A8BA-193C30CFFD20}"/>
    <cellStyle name="Cálculo 8 3 4 2 4" xfId="20091" xr:uid="{B3DDAC6A-F826-4F6F-A94B-B69401D08CE5}"/>
    <cellStyle name="Cálculo 8 3 4 3" xfId="8813" xr:uid="{143AD241-0DEC-46F9-BE92-E7EBD74CCD34}"/>
    <cellStyle name="Cálculo 8 3 4 3 2" xfId="23921" xr:uid="{6A3771AD-EFE3-4157-98D0-CEA0437B8C0F}"/>
    <cellStyle name="Cálculo 8 3 4 4" xfId="16323" xr:uid="{896BE9DD-0105-4E67-920A-B664E368EE7D}"/>
    <cellStyle name="Cálculo 8 3 4 4 2" xfId="31431" xr:uid="{7637E2F3-3070-434E-A4D5-6958996E4736}"/>
    <cellStyle name="Cálculo 8 3 4 5" xfId="17571" xr:uid="{662CBD64-7B78-4858-8632-CA5275308D98}"/>
    <cellStyle name="Cálculo 8 3 5" xfId="3242" xr:uid="{992A7CDE-3923-4A68-B584-FB972B20B496}"/>
    <cellStyle name="Cálculo 8 3 5 2" xfId="5879" xr:uid="{C08563E6-9DAB-4646-BB06-4B8F2A2928F0}"/>
    <cellStyle name="Cálculo 8 3 5 2 2" xfId="12190" xr:uid="{0E9D9986-8170-4DE5-B599-F5882EAD0FB2}"/>
    <cellStyle name="Cálculo 8 3 5 2 2 2" xfId="27298" xr:uid="{BD154046-E4C9-41DC-B2FA-7C8326F4516E}"/>
    <cellStyle name="Cálculo 8 3 5 2 3" xfId="14787" xr:uid="{3F4ABD82-8CE6-4570-B82E-C168CB114DE7}"/>
    <cellStyle name="Cálculo 8 3 5 2 3 2" xfId="29895" xr:uid="{E3973C26-C268-43A9-A356-EC4C23E65F34}"/>
    <cellStyle name="Cálculo 8 3 5 2 4" xfId="20987" xr:uid="{DB99F3E4-76C8-4003-A900-6385BA3BE5D5}"/>
    <cellStyle name="Cálculo 8 3 5 3" xfId="9624" xr:uid="{9213FD0D-7840-4141-9A2D-1B2896871F5A}"/>
    <cellStyle name="Cálculo 8 3 5 3 2" xfId="24732" xr:uid="{2595C53A-5E48-4034-BB94-3257554833E6}"/>
    <cellStyle name="Cálculo 8 3 5 4" xfId="15433" xr:uid="{EF7E4B1A-6CD6-4B8F-9DEB-8545B88DDFAF}"/>
    <cellStyle name="Cálculo 8 3 5 4 2" xfId="30541" xr:uid="{CCBF342E-3FDE-4E10-A1E7-C79E0DBF5B5B}"/>
    <cellStyle name="Cálculo 8 3 5 5" xfId="18350" xr:uid="{977EAF41-46A1-4528-BE0B-835483DE0C84}"/>
    <cellStyle name="Cálculo 8 3 6" xfId="2324" xr:uid="{D73C5ECB-75F7-4BF9-B34F-64981183DFF3}"/>
    <cellStyle name="Cálculo 8 3 6 2" xfId="4961" xr:uid="{FBDB2429-3E94-48AA-8F13-1A0A97E8038E}"/>
    <cellStyle name="Cálculo 8 3 6 2 2" xfId="11325" xr:uid="{8B2779D4-8EF3-4C45-8E18-5C60A0C8B5BB}"/>
    <cellStyle name="Cálculo 8 3 6 2 2 2" xfId="26433" xr:uid="{63EF7B56-A062-489A-8F7C-E5F1987D4B87}"/>
    <cellStyle name="Cálculo 8 3 6 2 3" xfId="7070" xr:uid="{9A2DAA48-AF93-471E-8980-24426C098246}"/>
    <cellStyle name="Cálculo 8 3 6 2 3 2" xfId="22178" xr:uid="{F32DFCFE-598D-4D7D-A360-0419F59298BA}"/>
    <cellStyle name="Cálculo 8 3 6 2 4" xfId="20069" xr:uid="{9C59E333-9476-4652-8E05-4ABA7FA0DA8C}"/>
    <cellStyle name="Cálculo 8 3 6 3" xfId="8791" xr:uid="{7712C92B-CDAE-46BB-9B96-80AF77F0C91A}"/>
    <cellStyle name="Cálculo 8 3 6 3 2" xfId="23899" xr:uid="{D0F79F6C-234A-4191-82E6-3CECCAC00A91}"/>
    <cellStyle name="Cálculo 8 3 6 4" xfId="15360" xr:uid="{0ADC6FC3-F7DA-44ED-B82D-3205C5162CE8}"/>
    <cellStyle name="Cálculo 8 3 6 4 2" xfId="30468" xr:uid="{EBA5E839-2362-497D-A0AB-492174D4E937}"/>
    <cellStyle name="Cálculo 8 3 6 5" xfId="17549" xr:uid="{388A864E-2772-48B9-BAC7-6318C9B63B37}"/>
    <cellStyle name="Cálculo 8 3 7" xfId="3894" xr:uid="{B9AD41CC-A033-4E33-85FF-0A10E47D0318}"/>
    <cellStyle name="Cálculo 8 3 7 2" xfId="6531" xr:uid="{F8729995-867B-46D9-A4BA-25B4D72F4C02}"/>
    <cellStyle name="Cálculo 8 3 7 2 2" xfId="12842" xr:uid="{6E5E9A3E-8B16-4C39-B860-DC010BAEA283}"/>
    <cellStyle name="Cálculo 8 3 7 2 2 2" xfId="27950" xr:uid="{72CCEB99-7641-4AFA-8156-2CF46019FEC3}"/>
    <cellStyle name="Cálculo 8 3 7 2 3" xfId="16428" xr:uid="{5C857DFB-EC5B-447D-8F6B-E7FBB0618C88}"/>
    <cellStyle name="Cálculo 8 3 7 2 3 2" xfId="31536" xr:uid="{A25973CE-2DCF-457A-8E48-F2E35B4F3375}"/>
    <cellStyle name="Cálculo 8 3 7 2 4" xfId="21639" xr:uid="{1C90CFFA-F2FC-43C3-A643-FF2A854D937C}"/>
    <cellStyle name="Cálculo 8 3 7 3" xfId="10276" xr:uid="{FA844704-9C65-4846-95C4-AB82794BB788}"/>
    <cellStyle name="Cálculo 8 3 7 3 2" xfId="25384" xr:uid="{FFB670A1-925F-4727-9B87-5064F9EBF9D0}"/>
    <cellStyle name="Cálculo 8 3 7 4" xfId="15542" xr:uid="{EDE4499E-5BE1-47B5-A09D-72C52C12A8A6}"/>
    <cellStyle name="Cálculo 8 3 7 4 2" xfId="30650" xr:uid="{6FE90895-5A4F-4740-A3B4-D2BAB1C2BF90}"/>
    <cellStyle name="Cálculo 8 3 7 5" xfId="19002" xr:uid="{E7321DDD-AAB9-4FC9-AB43-6F91330A60A1}"/>
    <cellStyle name="Cálculo 8 3 8" xfId="4459" xr:uid="{ADECB39D-B934-44BD-BC76-2119A0F6FE5F}"/>
    <cellStyle name="Cálculo 8 3 8 2" xfId="10841" xr:uid="{877E8109-40B8-4FCA-94EE-D39B6A887032}"/>
    <cellStyle name="Cálculo 8 3 8 2 2" xfId="25949" xr:uid="{B308F99C-6A59-4236-89C1-CBC48B30B65F}"/>
    <cellStyle name="Cálculo 8 3 8 3" xfId="14562" xr:uid="{1D86906F-508C-47DC-8C51-E655A7260317}"/>
    <cellStyle name="Cálculo 8 3 8 3 2" xfId="29670" xr:uid="{B131E6DF-63B4-4B93-97DA-8BC1440E1648}"/>
    <cellStyle name="Cálculo 8 3 8 4" xfId="19567" xr:uid="{D1E356BA-AFEB-4B16-8709-A2BD56102F4E}"/>
    <cellStyle name="Cálculo 8 3 9" xfId="8323" xr:uid="{7974AFF2-0D6B-4055-86C4-CF8E27A29BFE}"/>
    <cellStyle name="Cálculo 8 3 9 2" xfId="23431" xr:uid="{8D0259A1-3AFD-4D81-B0E8-6B2F03A44845}"/>
    <cellStyle name="Cálculo 8 4" xfId="2059" xr:uid="{0B81CBB2-D441-467A-A907-515E1B3A53D6}"/>
    <cellStyle name="Cálculo 8 4 10" xfId="14068" xr:uid="{BD031800-2B2C-4FA9-8D49-2A2DF86E3344}"/>
    <cellStyle name="Cálculo 8 4 10 2" xfId="29176" xr:uid="{3054B097-4453-4B5D-BF91-20FB72E7B925}"/>
    <cellStyle name="Cálculo 8 4 11" xfId="14917" xr:uid="{DE869D43-26D0-48B5-81A5-621EF9812A48}"/>
    <cellStyle name="Cálculo 8 4 11 2" xfId="30025" xr:uid="{0A60EC6D-0C5C-40BC-9F70-3EA8A3BAB106}"/>
    <cellStyle name="Cálculo 8 4 12" xfId="17284" xr:uid="{E6A1B52C-E793-42A2-A2F9-A1A066E4F083}"/>
    <cellStyle name="Cálculo 8 4 2" xfId="2566" xr:uid="{C9F822B5-BA14-40A8-9FF2-433A6A2ED127}"/>
    <cellStyle name="Cálculo 8 4 2 2" xfId="5203" xr:uid="{540B0D7F-7899-446D-B5BE-E48A7395EEBA}"/>
    <cellStyle name="Cálculo 8 4 2 2 2" xfId="11567" xr:uid="{B902B704-E8B7-4266-AA53-1ADF0FFA9EEF}"/>
    <cellStyle name="Cálculo 8 4 2 2 2 2" xfId="26675" xr:uid="{F5439587-9DBF-427B-B1AF-A81082D2736C}"/>
    <cellStyle name="Cálculo 8 4 2 2 3" xfId="7156" xr:uid="{9BA9EEA6-7570-4FD4-AC72-335C6E97973A}"/>
    <cellStyle name="Cálculo 8 4 2 2 3 2" xfId="22264" xr:uid="{58E3D376-23AE-4392-8426-5EB65A386ADE}"/>
    <cellStyle name="Cálculo 8 4 2 2 4" xfId="20311" xr:uid="{4F58F072-AC72-49AA-8973-C5B25388CBC7}"/>
    <cellStyle name="Cálculo 8 4 2 3" xfId="9033" xr:uid="{DB2D4170-23F3-4FD1-A5E1-174817EC33F9}"/>
    <cellStyle name="Cálculo 8 4 2 3 2" xfId="24141" xr:uid="{8DBEFC3A-78AA-4830-81C4-20085E83309E}"/>
    <cellStyle name="Cálculo 8 4 2 4" xfId="15332" xr:uid="{8F438E3F-7749-410E-A539-5FE4040FB3DE}"/>
    <cellStyle name="Cálculo 8 4 2 4 2" xfId="30440" xr:uid="{CB1D04F9-D93A-44AB-B7CE-0CEC4980AEEB}"/>
    <cellStyle name="Cálculo 8 4 2 5" xfId="14284" xr:uid="{5AE2BBD6-8360-4551-A976-D223BBC1081A}"/>
    <cellStyle name="Cálculo 8 4 2 5 2" xfId="29392" xr:uid="{5CF5F881-8109-42E1-A1E5-7BED05B2ABC7}"/>
    <cellStyle name="Cálculo 8 4 2 6" xfId="17674" xr:uid="{98F1C57B-FD8A-417D-B746-8217C2E196FA}"/>
    <cellStyle name="Cálculo 8 4 3" xfId="2819" xr:uid="{C2026601-8616-4212-B631-53DC90C690EB}"/>
    <cellStyle name="Cálculo 8 4 3 2" xfId="5456" xr:uid="{415A2DE4-A793-47FA-90AD-947220AB1F97}"/>
    <cellStyle name="Cálculo 8 4 3 2 2" xfId="15574" xr:uid="{46E20367-95F7-4738-8740-D3CA1C268E20}"/>
    <cellStyle name="Cálculo 8 4 3 2 2 2" xfId="30682" xr:uid="{3068E516-F0D0-444F-B203-C566D168DA4D}"/>
    <cellStyle name="Cálculo 8 4 3 2 3" xfId="20564" xr:uid="{E03F2967-84EA-4E63-87F0-48C3967C080D}"/>
    <cellStyle name="Cálculo 8 4 3 3" xfId="8223" xr:uid="{7D8DC4FF-F2FD-44E6-81D8-331522A5DD1A}"/>
    <cellStyle name="Cálculo 8 4 3 3 2" xfId="23331" xr:uid="{0382E237-B4E6-4A9A-9FEE-81EAB310391F}"/>
    <cellStyle name="Cálculo 8 4 3 4" xfId="17927" xr:uid="{25721124-D542-46E9-AE3B-E659FC89D355}"/>
    <cellStyle name="Cálculo 8 4 4" xfId="3122" xr:uid="{721ED30B-6375-4239-8D71-FB59C05EED78}"/>
    <cellStyle name="Cálculo 8 4 4 2" xfId="5759" xr:uid="{79AFBFC3-13F4-4DDD-91F3-61D185DFE023}"/>
    <cellStyle name="Cálculo 8 4 4 2 2" xfId="12070" xr:uid="{C7F7F461-9F39-4EEB-AAB0-72C87F8CEAD1}"/>
    <cellStyle name="Cálculo 8 4 4 2 2 2" xfId="27178" xr:uid="{30952047-03C7-46CC-BE17-89B219C5DCB1}"/>
    <cellStyle name="Cálculo 8 4 4 2 3" xfId="11249" xr:uid="{090F8F71-6615-4BBB-938F-14325CC92280}"/>
    <cellStyle name="Cálculo 8 4 4 2 3 2" xfId="26357" xr:uid="{19372E92-7108-4DF6-98A8-6EBA762D9357}"/>
    <cellStyle name="Cálculo 8 4 4 2 4" xfId="20867" xr:uid="{E79EABC0-BFF9-43EA-93EC-D76E44D4F799}"/>
    <cellStyle name="Cálculo 8 4 4 3" xfId="9504" xr:uid="{52FE498B-E275-4ACE-A412-5F596C6AB72C}"/>
    <cellStyle name="Cálculo 8 4 4 3 2" xfId="24612" xr:uid="{7249029A-8D3D-48CF-8D06-661FBB326131}"/>
    <cellStyle name="Cálculo 8 4 4 4" xfId="13471" xr:uid="{0CA2D137-60BB-4C07-A82D-24856ED8BB44}"/>
    <cellStyle name="Cálculo 8 4 4 4 2" xfId="28579" xr:uid="{AB9F1152-5CF7-4A88-B8C2-18834BF9991A}"/>
    <cellStyle name="Cálculo 8 4 4 5" xfId="18230" xr:uid="{DEF8D449-5F20-4223-8C93-66AB7AE8D63B}"/>
    <cellStyle name="Cálculo 8 4 5" xfId="3448" xr:uid="{511206E7-8EF2-4625-9793-9538AEA55363}"/>
    <cellStyle name="Cálculo 8 4 5 2" xfId="6085" xr:uid="{FB2A3ED0-B3FE-4B1A-8FE2-FE47BE76AACA}"/>
    <cellStyle name="Cálculo 8 4 5 2 2" xfId="12396" xr:uid="{E70CE060-FCBF-4B8B-9A0D-E290A8BB8A72}"/>
    <cellStyle name="Cálculo 8 4 5 2 2 2" xfId="27504" xr:uid="{253E36EA-7A36-40CB-A6D6-8E21A12A2866}"/>
    <cellStyle name="Cálculo 8 4 5 2 3" xfId="7259" xr:uid="{61189722-EB19-40E7-ACAC-03A5177BA6E0}"/>
    <cellStyle name="Cálculo 8 4 5 2 3 2" xfId="22367" xr:uid="{70D9E4A7-9FC6-42DB-BF45-4898D7D0D7AA}"/>
    <cellStyle name="Cálculo 8 4 5 2 4" xfId="21193" xr:uid="{FFB3CDF0-40F0-4E48-91E6-61F3005A1EB4}"/>
    <cellStyle name="Cálculo 8 4 5 3" xfId="9830" xr:uid="{F61C7321-04B8-43E5-B43F-21C948A1A04E}"/>
    <cellStyle name="Cálculo 8 4 5 3 2" xfId="24938" xr:uid="{DF895A8D-67BF-44BB-80BA-CDE4666048D3}"/>
    <cellStyle name="Cálculo 8 4 5 4" xfId="15878" xr:uid="{2BBFA944-9738-4512-B3E5-CC94CDA9D91B}"/>
    <cellStyle name="Cálculo 8 4 5 4 2" xfId="30986" xr:uid="{FEBE4C74-DC88-41EB-BC50-3324ABCA9FBD}"/>
    <cellStyle name="Cálculo 8 4 5 5" xfId="18556" xr:uid="{42C14F92-AAE1-407B-A010-0C3BF90212E0}"/>
    <cellStyle name="Cálculo 8 4 6" xfId="3754" xr:uid="{9E6106BD-0F09-425E-BD4C-F09A4015B948}"/>
    <cellStyle name="Cálculo 8 4 6 2" xfId="6391" xr:uid="{4C645515-8705-4D6A-82F9-682E047E681E}"/>
    <cellStyle name="Cálculo 8 4 6 2 2" xfId="12702" xr:uid="{25F05E9D-F522-40C2-804B-DD1378916F14}"/>
    <cellStyle name="Cálculo 8 4 6 2 2 2" xfId="27810" xr:uid="{CD226358-C64F-4C10-A06B-EE40F363300E}"/>
    <cellStyle name="Cálculo 8 4 6 2 3" xfId="15595" xr:uid="{6C1B5CCA-B276-48CD-90BB-861C4191C55D}"/>
    <cellStyle name="Cálculo 8 4 6 2 3 2" xfId="30703" xr:uid="{AC97C9BB-7DBA-46E5-9D1B-E30A5518C8F6}"/>
    <cellStyle name="Cálculo 8 4 6 2 4" xfId="21499" xr:uid="{E0198714-32CB-48C7-A983-09092F5FB69B}"/>
    <cellStyle name="Cálculo 8 4 6 3" xfId="10136" xr:uid="{C28C44C9-81D3-4679-BE1D-A9C09A3914B2}"/>
    <cellStyle name="Cálculo 8 4 6 3 2" xfId="25244" xr:uid="{74EABE34-636C-4A73-95A1-CB47CB4D5AD1}"/>
    <cellStyle name="Cálculo 8 4 6 4" xfId="14968" xr:uid="{12428F02-9DC2-4E9C-8B29-22C51A347DC8}"/>
    <cellStyle name="Cálculo 8 4 6 4 2" xfId="30076" xr:uid="{BCAD9C7C-6892-432A-8FC7-EC41A9CE49D0}"/>
    <cellStyle name="Cálculo 8 4 6 5" xfId="18862" xr:uid="{611F7AE9-FD70-4036-9C67-76DEBDFCC00E}"/>
    <cellStyle name="Cálculo 8 4 7" xfId="4131" xr:uid="{581099B3-2030-47EC-90B1-04DA153CFE16}"/>
    <cellStyle name="Cálculo 8 4 7 2" xfId="6768" xr:uid="{514C3D30-B740-4151-BB7C-47B524F76897}"/>
    <cellStyle name="Cálculo 8 4 7 2 2" xfId="13079" xr:uid="{C67DD76B-CDCE-43BD-B9AB-7C272ABE2450}"/>
    <cellStyle name="Cálculo 8 4 7 2 2 2" xfId="28187" xr:uid="{15424CF1-6F41-4656-9B30-9010DDCA4232}"/>
    <cellStyle name="Cálculo 8 4 7 2 3" xfId="16753" xr:uid="{522AE746-39D1-4EC0-A528-81A07C137F8A}"/>
    <cellStyle name="Cálculo 8 4 7 2 3 2" xfId="31861" xr:uid="{3F3FB4CD-34A4-4EBF-9FC5-51AC9D1D31AC}"/>
    <cellStyle name="Cálculo 8 4 7 2 4" xfId="21876" xr:uid="{B41935D3-F57C-468C-A215-E0A7B8D7CD32}"/>
    <cellStyle name="Cálculo 8 4 7 3" xfId="10513" xr:uid="{05B567DB-6BB7-4AD4-96CA-B033B1655845}"/>
    <cellStyle name="Cálculo 8 4 7 3 2" xfId="25621" xr:uid="{FF7B121E-B690-4F0A-B0E3-486A35C66BEC}"/>
    <cellStyle name="Cálculo 8 4 7 4" xfId="13911" xr:uid="{9249FADB-BEC2-4A52-894A-C88439DD5D38}"/>
    <cellStyle name="Cálculo 8 4 7 4 2" xfId="29019" xr:uid="{2871A281-5A80-4871-A2FF-1400C5292795}"/>
    <cellStyle name="Cálculo 8 4 7 5" xfId="19239" xr:uid="{72A13666-279D-45C7-B3C0-E3B3863F4654}"/>
    <cellStyle name="Cálculo 8 4 8" xfId="4696" xr:uid="{FA913FD7-35FE-478C-8EDF-3809871335A7}"/>
    <cellStyle name="Cálculo 8 4 8 2" xfId="11078" xr:uid="{09B40BEA-DAC0-4E68-A8D0-54CE2A1635E9}"/>
    <cellStyle name="Cálculo 8 4 8 2 2" xfId="26186" xr:uid="{EEA049A1-B3AA-4B1E-8E98-CFAEBAA78D54}"/>
    <cellStyle name="Cálculo 8 4 8 3" xfId="8039" xr:uid="{433BAECC-50E2-43D0-AF52-BDE9BAC7D728}"/>
    <cellStyle name="Cálculo 8 4 8 3 2" xfId="23147" xr:uid="{A6CA6EF4-E94F-4B2E-8CB5-5F40667E2838}"/>
    <cellStyle name="Cálculo 8 4 8 4" xfId="19804" xr:uid="{1ED15DDC-0B15-40FB-88E2-2A13E30FAD49}"/>
    <cellStyle name="Cálculo 8 4 9" xfId="8557" xr:uid="{A563C7C1-C2CD-4759-AC0B-C35199BC9A50}"/>
    <cellStyle name="Cálculo 8 4 9 2" xfId="23665" xr:uid="{9ECC79BA-0118-490C-8FF4-5E45841EB6F7}"/>
    <cellStyle name="Cálculo 8 5" xfId="2062" xr:uid="{58613E34-F49E-457A-8621-BF1DD8E32CE6}"/>
    <cellStyle name="Cálculo 8 5 10" xfId="7634" xr:uid="{59C36843-E946-43D7-B28C-B76187D54461}"/>
    <cellStyle name="Cálculo 8 5 10 2" xfId="22742" xr:uid="{9BFDA246-BE32-4009-AF46-01CC5A8DA9A2}"/>
    <cellStyle name="Cálculo 8 5 11" xfId="17287" xr:uid="{3BB73863-97D7-4C67-A7F1-510ED928212B}"/>
    <cellStyle name="Cálculo 8 5 2" xfId="2822" xr:uid="{35FF77E4-3D43-449D-80F6-574F2BEB0B92}"/>
    <cellStyle name="Cálculo 8 5 2 2" xfId="5459" xr:uid="{EFFA2369-17FD-4110-9594-00620AE99744}"/>
    <cellStyle name="Cálculo 8 5 2 2 2" xfId="14706" xr:uid="{AB9F1233-E700-4600-82BB-848BC786D1FC}"/>
    <cellStyle name="Cálculo 8 5 2 2 2 2" xfId="29814" xr:uid="{1620A451-410D-4E46-8C30-C32C6BF916B1}"/>
    <cellStyle name="Cálculo 8 5 2 2 3" xfId="20567" xr:uid="{8B9C6DB6-5AD4-4AF7-8820-B9E47A9E6962}"/>
    <cellStyle name="Cálculo 8 5 2 3" xfId="14247" xr:uid="{A1950BCF-76F2-45C3-ABBE-1982B098145D}"/>
    <cellStyle name="Cálculo 8 5 2 3 2" xfId="29355" xr:uid="{70A59B29-4FDC-476F-9035-6EF5E4090FE9}"/>
    <cellStyle name="Cálculo 8 5 2 4" xfId="17930" xr:uid="{08481FE6-5524-4E2F-8F95-B15D12744DB2}"/>
    <cellStyle name="Cálculo 8 5 3" xfId="3125" xr:uid="{32DD4B7F-9301-4C03-BD40-F5C660826361}"/>
    <cellStyle name="Cálculo 8 5 3 2" xfId="5762" xr:uid="{BAC85883-D023-498E-ABE7-4CF2137D6305}"/>
    <cellStyle name="Cálculo 8 5 3 2 2" xfId="12073" xr:uid="{B8206336-E09E-4A0C-B105-17EC6F90CB8B}"/>
    <cellStyle name="Cálculo 8 5 3 2 2 2" xfId="27181" xr:uid="{08931E2E-EFFE-400D-A98F-C88092A92062}"/>
    <cellStyle name="Cálculo 8 5 3 2 3" xfId="14759" xr:uid="{FE6B9804-F897-48B9-884C-4124A86521FA}"/>
    <cellStyle name="Cálculo 8 5 3 2 3 2" xfId="29867" xr:uid="{BD4B807B-031F-4D03-ACEA-ECE56CCFE97A}"/>
    <cellStyle name="Cálculo 8 5 3 2 4" xfId="20870" xr:uid="{0D6EF811-3603-4FFE-BF9C-D12383267903}"/>
    <cellStyle name="Cálculo 8 5 3 3" xfId="9507" xr:uid="{DA1C54C4-0F10-4C0E-8DBA-07F0E87BBB22}"/>
    <cellStyle name="Cálculo 8 5 3 3 2" xfId="24615" xr:uid="{178E0220-CCA5-43FA-8AAD-50A54B81493F}"/>
    <cellStyle name="Cálculo 8 5 3 4" xfId="14091" xr:uid="{DEEE79BE-8D26-4284-ADE0-673BBAB30575}"/>
    <cellStyle name="Cálculo 8 5 3 4 2" xfId="29199" xr:uid="{7D8A8882-F759-48F8-97E3-FAFBF0B165D0}"/>
    <cellStyle name="Cálculo 8 5 3 5" xfId="18233" xr:uid="{588FE603-AC75-4142-8C9F-763731E82546}"/>
    <cellStyle name="Cálculo 8 5 4" xfId="3451" xr:uid="{AACF6997-88D7-492A-B8FC-92447204E399}"/>
    <cellStyle name="Cálculo 8 5 4 2" xfId="6088" xr:uid="{60AE2A1A-C1C2-4A53-BE1A-2BA949D450F2}"/>
    <cellStyle name="Cálculo 8 5 4 2 2" xfId="12399" xr:uid="{DF20F61C-1ADA-47A0-B854-AAEEE8CD1689}"/>
    <cellStyle name="Cálculo 8 5 4 2 2 2" xfId="27507" xr:uid="{5FC8F817-E7EE-4C9F-A12F-43A4C1D3D33A}"/>
    <cellStyle name="Cálculo 8 5 4 2 3" xfId="16322" xr:uid="{FBB8F8D9-4B90-4458-BF15-8DC87E9C737D}"/>
    <cellStyle name="Cálculo 8 5 4 2 3 2" xfId="31430" xr:uid="{77DC8F59-A391-48E4-91F0-5AB4AA9D5433}"/>
    <cellStyle name="Cálculo 8 5 4 2 4" xfId="21196" xr:uid="{1C936335-ACC4-4D70-8A1A-4A53E53740AC}"/>
    <cellStyle name="Cálculo 8 5 4 3" xfId="9833" xr:uid="{58961AA4-19BD-4C4D-9910-44B46AF4978F}"/>
    <cellStyle name="Cálculo 8 5 4 3 2" xfId="24941" xr:uid="{C7B97A15-7F55-43D1-B823-F23C5CE88A07}"/>
    <cellStyle name="Cálculo 8 5 4 4" xfId="7813" xr:uid="{EC66C76A-9F24-4C7E-B3A0-459BE331EA3A}"/>
    <cellStyle name="Cálculo 8 5 4 4 2" xfId="22921" xr:uid="{5B0F63EF-1797-46F4-B1B9-42B74C3F2C5A}"/>
    <cellStyle name="Cálculo 8 5 4 5" xfId="18559" xr:uid="{0FDF9E01-3829-440B-A71B-4E843D3F13AB}"/>
    <cellStyle name="Cálculo 8 5 5" xfId="3757" xr:uid="{9AC023A3-058B-4DE4-9B97-32B9AE2D2C12}"/>
    <cellStyle name="Cálculo 8 5 5 2" xfId="6394" xr:uid="{15F07C5A-F838-4A50-A332-AD714E226E17}"/>
    <cellStyle name="Cálculo 8 5 5 2 2" xfId="12705" xr:uid="{49452000-50DF-42EC-BC3F-86AB953684C7}"/>
    <cellStyle name="Cálculo 8 5 5 2 2 2" xfId="27813" xr:uid="{754F4154-2804-4F99-B555-6EF813A6A9DB}"/>
    <cellStyle name="Cálculo 8 5 5 2 3" xfId="15657" xr:uid="{79057BAC-B341-4F50-86A4-6A4F08CE5E9B}"/>
    <cellStyle name="Cálculo 8 5 5 2 3 2" xfId="30765" xr:uid="{985A62B2-33C1-436C-9BA2-E97BD5A36F5F}"/>
    <cellStyle name="Cálculo 8 5 5 2 4" xfId="21502" xr:uid="{2F11836E-3EB5-47DB-AA7C-0B4CA0926C4F}"/>
    <cellStyle name="Cálculo 8 5 5 3" xfId="10139" xr:uid="{3667E296-E5C0-4E07-8526-1782879A276E}"/>
    <cellStyle name="Cálculo 8 5 5 3 2" xfId="25247" xr:uid="{280E0EDD-0CD5-4F3D-B906-C9A85CDABA92}"/>
    <cellStyle name="Cálculo 8 5 5 4" xfId="7436" xr:uid="{C98E1C1A-4F8E-457B-B77B-0C53FE628BB0}"/>
    <cellStyle name="Cálculo 8 5 5 4 2" xfId="22544" xr:uid="{F9DC4292-9EC7-49A5-9D89-BBDFEAE08940}"/>
    <cellStyle name="Cálculo 8 5 5 5" xfId="18865" xr:uid="{C61D9C16-F9DE-4617-AE5A-7C3643095834}"/>
    <cellStyle name="Cálculo 8 5 6" xfId="4134" xr:uid="{EB94EF03-2866-4BD3-8071-7BEA00B2EE38}"/>
    <cellStyle name="Cálculo 8 5 6 2" xfId="6771" xr:uid="{4C7D8FA1-5861-4302-981F-C331DA040AC4}"/>
    <cellStyle name="Cálculo 8 5 6 2 2" xfId="13082" xr:uid="{57F28556-BC35-4CF9-92ED-C49BC443E121}"/>
    <cellStyle name="Cálculo 8 5 6 2 2 2" xfId="28190" xr:uid="{F24973B2-B8CA-4CCB-86AF-6AD262027E3C}"/>
    <cellStyle name="Cálculo 8 5 6 2 3" xfId="16756" xr:uid="{4B5DCDC1-81B0-4435-8F5B-C40AA69486F2}"/>
    <cellStyle name="Cálculo 8 5 6 2 3 2" xfId="31864" xr:uid="{6AEFC3D1-FF8E-4E0A-9D82-BA56C38FE464}"/>
    <cellStyle name="Cálculo 8 5 6 2 4" xfId="21879" xr:uid="{E87964D3-5BA6-4D42-A4B9-63189FFE5F2E}"/>
    <cellStyle name="Cálculo 8 5 6 3" xfId="10516" xr:uid="{704B6A7B-967E-450F-AB9E-613D4F8741FA}"/>
    <cellStyle name="Cálculo 8 5 6 3 2" xfId="25624" xr:uid="{D83508BF-F67A-4754-8428-835914621FC1}"/>
    <cellStyle name="Cálculo 8 5 6 4" xfId="7443" xr:uid="{AD658C55-47CF-4116-A941-B134673D10AF}"/>
    <cellStyle name="Cálculo 8 5 6 4 2" xfId="22551" xr:uid="{715F57C0-F329-44A3-B62B-5664899EEA9C}"/>
    <cellStyle name="Cálculo 8 5 6 5" xfId="19242" xr:uid="{009DB7A9-673C-4285-B30C-28ACE510769B}"/>
    <cellStyle name="Cálculo 8 5 7" xfId="4699" xr:uid="{85EED97E-3540-4DCD-B223-D8EC49D722DA}"/>
    <cellStyle name="Cálculo 8 5 7 2" xfId="11081" xr:uid="{CC6CF6E7-B8DC-46D0-8B80-8E148EA60E5D}"/>
    <cellStyle name="Cálculo 8 5 7 2 2" xfId="26189" xr:uid="{8736AD6D-CAED-4BF8-8D37-A7E5DCDE88DA}"/>
    <cellStyle name="Cálculo 8 5 7 3" xfId="7189" xr:uid="{2013FAD0-6E88-4ADE-AF5B-76059A9D88D6}"/>
    <cellStyle name="Cálculo 8 5 7 3 2" xfId="22297" xr:uid="{23D80202-F042-4EF1-AAE3-78EB4AF29F51}"/>
    <cellStyle name="Cálculo 8 5 7 4" xfId="19807" xr:uid="{730A63A4-F93F-4DE1-83F1-A49EE8B5FA5E}"/>
    <cellStyle name="Cálculo 8 5 8" xfId="8560" xr:uid="{AB9F2BE0-DE61-42DB-A3FF-A3BF2EF98154}"/>
    <cellStyle name="Cálculo 8 5 8 2" xfId="23668" xr:uid="{260FD3B0-FF76-497A-9614-04CC6B230FB6}"/>
    <cellStyle name="Cálculo 8 5 9" xfId="15091" xr:uid="{8E770646-4195-4C91-BF69-6964E4163D73}"/>
    <cellStyle name="Cálculo 8 5 9 2" xfId="30199" xr:uid="{1864A28D-5302-4F5E-A1C5-B17241007801}"/>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3 10" xfId="8341" xr:uid="{96686047-721C-45DF-9196-D4A5A6711644}"/>
    <cellStyle name="Cálculo 9 23 10 2" xfId="23449" xr:uid="{384B20E7-C1EA-452D-AD21-DFAF82DE2C87}"/>
    <cellStyle name="Cálculo 9 23 11" xfId="15287" xr:uid="{A080B678-060F-4263-95A7-12BC339AD4F1}"/>
    <cellStyle name="Cálculo 9 23 11 2" xfId="30395" xr:uid="{29B4D986-10EA-4D76-AE6A-40BCFFF27EF3}"/>
    <cellStyle name="Cálculo 9 23 12" xfId="11234" xr:uid="{B5176A9C-538F-4193-AE5F-870793D7933F}"/>
    <cellStyle name="Cálculo 9 23 12 2" xfId="26342" xr:uid="{B478EE8A-B779-4E76-B632-01E8C1EF6808}"/>
    <cellStyle name="Cálculo 9 23 13" xfId="17065" xr:uid="{B9F157DA-1ECF-473A-A815-135E45B0313E}"/>
    <cellStyle name="Cálculo 9 23 2" xfId="2400" xr:uid="{3000C551-FA44-4999-9758-E02C273AEA97}"/>
    <cellStyle name="Cálculo 9 23 2 2" xfId="5037" xr:uid="{9E517BC7-2DC4-4069-BE0C-2FD4283B2BD6}"/>
    <cellStyle name="Cálculo 9 23 2 2 2" xfId="11401" xr:uid="{368FA0AD-D244-4479-9576-DF285C5F859B}"/>
    <cellStyle name="Cálculo 9 23 2 2 2 2" xfId="26509" xr:uid="{B2A06DCB-ACB6-4477-9534-4032E02CE35D}"/>
    <cellStyle name="Cálculo 9 23 2 2 3" xfId="13821" xr:uid="{491C64C1-E482-4240-BA78-AFB537D2479A}"/>
    <cellStyle name="Cálculo 9 23 2 2 3 2" xfId="28929" xr:uid="{189FFBE5-87B7-454B-BDC6-B89C8247A9CE}"/>
    <cellStyle name="Cálculo 9 23 2 2 4" xfId="20145" xr:uid="{6C42F940-826A-4CF4-8EAA-44E15178CCEA}"/>
    <cellStyle name="Cálculo 9 23 2 3" xfId="8867" xr:uid="{3467344F-C6FA-4A14-8CF4-0F6A4704D14D}"/>
    <cellStyle name="Cálculo 9 23 2 3 2" xfId="23975" xr:uid="{2D2C6BE1-84AF-4C6D-BD03-17C6E902D379}"/>
    <cellStyle name="Cálculo 9 23 3" xfId="2220" xr:uid="{7E15979D-2573-4C2E-B890-1F062047EE9D}"/>
    <cellStyle name="Cálculo 9 23 3 2" xfId="4857" xr:uid="{1267FE96-4BA6-4241-A909-BFE29F07D8BC}"/>
    <cellStyle name="Cálculo 9 23 3 2 2" xfId="8144" xr:uid="{0E3D11DB-99C8-49A4-A191-CA8B1CDABF5E}"/>
    <cellStyle name="Cálculo 9 23 3 2 2 2" xfId="23252" xr:uid="{1BF7439B-4854-4293-B78D-702FD2A03E6F}"/>
    <cellStyle name="Cálculo 9 23 3 2 3" xfId="19965" xr:uid="{421A5671-5213-496F-82CE-D0C99AD5D42D}"/>
    <cellStyle name="Cálculo 9 23 3 3" xfId="15029" xr:uid="{8998B8D0-C531-49FB-B043-C510C605A402}"/>
    <cellStyle name="Cálculo 9 23 3 3 2" xfId="30137" xr:uid="{F5C8FE89-2D08-474E-A84B-EE44D278A146}"/>
    <cellStyle name="Cálculo 9 23 3 4" xfId="17445" xr:uid="{D9CB2FEF-A619-4369-86AB-3755D8810AF0}"/>
    <cellStyle name="Cálculo 9 23 4" xfId="2934" xr:uid="{7B82031F-E76F-4CE0-90D1-27F50C9658DC}"/>
    <cellStyle name="Cálculo 9 23 4 2" xfId="5571" xr:uid="{3C519E6D-DF8C-442E-AA50-F3E0507C5341}"/>
    <cellStyle name="Cálculo 9 23 4 2 2" xfId="11882" xr:uid="{7DDF5BC0-7516-4657-904D-C415922859E3}"/>
    <cellStyle name="Cálculo 9 23 4 2 2 2" xfId="26990" xr:uid="{148DC3AB-C1F4-4E4F-B111-3756D1EC7306}"/>
    <cellStyle name="Cálculo 9 23 4 2 3" xfId="14813" xr:uid="{E82E434D-EBEE-4D26-9C18-32A1674D913F}"/>
    <cellStyle name="Cálculo 9 23 4 2 3 2" xfId="29921" xr:uid="{975DC37C-37B4-4B13-ADE6-2625E0A0D587}"/>
    <cellStyle name="Cálculo 9 23 4 2 4" xfId="20679" xr:uid="{6DDB3743-DC58-4FBB-82FC-4B198ADAD1C5}"/>
    <cellStyle name="Cálculo 9 23 4 3" xfId="9316" xr:uid="{7F40A141-9C82-44C5-BC76-DC7FDD4F1382}"/>
    <cellStyle name="Cálculo 9 23 4 3 2" xfId="24424" xr:uid="{5C17596B-98A2-48F1-89FD-444E312A0948}"/>
    <cellStyle name="Cálculo 9 23 4 4" xfId="13874" xr:uid="{F26954AC-ECA9-4B5C-ACD1-5D4D0CD4915D}"/>
    <cellStyle name="Cálculo 9 23 4 4 2" xfId="28982" xr:uid="{5D548F58-0C6E-4C74-8398-81ADFDF0C66A}"/>
    <cellStyle name="Cálculo 9 23 4 5" xfId="18042" xr:uid="{6CC2D7B2-4C41-499A-ABB0-70B7EBFA3B9C}"/>
    <cellStyle name="Cálculo 9 23 5" xfId="3260" xr:uid="{BB5A6E53-37B4-485C-AEBF-88D0C7B647B5}"/>
    <cellStyle name="Cálculo 9 23 5 2" xfId="5897" xr:uid="{BED8B385-8403-4333-AF42-4B2C6DD6AB6D}"/>
    <cellStyle name="Cálculo 9 23 5 2 2" xfId="12208" xr:uid="{D8873690-8AC0-441C-B229-E98A50C525F3}"/>
    <cellStyle name="Cálculo 9 23 5 2 2 2" xfId="27316" xr:uid="{66E70CE6-FB38-4F0A-ACD0-045967FC0468}"/>
    <cellStyle name="Cálculo 9 23 5 2 3" xfId="13879" xr:uid="{9FF6F91B-0A47-4452-A130-D1F06E947336}"/>
    <cellStyle name="Cálculo 9 23 5 2 3 2" xfId="28987" xr:uid="{7D23D184-6A30-47D8-B233-299E0D5F0946}"/>
    <cellStyle name="Cálculo 9 23 5 2 4" xfId="21005" xr:uid="{A4F8389C-0DDC-4829-93ED-102D9F46FFC0}"/>
    <cellStyle name="Cálculo 9 23 5 3" xfId="9642" xr:uid="{3C2F1463-DB80-41B7-A9BD-009EC86142F8}"/>
    <cellStyle name="Cálculo 9 23 5 3 2" xfId="24750" xr:uid="{BC381284-0FB1-4BF9-86E6-8C5336B64D54}"/>
    <cellStyle name="Cálculo 9 23 5 4" xfId="11678" xr:uid="{564E02BD-1FFE-4F85-B51D-0957E2B7BCF6}"/>
    <cellStyle name="Cálculo 9 23 5 4 2" xfId="26786" xr:uid="{843BDF27-9589-487D-8709-2FE58669D1FB}"/>
    <cellStyle name="Cálculo 9 23 5 5" xfId="18368" xr:uid="{999EDA2E-7835-4086-BAFE-E8EAB823634D}"/>
    <cellStyle name="Cálculo 9 23 6" xfId="3566" xr:uid="{A20F543D-FA6C-4C77-97A6-F3652D0AC08C}"/>
    <cellStyle name="Cálculo 9 23 6 2" xfId="6203" xr:uid="{8EF596CE-950E-4490-B25C-2BD2675C2F55}"/>
    <cellStyle name="Cálculo 9 23 6 2 2" xfId="12514" xr:uid="{1439D5CD-8BD0-4BAB-A697-337D40982A70}"/>
    <cellStyle name="Cálculo 9 23 6 2 2 2" xfId="27622" xr:uid="{AAB1A45A-5B01-4E43-8068-18BC9B0FB9C3}"/>
    <cellStyle name="Cálculo 9 23 6 2 3" xfId="14241" xr:uid="{40380DA9-1262-45BE-949A-F460D136EC45}"/>
    <cellStyle name="Cálculo 9 23 6 2 3 2" xfId="29349" xr:uid="{A6EBFD6B-C9AE-4575-A95B-97DBC8AB02C7}"/>
    <cellStyle name="Cálculo 9 23 6 2 4" xfId="21311" xr:uid="{042A033E-C3C5-4CC7-A5DB-976E0A0CD1CB}"/>
    <cellStyle name="Cálculo 9 23 6 3" xfId="9948" xr:uid="{1233B416-EB11-4D9D-A967-02ADBF6ACD57}"/>
    <cellStyle name="Cálculo 9 23 6 3 2" xfId="25056" xr:uid="{B106BDFF-866C-4313-9726-C94117E76380}"/>
    <cellStyle name="Cálculo 9 23 6 4" xfId="14866" xr:uid="{EA349AE1-8927-49C3-8A06-5C344A025FC5}"/>
    <cellStyle name="Cálculo 9 23 6 4 2" xfId="29974" xr:uid="{362BCCF8-96A1-4CAF-B565-577879E04F5E}"/>
    <cellStyle name="Cálculo 9 23 6 5" xfId="18674" xr:uid="{F0355B37-DE9C-418E-870B-0B2FA83DF6C4}"/>
    <cellStyle name="Cálculo 9 23 7" xfId="3912" xr:uid="{A1539A8F-7FAD-4FEA-B0FA-D5EACE7A4AD3}"/>
    <cellStyle name="Cálculo 9 23 7 2" xfId="6549" xr:uid="{E3085091-5112-4CD1-9FBD-8043E0E15584}"/>
    <cellStyle name="Cálculo 9 23 7 2 2" xfId="12860" xr:uid="{DACCC603-DEAE-4FF1-B936-50AC733299F1}"/>
    <cellStyle name="Cálculo 9 23 7 2 2 2" xfId="27968" xr:uid="{AC43D2E0-C90E-4134-9042-C36813BD310A}"/>
    <cellStyle name="Cálculo 9 23 7 2 3" xfId="14761" xr:uid="{95F9F1D2-8466-4E9E-B72E-8B66A44C415B}"/>
    <cellStyle name="Cálculo 9 23 7 2 3 2" xfId="29869" xr:uid="{26952CF7-A246-42FB-88D0-7C94C7416457}"/>
    <cellStyle name="Cálculo 9 23 7 2 4" xfId="21657" xr:uid="{DC320E78-3092-4FB5-B18B-CB7734C56F48}"/>
    <cellStyle name="Cálculo 9 23 7 3" xfId="10294" xr:uid="{511D2869-1A71-4BA7-B6C5-D05DADDC665E}"/>
    <cellStyle name="Cálculo 9 23 7 3 2" xfId="25402" xr:uid="{58881249-5841-49CB-98B4-FD48014BE975}"/>
    <cellStyle name="Cálculo 9 23 7 4" xfId="14332" xr:uid="{49AB7164-BB6F-41FC-B9FF-02A22EE8F793}"/>
    <cellStyle name="Cálculo 9 23 7 4 2" xfId="29440" xr:uid="{9A4170AC-87B3-4E9D-822F-2149C399EAAA}"/>
    <cellStyle name="Cálculo 9 23 7 5" xfId="19020" xr:uid="{DFDB3AC2-4C33-4025-AE54-B7E3D3F5FBC1}"/>
    <cellStyle name="Cálculo 9 23 8" xfId="4276" xr:uid="{C814EDD5-E7BA-49E6-8E0B-09745DCEBC8E}"/>
    <cellStyle name="Cálculo 9 23 8 2" xfId="6913" xr:uid="{C935F1A7-FD7C-4F9E-8AA0-FD9EDEBDA4D5}"/>
    <cellStyle name="Cálculo 9 23 8 2 2" xfId="13224" xr:uid="{1FCFB9F2-D463-4EA8-B1B8-942487E418DF}"/>
    <cellStyle name="Cálculo 9 23 8 2 2 2" xfId="28332" xr:uid="{1DD69202-02C8-4CFE-B8F2-00652B27D911}"/>
    <cellStyle name="Cálculo 9 23 8 2 3" xfId="16888" xr:uid="{29A768EA-DAF7-4F73-A587-67C0D4326FAB}"/>
    <cellStyle name="Cálculo 9 23 8 2 3 2" xfId="31996" xr:uid="{9E0A6CC2-837C-4CC4-AF60-AE3AD289082D}"/>
    <cellStyle name="Cálculo 9 23 8 2 4" xfId="22021" xr:uid="{E816D36F-E23C-497D-A0E0-D9AD7E31E474}"/>
    <cellStyle name="Cálculo 9 23 8 3" xfId="10658" xr:uid="{70EBEFFC-5948-44C8-8359-DC337770EF09}"/>
    <cellStyle name="Cálculo 9 23 8 3 2" xfId="25766" xr:uid="{E7170515-6A64-456B-B549-06F981BD9BC1}"/>
    <cellStyle name="Cálculo 9 23 8 4" xfId="16080" xr:uid="{CECF5DDB-9056-4602-A75E-5603AA83AEF1}"/>
    <cellStyle name="Cálculo 9 23 8 4 2" xfId="31188" xr:uid="{33151091-0B1C-4832-9B71-56B788DB7EFB}"/>
    <cellStyle name="Cálculo 9 23 8 5" xfId="19384" xr:uid="{DCE51C18-C69F-4BED-9107-050BF3ED3108}"/>
    <cellStyle name="Cálculo 9 23 9" xfId="4477" xr:uid="{A1D5EDA7-AA26-4240-A887-480CBD3B459C}"/>
    <cellStyle name="Cálculo 9 23 9 2" xfId="10859" xr:uid="{1DD829BF-A26E-4E6A-B32D-8BE1D75DB3A3}"/>
    <cellStyle name="Cálculo 9 23 9 2 2" xfId="25967" xr:uid="{CEDA5724-CAC2-4A74-B0E9-2B21B9205ED6}"/>
    <cellStyle name="Cálculo 9 23 9 3" xfId="15340" xr:uid="{5B898CEB-F51A-4BFB-816C-20E9A96E9D09}"/>
    <cellStyle name="Cálculo 9 23 9 3 2" xfId="30448" xr:uid="{927EE4FD-ED4B-463E-AC75-74B4F3F39E1A}"/>
    <cellStyle name="Cálculo 9 23 9 4" xfId="19585" xr:uid="{BDB1489A-456E-42DA-9B88-B9D1BB680485}"/>
    <cellStyle name="Cálculo 9 24" xfId="1823" xr:uid="{57FF9531-D904-4E7B-BCD2-1BE5614FD9FF}"/>
    <cellStyle name="Cálculo 9 24 10" xfId="14529" xr:uid="{F29168BE-301E-498D-80BE-D1D974726A3E}"/>
    <cellStyle name="Cálculo 9 24 10 2" xfId="29637" xr:uid="{2679D0FB-CFBA-43E7-828A-83926392334B}"/>
    <cellStyle name="Cálculo 9 24 11" xfId="15355" xr:uid="{9826284C-C254-49B8-B8F2-2E0F23B346A1}"/>
    <cellStyle name="Cálculo 9 24 11 2" xfId="30463" xr:uid="{54BC1B52-3447-4D6F-BAE4-4F9ECB07B72A}"/>
    <cellStyle name="Cálculo 9 24 12" xfId="17048" xr:uid="{AC96E438-6673-4DBC-A986-39365A4DFA07}"/>
    <cellStyle name="Cálculo 9 24 2" xfId="2383" xr:uid="{1E7B8016-5709-4210-9EE3-F0B6C9E20860}"/>
    <cellStyle name="Cálculo 9 24 2 2" xfId="5020" xr:uid="{916149CA-5167-4397-B396-59C7A7A2749D}"/>
    <cellStyle name="Cálculo 9 24 2 2 2" xfId="11384" xr:uid="{6F78C594-AC36-4B80-828C-741E6BE36C6C}"/>
    <cellStyle name="Cálculo 9 24 2 2 2 2" xfId="26492" xr:uid="{D48E2526-E59E-467D-8C72-195085F8F2EF}"/>
    <cellStyle name="Cálculo 9 24 2 2 3" xfId="14082" xr:uid="{F92D81AC-29AF-481D-BFD7-066EF5663EFD}"/>
    <cellStyle name="Cálculo 9 24 2 2 3 2" xfId="29190" xr:uid="{89CBB19D-BF7B-499E-8936-B192C336AB10}"/>
    <cellStyle name="Cálculo 9 24 2 2 4" xfId="20128" xr:uid="{9C3EB1E8-1B59-431A-8685-8A47F81B69FC}"/>
    <cellStyle name="Cálculo 9 24 2 3" xfId="8850" xr:uid="{26EA8A4C-EB4F-43AC-AD63-0E0C220EDEDA}"/>
    <cellStyle name="Cálculo 9 24 2 3 2" xfId="23958" xr:uid="{3F23E893-98EC-4F33-910F-C530C5B8B9B1}"/>
    <cellStyle name="Cálculo 9 24 2 4" xfId="15532" xr:uid="{530A429E-B329-420F-8899-0992EA41CB87}"/>
    <cellStyle name="Cálculo 9 24 2 4 2" xfId="30640" xr:uid="{68EE3269-4CB5-4D56-817A-AF6866C18DA7}"/>
    <cellStyle name="Cálculo 9 24 2 5" xfId="15405" xr:uid="{493C1B09-D15A-4444-89CA-ABC5D4E0D9C0}"/>
    <cellStyle name="Cálculo 9 24 2 5 2" xfId="30513" xr:uid="{D55898BB-81F1-4E66-A77E-D531E1CB14CA}"/>
    <cellStyle name="Cálculo 9 24 2 6" xfId="17591" xr:uid="{03DCA8C4-9434-4F37-8573-C78B2BE08225}"/>
    <cellStyle name="Cálculo 9 24 3" xfId="2237" xr:uid="{47F40CD3-CE23-4BA0-99ED-811029D59F88}"/>
    <cellStyle name="Cálculo 9 24 3 2" xfId="4874" xr:uid="{D983E677-E5ED-4490-8F3C-6C3DF21C5461}"/>
    <cellStyle name="Cálculo 9 24 3 2 2" xfId="13739" xr:uid="{6411DFA6-ABD5-4D73-AB14-E007677381C5}"/>
    <cellStyle name="Cálculo 9 24 3 2 2 2" xfId="28847" xr:uid="{BC901836-9CFF-4B11-9B7D-F863DCF423EC}"/>
    <cellStyle name="Cálculo 9 24 3 2 3" xfId="19982" xr:uid="{49AA6166-107D-4A8A-9911-A78857DF3A7F}"/>
    <cellStyle name="Cálculo 9 24 3 3" xfId="16029" xr:uid="{87724C5A-D15A-41AD-B421-30039EB98381}"/>
    <cellStyle name="Cálculo 9 24 3 3 2" xfId="31137" xr:uid="{A537D1B6-4977-4010-86D2-94F24B431762}"/>
    <cellStyle name="Cálculo 9 24 3 4" xfId="17462" xr:uid="{24727375-7986-4182-A747-3C9DB54EC621}"/>
    <cellStyle name="Cálculo 9 24 4" xfId="2653" xr:uid="{EE25E7C4-E8EC-429C-BB5A-49E7D9244FCB}"/>
    <cellStyle name="Cálculo 9 24 4 2" xfId="5290" xr:uid="{5208242A-6028-4BE9-A321-22586AA219DF}"/>
    <cellStyle name="Cálculo 9 24 4 2 2" xfId="11654" xr:uid="{7CEE6BD9-9AF7-43CF-AC23-8DAC1E8CB5D3}"/>
    <cellStyle name="Cálculo 9 24 4 2 2 2" xfId="26762" xr:uid="{E7B7F14B-A89E-4805-84C1-0FCA320C7BCD}"/>
    <cellStyle name="Cálculo 9 24 4 2 3" xfId="7439" xr:uid="{B71EBBE4-04E3-4C64-A2D4-6A841388F1C3}"/>
    <cellStyle name="Cálculo 9 24 4 2 3 2" xfId="22547" xr:uid="{4D337815-1AE7-4597-8ED4-5536137C906D}"/>
    <cellStyle name="Cálculo 9 24 4 2 4" xfId="20398" xr:uid="{58AEE9C1-133A-4AF5-9A7C-CB36C7A6E62A}"/>
    <cellStyle name="Cálculo 9 24 4 3" xfId="9120" xr:uid="{619AF90C-BC6F-4AD7-A585-D79F23B316FA}"/>
    <cellStyle name="Cálculo 9 24 4 3 2" xfId="24228" xr:uid="{2A412114-80C0-4916-96D3-EE187F64D61F}"/>
    <cellStyle name="Cálculo 9 24 4 4" xfId="14146" xr:uid="{54B3F2AA-C3F4-40EF-95F2-300E7B4C45D0}"/>
    <cellStyle name="Cálculo 9 24 4 4 2" xfId="29254" xr:uid="{AE404513-232E-46CF-88AD-7024A39AD914}"/>
    <cellStyle name="Cálculo 9 24 4 5" xfId="17761" xr:uid="{47118954-C249-4F61-8BB7-FA5D58A7F384}"/>
    <cellStyle name="Cálculo 9 24 5" xfId="3243" xr:uid="{3BDEED39-CB53-44DF-953C-6594AE06DE8B}"/>
    <cellStyle name="Cálculo 9 24 5 2" xfId="5880" xr:uid="{9B1857D4-B4AB-4FCA-8E20-87B6F9B0E469}"/>
    <cellStyle name="Cálculo 9 24 5 2 2" xfId="12191" xr:uid="{D2BC8464-6506-43AA-834B-BD48C689D5FA}"/>
    <cellStyle name="Cálculo 9 24 5 2 2 2" xfId="27299" xr:uid="{709850A6-A815-4AB3-98DE-AC56008E15DD}"/>
    <cellStyle name="Cálculo 9 24 5 2 3" xfId="14652" xr:uid="{ACD03F7D-61BF-4E13-83FD-0645D80EA442}"/>
    <cellStyle name="Cálculo 9 24 5 2 3 2" xfId="29760" xr:uid="{8726957C-CD9E-4335-BDB3-4A93F450EA83}"/>
    <cellStyle name="Cálculo 9 24 5 2 4" xfId="20988" xr:uid="{76BEF604-5F7D-46BE-826B-1C3DAD68B006}"/>
    <cellStyle name="Cálculo 9 24 5 3" xfId="9625" xr:uid="{1300E453-F558-42FA-8DF8-D9DA735062A8}"/>
    <cellStyle name="Cálculo 9 24 5 3 2" xfId="24733" xr:uid="{C35F472D-BC92-4E47-B069-3A484222E5C5}"/>
    <cellStyle name="Cálculo 9 24 5 4" xfId="14792" xr:uid="{692A9F50-2CC4-47E6-8B12-F21C94D5FDDE}"/>
    <cellStyle name="Cálculo 9 24 5 4 2" xfId="29900" xr:uid="{43BA2675-E1F5-4EC2-A071-E8D350024BA4}"/>
    <cellStyle name="Cálculo 9 24 5 5" xfId="18351" xr:uid="{B692A7EA-5227-4FF2-A331-E9CAABCCC790}"/>
    <cellStyle name="Cálculo 9 24 6" xfId="2325" xr:uid="{C1E5E260-D1AF-46FE-B199-7EBEADBDCA02}"/>
    <cellStyle name="Cálculo 9 24 6 2" xfId="4962" xr:uid="{D7E414AD-F94E-4A32-8465-C35C63482F9F}"/>
    <cellStyle name="Cálculo 9 24 6 2 2" xfId="11326" xr:uid="{ED02F231-AEF2-432B-856D-1E837CDFA7D3}"/>
    <cellStyle name="Cálculo 9 24 6 2 2 2" xfId="26434" xr:uid="{F15B727B-9046-4957-94CC-4F94665D4DE1}"/>
    <cellStyle name="Cálculo 9 24 6 2 3" xfId="15502" xr:uid="{53BE50BD-B903-4AEF-9301-7315EC606D64}"/>
    <cellStyle name="Cálculo 9 24 6 2 3 2" xfId="30610" xr:uid="{82491B99-61A8-483B-98B1-9ED9A00F34B7}"/>
    <cellStyle name="Cálculo 9 24 6 2 4" xfId="20070" xr:uid="{0A96EA21-1576-468A-9F5C-74A29B11C756}"/>
    <cellStyle name="Cálculo 9 24 6 3" xfId="8792" xr:uid="{0DAEFD7E-C28B-4AE7-8496-EBE25B97988F}"/>
    <cellStyle name="Cálculo 9 24 6 3 2" xfId="23900" xr:uid="{9D2FA626-9D99-4C32-BAE4-8E4ACA7FE1BD}"/>
    <cellStyle name="Cálculo 9 24 6 4" xfId="15356" xr:uid="{3A92FF40-A3CE-4362-944F-99921A2D90A8}"/>
    <cellStyle name="Cálculo 9 24 6 4 2" xfId="30464" xr:uid="{36B6AA6A-30A6-4653-97E1-979FE36787FD}"/>
    <cellStyle name="Cálculo 9 24 6 5" xfId="17550" xr:uid="{FFA6F1BA-B2B9-45A9-8DB9-6A508A19D6B8}"/>
    <cellStyle name="Cálculo 9 24 7" xfId="3895" xr:uid="{15B9F314-162A-442A-A841-9A7F6332254B}"/>
    <cellStyle name="Cálculo 9 24 7 2" xfId="6532" xr:uid="{970BE715-BEBA-4849-92F1-D1C085E5A0F3}"/>
    <cellStyle name="Cálculo 9 24 7 2 2" xfId="12843" xr:uid="{64BFFFF4-BFCF-4100-A782-A0F878125349}"/>
    <cellStyle name="Cálculo 9 24 7 2 2 2" xfId="27951" xr:uid="{137A80C9-9828-42F4-9F8F-64B381D13BFB}"/>
    <cellStyle name="Cálculo 9 24 7 2 3" xfId="14629" xr:uid="{242D5781-470D-49F4-AE4E-FD95A7C4D7AE}"/>
    <cellStyle name="Cálculo 9 24 7 2 3 2" xfId="29737" xr:uid="{3BBB1CBA-9942-4E9A-AF74-162093913CAC}"/>
    <cellStyle name="Cálculo 9 24 7 2 4" xfId="21640" xr:uid="{3DEB1010-1DEA-4CFB-9312-42D82D488043}"/>
    <cellStyle name="Cálculo 9 24 7 3" xfId="10277" xr:uid="{A59A1EB2-3549-42B5-8D02-29FEA57F2E70}"/>
    <cellStyle name="Cálculo 9 24 7 3 2" xfId="25385" xr:uid="{D817C980-1613-4F1F-AE86-85EAFFF4C5FA}"/>
    <cellStyle name="Cálculo 9 24 7 4" xfId="15508" xr:uid="{1B2B5437-5551-4812-BD71-65FDAAF0F708}"/>
    <cellStyle name="Cálculo 9 24 7 4 2" xfId="30616" xr:uid="{76C3EA66-429E-44AA-B9B5-4CE3468CEFCD}"/>
    <cellStyle name="Cálculo 9 24 7 5" xfId="19003" xr:uid="{E19D4618-8A5D-4C5B-B7DC-D1147F24747E}"/>
    <cellStyle name="Cálculo 9 24 8" xfId="4460" xr:uid="{A008D140-A586-49E9-B783-C2DAE12B7106}"/>
    <cellStyle name="Cálculo 9 24 8 2" xfId="10842" xr:uid="{9A27D426-FBE6-4E1B-B741-DD38AF10BE6D}"/>
    <cellStyle name="Cálculo 9 24 8 2 2" xfId="25950" xr:uid="{CD74C9C7-A82F-4B13-B396-ADF7A75E5ACB}"/>
    <cellStyle name="Cálculo 9 24 8 3" xfId="14509" xr:uid="{23F59515-D6CF-4B94-AA6F-06B593269232}"/>
    <cellStyle name="Cálculo 9 24 8 3 2" xfId="29617" xr:uid="{3A2D5F16-02FD-4DEE-88DE-E8894835BC87}"/>
    <cellStyle name="Cálculo 9 24 8 4" xfId="19568" xr:uid="{D1B8BBC4-7287-4464-A31E-A3D9EC4F6748}"/>
    <cellStyle name="Cálculo 9 24 9" xfId="8324" xr:uid="{2C6E7B8D-BCF7-4EBE-9479-FA1C163071BA}"/>
    <cellStyle name="Cálculo 9 24 9 2" xfId="23432" xr:uid="{2C023A50-D46B-431F-A27C-B1CC9FD3040A}"/>
    <cellStyle name="Cálculo 9 25" xfId="2060" xr:uid="{42DC9F9D-999B-4F45-B9BB-13A2024D36B4}"/>
    <cellStyle name="Cálculo 9 25 10" xfId="11801" xr:uid="{C347B3B7-4EA3-45C3-9FEC-7FA5EDA670EC}"/>
    <cellStyle name="Cálculo 9 25 10 2" xfId="26909" xr:uid="{B0644F49-9CB8-4EF9-9C24-0FC4C3B3596F}"/>
    <cellStyle name="Cálculo 9 25 11" xfId="15697" xr:uid="{24F17098-C098-4864-986C-5459A5CE79E4}"/>
    <cellStyle name="Cálculo 9 25 11 2" xfId="30805" xr:uid="{CFB8AF52-E580-447A-959C-D2B0A66FF33B}"/>
    <cellStyle name="Cálculo 9 25 12" xfId="17285" xr:uid="{F709C2F6-50E3-4DFA-B0BD-61AECDFA4BB2}"/>
    <cellStyle name="Cálculo 9 25 2" xfId="2567" xr:uid="{B029E69F-3601-4E59-85B1-419CB695B260}"/>
    <cellStyle name="Cálculo 9 25 2 2" xfId="5204" xr:uid="{311F0ABE-9F7A-4F2A-9582-9992C59765DD}"/>
    <cellStyle name="Cálculo 9 25 2 2 2" xfId="11568" xr:uid="{0ADB21CE-1F27-4F45-9EB4-46D0068302D6}"/>
    <cellStyle name="Cálculo 9 25 2 2 2 2" xfId="26676" xr:uid="{99A5899B-2E5E-46CB-A289-B1AC9ED617EA}"/>
    <cellStyle name="Cálculo 9 25 2 2 3" xfId="7307" xr:uid="{77ED5427-7AF2-4BE3-ADEB-EDEB89C1D30A}"/>
    <cellStyle name="Cálculo 9 25 2 2 3 2" xfId="22415" xr:uid="{75DF6648-59DF-4F71-9D1F-AF93C6DC8D18}"/>
    <cellStyle name="Cálculo 9 25 2 2 4" xfId="20312" xr:uid="{B146278A-792D-41BC-957F-D7EB2FA67926}"/>
    <cellStyle name="Cálculo 9 25 2 3" xfId="9034" xr:uid="{2FA8F125-6CB4-462B-9D43-349243EE21C5}"/>
    <cellStyle name="Cálculo 9 25 2 3 2" xfId="24142" xr:uid="{93CE8C99-5BEB-42A8-95BB-B2405656EDB1}"/>
    <cellStyle name="Cálculo 9 25 2 4" xfId="13449" xr:uid="{6EB27715-2D1D-4806-A741-493CBD606170}"/>
    <cellStyle name="Cálculo 9 25 2 4 2" xfId="28557" xr:uid="{EF72CA16-7EF9-4612-9CCD-00A515D83785}"/>
    <cellStyle name="Cálculo 9 25 2 5" xfId="14599" xr:uid="{78861DBD-7F73-43D3-946C-D8F3514D0DF0}"/>
    <cellStyle name="Cálculo 9 25 2 5 2" xfId="29707" xr:uid="{E75269FF-6F2E-4315-9506-CB6550068A40}"/>
    <cellStyle name="Cálculo 9 25 2 6" xfId="17675" xr:uid="{55191D36-BFE0-412A-B188-D55FE36055C4}"/>
    <cellStyle name="Cálculo 9 25 3" xfId="2820" xr:uid="{BB81A41D-8F61-47A7-A851-36158034A6C6}"/>
    <cellStyle name="Cálculo 9 25 3 2" xfId="5457" xr:uid="{662B5FD4-5D81-436D-A410-51D490A81900}"/>
    <cellStyle name="Cálculo 9 25 3 2 2" xfId="15784" xr:uid="{F8E19608-C031-41EE-9EBE-EBFF82994587}"/>
    <cellStyle name="Cálculo 9 25 3 2 2 2" xfId="30892" xr:uid="{F06CF0AE-823C-42A7-A6F9-95A2436F3665}"/>
    <cellStyle name="Cálculo 9 25 3 2 3" xfId="20565" xr:uid="{C347F488-B60A-4771-9A62-95C77B522CBB}"/>
    <cellStyle name="Cálculo 9 25 3 3" xfId="15995" xr:uid="{28DDE226-DB9C-40A1-B609-C4003BF4AAA0}"/>
    <cellStyle name="Cálculo 9 25 3 3 2" xfId="31103" xr:uid="{EC8965BA-9060-43B5-8788-07D9D466CAAE}"/>
    <cellStyle name="Cálculo 9 25 3 4" xfId="17928" xr:uid="{C3541534-597F-4841-943F-11F9478651F2}"/>
    <cellStyle name="Cálculo 9 25 4" xfId="3123" xr:uid="{D9516C1B-1538-441C-839F-258870B6EDA0}"/>
    <cellStyle name="Cálculo 9 25 4 2" xfId="5760" xr:uid="{6FC90DC1-0325-4779-978B-913AAC521B4C}"/>
    <cellStyle name="Cálculo 9 25 4 2 2" xfId="12071" xr:uid="{0996FAC7-DFE1-4CBC-9462-D278262B0FC2}"/>
    <cellStyle name="Cálculo 9 25 4 2 2 2" xfId="27179" xr:uid="{23032C21-ED34-4BF7-9F35-A1AB47015C35}"/>
    <cellStyle name="Cálculo 9 25 4 2 3" xfId="16130" xr:uid="{C17F4769-D991-4D3A-8EF2-9E0593AD2443}"/>
    <cellStyle name="Cálculo 9 25 4 2 3 2" xfId="31238" xr:uid="{56A32DE8-AD3C-4300-B590-88678D572C13}"/>
    <cellStyle name="Cálculo 9 25 4 2 4" xfId="20868" xr:uid="{BE3635F9-56FB-424A-8203-8C67FD10D641}"/>
    <cellStyle name="Cálculo 9 25 4 3" xfId="9505" xr:uid="{13A69218-C00C-43B3-9AB6-7AEA3438187B}"/>
    <cellStyle name="Cálculo 9 25 4 3 2" xfId="24613" xr:uid="{035D01D3-CD7D-4BA1-894C-20405C9E06FE}"/>
    <cellStyle name="Cálculo 9 25 4 4" xfId="16052" xr:uid="{E63C56BC-29EE-4325-B944-EBCD4D452706}"/>
    <cellStyle name="Cálculo 9 25 4 4 2" xfId="31160" xr:uid="{B6D315FC-EA8E-4785-AD28-68BEA4CE2A0F}"/>
    <cellStyle name="Cálculo 9 25 4 5" xfId="18231" xr:uid="{E4AFBC52-6549-42AF-96F0-B605D7630D05}"/>
    <cellStyle name="Cálculo 9 25 5" xfId="3449" xr:uid="{97DCA0D7-3429-4C80-8889-1A9C05F42733}"/>
    <cellStyle name="Cálculo 9 25 5 2" xfId="6086" xr:uid="{9DDE8F8E-AEB9-48A9-82C0-3FD32DBC2A48}"/>
    <cellStyle name="Cálculo 9 25 5 2 2" xfId="12397" xr:uid="{3A1196B5-9F30-4A49-A81D-CB398ADB2FAA}"/>
    <cellStyle name="Cálculo 9 25 5 2 2 2" xfId="27505" xr:uid="{89B9A385-33FB-41D0-9404-33682B59BFB2}"/>
    <cellStyle name="Cálculo 9 25 5 2 3" xfId="8027" xr:uid="{019E3C78-306A-4FE8-826A-5A9A9C5FBFF4}"/>
    <cellStyle name="Cálculo 9 25 5 2 3 2" xfId="23135" xr:uid="{A686E53A-59DB-42DA-A7ED-0E456699AB43}"/>
    <cellStyle name="Cálculo 9 25 5 2 4" xfId="21194" xr:uid="{40FFEF18-ACF7-4E69-B9DC-56CDEEBD4392}"/>
    <cellStyle name="Cálculo 9 25 5 3" xfId="9831" xr:uid="{67FCC2D0-C85D-4FBF-9C76-19CB6A6185E0}"/>
    <cellStyle name="Cálculo 9 25 5 3 2" xfId="24939" xr:uid="{6E8D9EE2-9257-4B80-A3F1-FC09F64B6221}"/>
    <cellStyle name="Cálculo 9 25 5 4" xfId="14867" xr:uid="{2043D420-59A5-4F12-9A5B-EC3690B69F3D}"/>
    <cellStyle name="Cálculo 9 25 5 4 2" xfId="29975" xr:uid="{9CFDD22E-E3C1-4471-8173-F48629D9BA5A}"/>
    <cellStyle name="Cálculo 9 25 5 5" xfId="18557" xr:uid="{767C404D-17A2-4B35-A202-527204FC6C19}"/>
    <cellStyle name="Cálculo 9 25 6" xfId="3755" xr:uid="{DEF85864-4D93-4AEF-9A0F-37367603A546}"/>
    <cellStyle name="Cálculo 9 25 6 2" xfId="6392" xr:uid="{9A2F994D-361F-4DBA-B587-11DAE7011D79}"/>
    <cellStyle name="Cálculo 9 25 6 2 2" xfId="12703" xr:uid="{D0337C72-3CC9-466B-8999-EFF1E26DE0F9}"/>
    <cellStyle name="Cálculo 9 25 6 2 2 2" xfId="27811" xr:uid="{BE1F23AF-B8F5-42A9-9D00-A36A799A1AEC}"/>
    <cellStyle name="Cálculo 9 25 6 2 3" xfId="7162" xr:uid="{3C9E0D81-F6FA-4994-A4ED-34EB346C9DA3}"/>
    <cellStyle name="Cálculo 9 25 6 2 3 2" xfId="22270" xr:uid="{01E648B0-1521-4900-BE05-A441E4E02A19}"/>
    <cellStyle name="Cálculo 9 25 6 2 4" xfId="21500" xr:uid="{EA624AEC-37D0-4D51-8533-A86E5DF086D0}"/>
    <cellStyle name="Cálculo 9 25 6 3" xfId="10137" xr:uid="{3548C600-A351-4EF0-9D15-1014280B4990}"/>
    <cellStyle name="Cálculo 9 25 6 3 2" xfId="25245" xr:uid="{462D8BD5-368B-47C9-B303-9C87F69A2C5D}"/>
    <cellStyle name="Cálculo 9 25 6 4" xfId="15292" xr:uid="{E04882D2-DF33-430C-9F76-65784A309EF4}"/>
    <cellStyle name="Cálculo 9 25 6 4 2" xfId="30400" xr:uid="{FF67EF38-B669-4116-AC11-EB52C29CA019}"/>
    <cellStyle name="Cálculo 9 25 6 5" xfId="18863" xr:uid="{4B968739-5049-4C83-8373-17F16D613453}"/>
    <cellStyle name="Cálculo 9 25 7" xfId="4132" xr:uid="{CDBB6D57-F126-4B89-B2A6-24F9EB96701A}"/>
    <cellStyle name="Cálculo 9 25 7 2" xfId="6769" xr:uid="{ABBA14B3-DDB6-4A08-9C9F-3351E1139117}"/>
    <cellStyle name="Cálculo 9 25 7 2 2" xfId="13080" xr:uid="{B925F2D6-C2B3-4653-B8BF-3C901A85D6E4}"/>
    <cellStyle name="Cálculo 9 25 7 2 2 2" xfId="28188" xr:uid="{7CEAA6C0-71EF-4DE6-87FF-277ECDD50A77}"/>
    <cellStyle name="Cálculo 9 25 7 2 3" xfId="16754" xr:uid="{954901DB-0271-4924-84B2-0961E3C4AEA7}"/>
    <cellStyle name="Cálculo 9 25 7 2 3 2" xfId="31862" xr:uid="{EBD2F27C-D486-412C-AD43-610E42480908}"/>
    <cellStyle name="Cálculo 9 25 7 2 4" xfId="21877" xr:uid="{9ABAAF22-CA36-4BC3-B6DC-8D87BDA9F6B3}"/>
    <cellStyle name="Cálculo 9 25 7 3" xfId="10514" xr:uid="{5C1FD557-EE6C-4446-B4AE-630932CF788D}"/>
    <cellStyle name="Cálculo 9 25 7 3 2" xfId="25622" xr:uid="{0FB38C21-D844-4B76-A294-945734BD8B27}"/>
    <cellStyle name="Cálculo 9 25 7 4" xfId="16423" xr:uid="{0AD22576-AA6B-4ADD-AD54-BE9B7A7C47CC}"/>
    <cellStyle name="Cálculo 9 25 7 4 2" xfId="31531" xr:uid="{17C1D651-4F67-4479-BB30-11DFA92416AC}"/>
    <cellStyle name="Cálculo 9 25 7 5" xfId="19240" xr:uid="{BF4738D8-67B3-4E41-AA48-7E1BCB29B480}"/>
    <cellStyle name="Cálculo 9 25 8" xfId="4697" xr:uid="{6A2373DA-CBD9-4852-801E-A038F4FFB7A6}"/>
    <cellStyle name="Cálculo 9 25 8 2" xfId="11079" xr:uid="{3286702A-BDF5-467F-8FB9-6E07773C347D}"/>
    <cellStyle name="Cálculo 9 25 8 2 2" xfId="26187" xr:uid="{29738B87-0AB2-413E-BE7D-E4B44CD7D4C2}"/>
    <cellStyle name="Cálculo 9 25 8 3" xfId="13479" xr:uid="{81BCB037-CFD7-4512-96E6-DF22D50D5268}"/>
    <cellStyle name="Cálculo 9 25 8 3 2" xfId="28587" xr:uid="{FC9D5075-D652-4A4E-B49E-CFF3DDE6004F}"/>
    <cellStyle name="Cálculo 9 25 8 4" xfId="19805" xr:uid="{56778D72-FD9A-4BA1-B7C4-E0159A17C17F}"/>
    <cellStyle name="Cálculo 9 25 9" xfId="8558" xr:uid="{D578AD88-FF5A-4654-8FE4-876554D96251}"/>
    <cellStyle name="Cálculo 9 25 9 2" xfId="23666" xr:uid="{F7CCDB0F-6CF6-4ADD-9608-C5C191689FE6}"/>
    <cellStyle name="Cálculo 9 26" xfId="2061" xr:uid="{1B708CD1-1AA9-47D0-BE70-474414CF3E40}"/>
    <cellStyle name="Cálculo 9 26 10" xfId="14882" xr:uid="{D644FB9E-4C98-4EE4-B548-CCC85F5F75F6}"/>
    <cellStyle name="Cálculo 9 26 10 2" xfId="29990" xr:uid="{F8F7C22E-BB38-4CAD-AC55-3D8BF2342714}"/>
    <cellStyle name="Cálculo 9 26 11" xfId="17286" xr:uid="{A1B76C6D-915F-4090-A15B-5A1928C66052}"/>
    <cellStyle name="Cálculo 9 26 2" xfId="2821" xr:uid="{32914E88-FEE2-4F40-BA62-FDF52BDCB96A}"/>
    <cellStyle name="Cálculo 9 26 2 2" xfId="5458" xr:uid="{6181515B-FCCB-44DE-A0E4-884438CD7186}"/>
    <cellStyle name="Cálculo 9 26 2 2 2" xfId="15660" xr:uid="{15F3785B-1770-41CA-BAE6-75759FB20BE8}"/>
    <cellStyle name="Cálculo 9 26 2 2 2 2" xfId="30768" xr:uid="{DA7AEB95-BCBB-4B0B-BB4B-531372E696C2}"/>
    <cellStyle name="Cálculo 9 26 2 2 3" xfId="20566" xr:uid="{EFCD6CD5-A292-47DE-96B1-BDDDE352B2BB}"/>
    <cellStyle name="Cálculo 9 26 2 3" xfId="14178" xr:uid="{311BFF6B-3A4C-4EF8-B169-612E993E3FA9}"/>
    <cellStyle name="Cálculo 9 26 2 3 2" xfId="29286" xr:uid="{3A6BF2ED-FF39-47E3-AC50-4C589574CDD4}"/>
    <cellStyle name="Cálculo 9 26 2 4" xfId="17929" xr:uid="{A9E37770-7905-4851-BD60-85F0A1AE8CAB}"/>
    <cellStyle name="Cálculo 9 26 3" xfId="3124" xr:uid="{17FB036E-3FE6-4DA6-B678-E997BB84ACC4}"/>
    <cellStyle name="Cálculo 9 26 3 2" xfId="5761" xr:uid="{7512A1CB-C422-4665-91F4-4EB5E199A8A7}"/>
    <cellStyle name="Cálculo 9 26 3 2 2" xfId="12072" xr:uid="{EB236469-FDAD-4F43-9190-C89701B19D43}"/>
    <cellStyle name="Cálculo 9 26 3 2 2 2" xfId="27180" xr:uid="{9D032BA9-B5AE-4BC5-AC3C-F077AED146AE}"/>
    <cellStyle name="Cálculo 9 26 3 2 3" xfId="14516" xr:uid="{36E7CBA5-3149-4626-9DE2-146AC3DC2B4D}"/>
    <cellStyle name="Cálculo 9 26 3 2 3 2" xfId="29624" xr:uid="{C3C97F97-0D2E-4A73-8884-08CE84680F29}"/>
    <cellStyle name="Cálculo 9 26 3 2 4" xfId="20869" xr:uid="{7207A51A-22F3-4623-8295-61C05C14640A}"/>
    <cellStyle name="Cálculo 9 26 3 3" xfId="9506" xr:uid="{0A0FFEB7-229E-43AD-B5E0-1D1FC7FF859C}"/>
    <cellStyle name="Cálculo 9 26 3 3 2" xfId="24614" xr:uid="{DC8D3867-09E6-4369-A02C-D2846006CB46}"/>
    <cellStyle name="Cálculo 9 26 3 4" xfId="14728" xr:uid="{F3F68D8F-304C-4C56-9F4A-AB3B09751D6C}"/>
    <cellStyle name="Cálculo 9 26 3 4 2" xfId="29836" xr:uid="{9A558F42-D586-48C3-8695-138A73A1B8B3}"/>
    <cellStyle name="Cálculo 9 26 3 5" xfId="18232" xr:uid="{542A30D6-A26F-426E-BFCE-9E5E81B5139A}"/>
    <cellStyle name="Cálculo 9 26 4" xfId="3450" xr:uid="{9368F3D8-38A6-40A9-BA0D-B3671BC01540}"/>
    <cellStyle name="Cálculo 9 26 4 2" xfId="6087" xr:uid="{3BCB86B2-BF09-441E-8B5E-B5A1E072F363}"/>
    <cellStyle name="Cálculo 9 26 4 2 2" xfId="12398" xr:uid="{DC516BD7-71A5-4B2F-8B3C-33739339552E}"/>
    <cellStyle name="Cálculo 9 26 4 2 2 2" xfId="27506" xr:uid="{520EF5CE-9D84-4DA0-AC92-47609B746EE9}"/>
    <cellStyle name="Cálculo 9 26 4 2 3" xfId="16255" xr:uid="{C9CC9B24-9771-4F78-A63C-F102FF44D416}"/>
    <cellStyle name="Cálculo 9 26 4 2 3 2" xfId="31363" xr:uid="{F0D0ECC4-E5F3-4106-B9DA-BE7ECBBD5B6E}"/>
    <cellStyle name="Cálculo 9 26 4 2 4" xfId="21195" xr:uid="{EDA1C192-A1CE-4D9A-8710-52024DCC6CB5}"/>
    <cellStyle name="Cálculo 9 26 4 3" xfId="9832" xr:uid="{23AE669A-A332-4FF4-9BEF-8D7B48BAC404}"/>
    <cellStyle name="Cálculo 9 26 4 3 2" xfId="24940" xr:uid="{32C4F69A-D4E4-4BB8-9AFD-402A1591B5C7}"/>
    <cellStyle name="Cálculo 9 26 4 4" xfId="7254" xr:uid="{E2984948-9CDF-4FB4-8E2B-6C504BD43BF6}"/>
    <cellStyle name="Cálculo 9 26 4 4 2" xfId="22362" xr:uid="{3BEE3FD5-4FCB-4ED0-A6D1-A89B85FAD610}"/>
    <cellStyle name="Cálculo 9 26 4 5" xfId="18558" xr:uid="{5EC0F119-94D0-44FC-8403-639580083F65}"/>
    <cellStyle name="Cálculo 9 26 5" xfId="3756" xr:uid="{53F4BEE0-1329-4FC2-A956-D5E8E2EE89DF}"/>
    <cellStyle name="Cálculo 9 26 5 2" xfId="6393" xr:uid="{86B1FC54-63C5-486B-ABBF-E0D22F68D8D6}"/>
    <cellStyle name="Cálculo 9 26 5 2 2" xfId="12704" xr:uid="{9C07E692-E4AA-41FF-8355-9A33D152ED6F}"/>
    <cellStyle name="Cálculo 9 26 5 2 2 2" xfId="27812" xr:uid="{CDD0CA60-9E14-4E31-ADC1-4B1B3883CAF8}"/>
    <cellStyle name="Cálculo 9 26 5 2 3" xfId="16262" xr:uid="{2257A624-80D5-471B-A06F-2BB39ED73D73}"/>
    <cellStyle name="Cálculo 9 26 5 2 3 2" xfId="31370" xr:uid="{8EBBAA86-5B6C-4C0F-9F92-D5999C0C9035}"/>
    <cellStyle name="Cálculo 9 26 5 2 4" xfId="21501" xr:uid="{8D107079-CF79-4053-BA14-17EB2446009B}"/>
    <cellStyle name="Cálculo 9 26 5 3" xfId="10138" xr:uid="{418A88D9-56A0-4AB8-9EAE-C17894EB2C54}"/>
    <cellStyle name="Cálculo 9 26 5 3 2" xfId="25246" xr:uid="{09CA4072-3B62-480B-BC49-9301F1052706}"/>
    <cellStyle name="Cálculo 9 26 5 4" xfId="15059" xr:uid="{1C68D8E0-C9FB-4AEA-9EC6-83624F8C6161}"/>
    <cellStyle name="Cálculo 9 26 5 4 2" xfId="30167" xr:uid="{A542B622-726D-43F5-9BDF-0F42CF8F22B0}"/>
    <cellStyle name="Cálculo 9 26 5 5" xfId="18864" xr:uid="{6E7B1757-3EF7-4A14-A289-811D9CB3A012}"/>
    <cellStyle name="Cálculo 9 26 6" xfId="4133" xr:uid="{EE69951F-530A-45FD-B2E8-C6F362B94699}"/>
    <cellStyle name="Cálculo 9 26 6 2" xfId="6770" xr:uid="{859B0B49-8CCA-4E90-B56D-A62AF879CA61}"/>
    <cellStyle name="Cálculo 9 26 6 2 2" xfId="13081" xr:uid="{DBD045AC-4556-499D-935A-59764A1A2F24}"/>
    <cellStyle name="Cálculo 9 26 6 2 2 2" xfId="28189" xr:uid="{0F1384B1-65D7-4FAF-9DE9-5246CAE40BBC}"/>
    <cellStyle name="Cálculo 9 26 6 2 3" xfId="16755" xr:uid="{F64C8433-9F6C-47C2-91AC-2CAB4AE27EA3}"/>
    <cellStyle name="Cálculo 9 26 6 2 3 2" xfId="31863" xr:uid="{B58B9CF3-7CB3-43DD-9E00-CA5838823A2A}"/>
    <cellStyle name="Cálculo 9 26 6 2 4" xfId="21878" xr:uid="{87365418-7E2F-4980-A695-A3B197066C86}"/>
    <cellStyle name="Cálculo 9 26 6 3" xfId="10515" xr:uid="{99D0C494-DDA5-44EA-9BA6-D39562922DAA}"/>
    <cellStyle name="Cálculo 9 26 6 3 2" xfId="25623" xr:uid="{42BBAD46-5134-4DD8-96F9-01B9E0E44279}"/>
    <cellStyle name="Cálculo 9 26 6 4" xfId="8000" xr:uid="{248E134C-647C-44C9-B446-7A45F4F9357F}"/>
    <cellStyle name="Cálculo 9 26 6 4 2" xfId="23108" xr:uid="{37EA4E64-B117-4B95-A027-803554096D34}"/>
    <cellStyle name="Cálculo 9 26 6 5" xfId="19241" xr:uid="{22C4EC6E-0A6B-47A8-A43F-F97E3B54A0D8}"/>
    <cellStyle name="Cálculo 9 26 7" xfId="4698" xr:uid="{A9DE9347-36F4-43AD-ACBE-5576BDA02B5E}"/>
    <cellStyle name="Cálculo 9 26 7 2" xfId="11080" xr:uid="{A935F1F9-AC5B-4F68-B5A6-5DA372A48F45}"/>
    <cellStyle name="Cálculo 9 26 7 2 2" xfId="26188" xr:uid="{D85CFF75-AE5C-4B43-9B36-FF0E20A9E111}"/>
    <cellStyle name="Cálculo 9 26 7 3" xfId="7778" xr:uid="{468FC987-460B-4FE5-8B2D-7BACBB8EF73D}"/>
    <cellStyle name="Cálculo 9 26 7 3 2" xfId="22886" xr:uid="{4B165C2D-F0ED-4367-97B8-2554415CD2B0}"/>
    <cellStyle name="Cálculo 9 26 7 4" xfId="19806" xr:uid="{F7D92F77-3E9A-4398-B1A4-5B0562C981AF}"/>
    <cellStyle name="Cálculo 9 26 8" xfId="8559" xr:uid="{663E43E3-8F66-458B-8FB4-AAFDD717FB46}"/>
    <cellStyle name="Cálculo 9 26 8 2" xfId="23667" xr:uid="{EE4436AA-BB20-40CC-9089-9ED295776851}"/>
    <cellStyle name="Cálculo 9 26 9" xfId="13830" xr:uid="{5FC088C3-C1CF-4CEC-9B5A-12156067A58F}"/>
    <cellStyle name="Cálculo 9 26 9 2" xfId="28938" xr:uid="{E76F77ED-5965-44E9-AD86-51F064B4A8AA}"/>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2 10" xfId="8359" xr:uid="{96B79095-384B-4A3C-9DDB-92F40D602427}"/>
    <cellStyle name="Entrada 10 2 10 2" xfId="23467" xr:uid="{E15E0F53-46ED-4F33-9ACA-92FFA448BFD4}"/>
    <cellStyle name="Entrada 10 2 11" xfId="14590" xr:uid="{782AE589-DF73-4CD0-9810-71E1E82BC7A6}"/>
    <cellStyle name="Entrada 10 2 11 2" xfId="29698" xr:uid="{5128E148-741D-44EE-A81E-AC32D1966EAF}"/>
    <cellStyle name="Entrada 10 2 12" xfId="11251" xr:uid="{8BF16AC9-2216-4A23-9051-14A3504205F9}"/>
    <cellStyle name="Entrada 10 2 12 2" xfId="26359" xr:uid="{912E0625-7421-45F3-81F8-937C285A7F83}"/>
    <cellStyle name="Entrada 10 2 13" xfId="17083" xr:uid="{28277D96-9A30-47D9-B11B-569782AADBCC}"/>
    <cellStyle name="Entrada 10 2 2" xfId="2418" xr:uid="{C66BBE4D-6FAF-496A-9E74-4AAD2D12B808}"/>
    <cellStyle name="Entrada 10 2 2 2" xfId="5055" xr:uid="{121C7BDA-11AA-4147-9CAF-C549CE40575D}"/>
    <cellStyle name="Entrada 10 2 2 2 2" xfId="11419" xr:uid="{E1E290D3-828E-4362-B36D-9FDC1067437D}"/>
    <cellStyle name="Entrada 10 2 2 2 2 2" xfId="26527" xr:uid="{FA7F678F-F7AC-43AE-BCEE-9AE69702D497}"/>
    <cellStyle name="Entrada 10 2 2 2 3" xfId="7363" xr:uid="{D136E253-1FD0-4126-AFCA-FF1FEA19A8B3}"/>
    <cellStyle name="Entrada 10 2 2 2 3 2" xfId="22471" xr:uid="{1F79DB54-5344-4913-B966-6E8401F88B1F}"/>
    <cellStyle name="Entrada 10 2 2 2 4" xfId="20163" xr:uid="{284F96A4-529C-40FC-BC36-F918C3A7D214}"/>
    <cellStyle name="Entrada 10 2 2 3" xfId="8885" xr:uid="{FD0C0ED8-F74C-4F78-A943-7C7AFD776F6B}"/>
    <cellStyle name="Entrada 10 2 2 3 2" xfId="23993" xr:uid="{57CF2532-664A-46DE-895A-6684860DF9EC}"/>
    <cellStyle name="Entrada 10 2 3" xfId="2202" xr:uid="{A51EDB7D-A43A-49FC-B7D1-E720B75EDD63}"/>
    <cellStyle name="Entrada 10 2 3 2" xfId="4839" xr:uid="{C3359086-DB00-4995-AB06-BDD976E839A4}"/>
    <cellStyle name="Entrada 10 2 3 2 2" xfId="16012" xr:uid="{C703D5EF-C83A-4330-A01A-142882A87DFF}"/>
    <cellStyle name="Entrada 10 2 3 2 2 2" xfId="31120" xr:uid="{30D232F9-FD17-4265-BAB7-E9CF2799C296}"/>
    <cellStyle name="Entrada 10 2 3 2 3" xfId="19947" xr:uid="{EB73882B-549C-4EDC-B7C3-507A3A1240EB}"/>
    <cellStyle name="Entrada 10 2 3 3" xfId="15511" xr:uid="{9A054536-ABBE-416C-BB7C-663FC1DC2D76}"/>
    <cellStyle name="Entrada 10 2 3 3 2" xfId="30619" xr:uid="{A0B75576-039B-418B-BE1A-6C6FEAE7F17B}"/>
    <cellStyle name="Entrada 10 2 3 4" xfId="17427" xr:uid="{C5E4A1CC-9E4C-4084-B9BC-E0D593D8D036}"/>
    <cellStyle name="Entrada 10 2 4" xfId="2952" xr:uid="{FD4E3135-6B1E-4BB3-BF8E-4A4DE3E04449}"/>
    <cellStyle name="Entrada 10 2 4 2" xfId="5589" xr:uid="{2EF6740C-4E12-4C1F-B5C8-D30A6D5138AB}"/>
    <cellStyle name="Entrada 10 2 4 2 2" xfId="11900" xr:uid="{D9995DEA-0D91-4EA8-9304-599B4D5EC8B1}"/>
    <cellStyle name="Entrada 10 2 4 2 2 2" xfId="27008" xr:uid="{6B5FDB30-1051-4506-A2F9-64993A819455}"/>
    <cellStyle name="Entrada 10 2 4 2 3" xfId="15935" xr:uid="{488CC417-EA2F-44A9-BB1A-4C36A218D6BD}"/>
    <cellStyle name="Entrada 10 2 4 2 3 2" xfId="31043" xr:uid="{7F83D568-113B-4A2C-9526-CF04F2388953}"/>
    <cellStyle name="Entrada 10 2 4 2 4" xfId="20697" xr:uid="{F6322347-68F2-4925-80AA-75A4FCC06D9C}"/>
    <cellStyle name="Entrada 10 2 4 3" xfId="9334" xr:uid="{E8983BB4-5243-4D2B-919D-6B6EB82FFA01}"/>
    <cellStyle name="Entrada 10 2 4 3 2" xfId="24442" xr:uid="{CB732F1C-ABBC-4EA4-AF0B-F180CF81C3B5}"/>
    <cellStyle name="Entrada 10 2 4 4" xfId="15353" xr:uid="{9CC9EA97-DF9D-4BF8-AE3E-773D3DBB30B6}"/>
    <cellStyle name="Entrada 10 2 4 4 2" xfId="30461" xr:uid="{6BA428B7-ADB2-4365-9DDE-F68D3D120EAE}"/>
    <cellStyle name="Entrada 10 2 4 5" xfId="18060" xr:uid="{A40865F5-6D9A-49D9-B2A2-C869B11B567C}"/>
    <cellStyle name="Entrada 10 2 5" xfId="3278" xr:uid="{B75917FD-ECC5-4716-9174-F11D1BAF92DC}"/>
    <cellStyle name="Entrada 10 2 5 2" xfId="5915" xr:uid="{8C6B3C4C-5AB7-4844-A9F6-F2D242FAC92D}"/>
    <cellStyle name="Entrada 10 2 5 2 2" xfId="12226" xr:uid="{B7074D1D-1A10-47A8-9C8C-A03055805EF5}"/>
    <cellStyle name="Entrada 10 2 5 2 2 2" xfId="27334" xr:uid="{E75C3C1E-E31B-469B-82B8-B1868310AEDD}"/>
    <cellStyle name="Entrada 10 2 5 2 3" xfId="7692" xr:uid="{AB5644CD-DBC2-4743-9C9F-D804438F600B}"/>
    <cellStyle name="Entrada 10 2 5 2 3 2" xfId="22800" xr:uid="{0317B076-9DD6-4A88-A161-355406C7F2F9}"/>
    <cellStyle name="Entrada 10 2 5 2 4" xfId="21023" xr:uid="{C92E949E-953A-48A6-9082-2926A1589464}"/>
    <cellStyle name="Entrada 10 2 5 3" xfId="9660" xr:uid="{08E2C26F-D7C7-4C2C-BA31-CEDFFED177CE}"/>
    <cellStyle name="Entrada 10 2 5 3 2" xfId="24768" xr:uid="{025BD057-4FC5-4295-9E1F-5C35B7450F93}"/>
    <cellStyle name="Entrada 10 2 5 4" xfId="11816" xr:uid="{5E3A3526-5B06-4D6F-8264-071CD911A60B}"/>
    <cellStyle name="Entrada 10 2 5 4 2" xfId="26924" xr:uid="{25F1D553-00C9-49F6-B7DC-D87229CB9E13}"/>
    <cellStyle name="Entrada 10 2 5 5" xfId="18386" xr:uid="{15341C43-217E-48E0-B80C-E96937301330}"/>
    <cellStyle name="Entrada 10 2 6" xfId="3584" xr:uid="{E97626EF-179B-442A-812D-ABADA7D58DF8}"/>
    <cellStyle name="Entrada 10 2 6 2" xfId="6221" xr:uid="{BA17C51D-AA5F-4B6B-B344-0EED39E32595}"/>
    <cellStyle name="Entrada 10 2 6 2 2" xfId="12532" xr:uid="{E99D5408-7017-4A7D-A58E-7AF42DE640F9}"/>
    <cellStyle name="Entrada 10 2 6 2 2 2" xfId="27640" xr:uid="{1C143E15-C478-47DA-9053-D56C6332F716}"/>
    <cellStyle name="Entrada 10 2 6 2 3" xfId="14059" xr:uid="{BDA83C36-2011-491D-BA60-FFD7DBB1FC32}"/>
    <cellStyle name="Entrada 10 2 6 2 3 2" xfId="29167" xr:uid="{5EC5A172-E23F-4C84-8094-DBAD0EC1FA84}"/>
    <cellStyle name="Entrada 10 2 6 2 4" xfId="21329" xr:uid="{7439F619-39A1-44FB-BB92-4FC22656B1FD}"/>
    <cellStyle name="Entrada 10 2 6 3" xfId="9966" xr:uid="{63962B3C-F698-4836-9AED-86BFB1211CD7}"/>
    <cellStyle name="Entrada 10 2 6 3 2" xfId="25074" xr:uid="{929EB350-E536-4535-9254-B61E97C27BAC}"/>
    <cellStyle name="Entrada 10 2 6 4" xfId="7510" xr:uid="{A95B3125-42B6-47A4-BB48-95536E381B4E}"/>
    <cellStyle name="Entrada 10 2 6 4 2" xfId="22618" xr:uid="{D9AB7717-EDC7-4DE8-AA37-818432971A2E}"/>
    <cellStyle name="Entrada 10 2 6 5" xfId="18692" xr:uid="{983D6D47-7CDC-4BC9-8D56-977BD02205DF}"/>
    <cellStyle name="Entrada 10 2 7" xfId="3930" xr:uid="{2DD03EA5-3154-4906-92B8-4A2683917D17}"/>
    <cellStyle name="Entrada 10 2 7 2" xfId="6567" xr:uid="{F1853D71-53C6-485D-8A7D-10C270432A1F}"/>
    <cellStyle name="Entrada 10 2 7 2 2" xfId="12878" xr:uid="{C458A211-C37B-40DA-840F-E47F5681D0E7}"/>
    <cellStyle name="Entrada 10 2 7 2 2 2" xfId="27986" xr:uid="{CC9C134A-7DDA-4C0D-8271-019D0AAE211C}"/>
    <cellStyle name="Entrada 10 2 7 2 3" xfId="16583" xr:uid="{A58ED5EE-B6D6-4859-86B9-9B6D68967554}"/>
    <cellStyle name="Entrada 10 2 7 2 3 2" xfId="31691" xr:uid="{1639858C-95D8-45E5-B116-3B0B3CD27C75}"/>
    <cellStyle name="Entrada 10 2 7 2 4" xfId="21675" xr:uid="{38CC90B1-F691-4F0C-A211-19032B8FF2EF}"/>
    <cellStyle name="Entrada 10 2 7 3" xfId="10312" xr:uid="{673C3F11-37B7-45D5-9352-1EC21465B6E1}"/>
    <cellStyle name="Entrada 10 2 7 3 2" xfId="25420" xr:uid="{4DCBEA62-B923-4657-BFBA-722BD6EBBD7B}"/>
    <cellStyle name="Entrada 10 2 7 4" xfId="14713" xr:uid="{DAC98FA1-3704-4540-9004-3FBD03D67025}"/>
    <cellStyle name="Entrada 10 2 7 4 2" xfId="29821" xr:uid="{E886023C-E46E-40C2-929A-925BB0D3F6DA}"/>
    <cellStyle name="Entrada 10 2 7 5" xfId="19038" xr:uid="{552601ED-50F3-49D0-AC35-2ABC0F7438FB}"/>
    <cellStyle name="Entrada 10 2 8" xfId="4277" xr:uid="{AE190EAE-565F-4BF4-A210-DF5735FB13B3}"/>
    <cellStyle name="Entrada 10 2 8 2" xfId="6914" xr:uid="{90233D21-00D3-44FD-826E-C2806BB3728D}"/>
    <cellStyle name="Entrada 10 2 8 2 2" xfId="13225" xr:uid="{C1E72F12-7031-454B-ADD1-065A0FFC650E}"/>
    <cellStyle name="Entrada 10 2 8 2 2 2" xfId="28333" xr:uid="{5B42FC8F-5780-426C-BE01-CBE6F91DE833}"/>
    <cellStyle name="Entrada 10 2 8 2 3" xfId="16889" xr:uid="{8996D5D2-C9D6-4DCD-9C09-7B6BB41DECE7}"/>
    <cellStyle name="Entrada 10 2 8 2 3 2" xfId="31997" xr:uid="{4AE66167-2A34-4AFC-879E-FEBB1E8A8792}"/>
    <cellStyle name="Entrada 10 2 8 2 4" xfId="22022" xr:uid="{33788B59-FA22-4051-9234-2A65E74A4554}"/>
    <cellStyle name="Entrada 10 2 8 3" xfId="10659" xr:uid="{4DAB54F7-585E-40DE-8C24-ACAAA9B192E8}"/>
    <cellStyle name="Entrada 10 2 8 3 2" xfId="25767" xr:uid="{C1037B7C-80B2-44D0-A437-DC1C7764166C}"/>
    <cellStyle name="Entrada 10 2 8 4" xfId="11796" xr:uid="{B7037BAD-DE81-4AEF-AB5C-A819B11B7CBE}"/>
    <cellStyle name="Entrada 10 2 8 4 2" xfId="26904" xr:uid="{FB6AC3F4-17C3-4621-B395-EE3F425FEA4E}"/>
    <cellStyle name="Entrada 10 2 8 5" xfId="19385" xr:uid="{8C569F13-2C88-4AF8-B721-0145A0249D77}"/>
    <cellStyle name="Entrada 10 2 9" xfId="4495" xr:uid="{3FEF8A48-B559-4D6B-9CE3-4E0E8274DD7B}"/>
    <cellStyle name="Entrada 10 2 9 2" xfId="10877" xr:uid="{04E0E24F-74C3-46D9-9E41-E5BB70224F5C}"/>
    <cellStyle name="Entrada 10 2 9 2 2" xfId="25985" xr:uid="{BF979857-2DEC-4519-AA23-2B8E41C9FCE0}"/>
    <cellStyle name="Entrada 10 2 9 3" xfId="15254" xr:uid="{FCAB69E3-A749-4D25-9CE2-7F5142F2E090}"/>
    <cellStyle name="Entrada 10 2 9 3 2" xfId="30362" xr:uid="{45B3AFBC-2487-48B7-BC79-59AA872F8BC0}"/>
    <cellStyle name="Entrada 10 2 9 4" xfId="19603" xr:uid="{526417A6-922F-4689-BA93-3D98AAC58BC8}"/>
    <cellStyle name="Entrada 10 3" xfId="1841" xr:uid="{D08901E1-A11A-484B-86F4-BF887F618775}"/>
    <cellStyle name="Entrada 10 3 10" xfId="14438" xr:uid="{BDD630FA-56B2-4FDD-A11D-DFC043F61EE6}"/>
    <cellStyle name="Entrada 10 3 10 2" xfId="29546" xr:uid="{07A704C4-9481-4E21-B4C7-C8A56534EBD5}"/>
    <cellStyle name="Entrada 10 3 11" xfId="16457" xr:uid="{70C23C99-8E8A-4699-AC20-D0F7E329D434}"/>
    <cellStyle name="Entrada 10 3 11 2" xfId="31565" xr:uid="{E6DBF3E5-F7ED-404B-8DA5-84D96816B6D6}"/>
    <cellStyle name="Entrada 10 3 12" xfId="17066" xr:uid="{F7CAD6C1-65B0-4BC5-8024-0B6EC4E5C54A}"/>
    <cellStyle name="Entrada 10 3 2" xfId="2401" xr:uid="{ECC08381-ACA2-48AD-AD4A-353B5294EF29}"/>
    <cellStyle name="Entrada 10 3 2 2" xfId="5038" xr:uid="{6ED3A770-323C-43F2-AB90-0CB64AC9931F}"/>
    <cellStyle name="Entrada 10 3 2 2 2" xfId="11402" xr:uid="{92670D0C-EA6C-40EC-AEA5-EA183207C203}"/>
    <cellStyle name="Entrada 10 3 2 2 2 2" xfId="26510" xr:uid="{1D09087B-D7EC-48BF-84C0-5F36691C77A2}"/>
    <cellStyle name="Entrada 10 3 2 2 3" xfId="15434" xr:uid="{693DCE43-4E39-4DCF-AC0F-1FAB7150D482}"/>
    <cellStyle name="Entrada 10 3 2 2 3 2" xfId="30542" xr:uid="{4AFDADA1-BFD5-46F7-A8FC-23273F072E8E}"/>
    <cellStyle name="Entrada 10 3 2 2 4" xfId="20146" xr:uid="{C2F41A9E-63BB-481D-B7EB-6AFF109A5575}"/>
    <cellStyle name="Entrada 10 3 2 3" xfId="8868" xr:uid="{BF8B8717-041F-4355-9E76-2D453F6E6254}"/>
    <cellStyle name="Entrada 10 3 2 3 2" xfId="23976" xr:uid="{B98FD568-F75F-4DF9-AAA5-319FC1BF5C35}"/>
    <cellStyle name="Entrada 10 3 2 4" xfId="15767" xr:uid="{FDE2AED1-DFE5-404F-8E13-8DA48233BF81}"/>
    <cellStyle name="Entrada 10 3 2 4 2" xfId="30875" xr:uid="{EE6B6615-D5EA-4129-9021-1CD2620E1534}"/>
    <cellStyle name="Entrada 10 3 2 5" xfId="11793" xr:uid="{C30BD24B-787A-4906-83A3-37595DBF0CC6}"/>
    <cellStyle name="Entrada 10 3 2 5 2" xfId="26901" xr:uid="{F2C0B2F8-15FE-4435-875A-86CFC1F7C45C}"/>
    <cellStyle name="Entrada 10 3 2 6" xfId="17592" xr:uid="{0FD70335-8216-4148-9E79-995FEDD95D93}"/>
    <cellStyle name="Entrada 10 3 3" xfId="2219" xr:uid="{F23A7881-25E9-4B0A-AE7D-2852FEB6A863}"/>
    <cellStyle name="Entrada 10 3 3 2" xfId="4856" xr:uid="{80C29A33-03A4-4189-BFA8-89600578BDD3}"/>
    <cellStyle name="Entrada 10 3 3 2 2" xfId="14722" xr:uid="{115B8F7A-D405-4B6C-9198-892AE89601F0}"/>
    <cellStyle name="Entrada 10 3 3 2 2 2" xfId="29830" xr:uid="{15A1CE55-5529-4D65-976B-4A8C5B0A43D6}"/>
    <cellStyle name="Entrada 10 3 3 2 3" xfId="19964" xr:uid="{4A0C4414-52E1-49E4-88C9-0CF7A116325F}"/>
    <cellStyle name="Entrada 10 3 3 3" xfId="7775" xr:uid="{AA339220-C87C-4131-8CF4-919A864FAD4F}"/>
    <cellStyle name="Entrada 10 3 3 3 2" xfId="22883" xr:uid="{D0C44050-3439-42B3-91C8-93CCCDC334AD}"/>
    <cellStyle name="Entrada 10 3 3 4" xfId="17444" xr:uid="{1A2F9E75-B235-4084-98E4-AF1E42220620}"/>
    <cellStyle name="Entrada 10 3 4" xfId="2935" xr:uid="{D3DF1DA5-425E-40ED-95D9-7623EE6F71CF}"/>
    <cellStyle name="Entrada 10 3 4 2" xfId="5572" xr:uid="{E48E3688-C41F-4ABC-898A-2D985343D6C3}"/>
    <cellStyle name="Entrada 10 3 4 2 2" xfId="11883" xr:uid="{E03B671D-5F9B-4F70-9CEA-E5496B1C3AD5}"/>
    <cellStyle name="Entrada 10 3 4 2 2 2" xfId="26991" xr:uid="{36230D52-72C0-42AC-BD11-59280AA50DD1}"/>
    <cellStyle name="Entrada 10 3 4 2 3" xfId="15114" xr:uid="{B2A8B607-64C5-46EE-A9AC-69FACE66FB18}"/>
    <cellStyle name="Entrada 10 3 4 2 3 2" xfId="30222" xr:uid="{63012411-50BE-4EC2-8D35-D3886D8D07BC}"/>
    <cellStyle name="Entrada 10 3 4 2 4" xfId="20680" xr:uid="{813B515E-B2A6-495A-9506-BF156F468CAF}"/>
    <cellStyle name="Entrada 10 3 4 3" xfId="9317" xr:uid="{FD94DE0B-7F14-419B-84E3-3E60CB1A1878}"/>
    <cellStyle name="Entrada 10 3 4 3 2" xfId="24425" xr:uid="{CD9F59B8-D7E8-408F-8CA0-A5CD52DC6C1B}"/>
    <cellStyle name="Entrada 10 3 4 4" xfId="15146" xr:uid="{8B819142-7AAC-4C3F-AA4B-B771742BE35D}"/>
    <cellStyle name="Entrada 10 3 4 4 2" xfId="30254" xr:uid="{0B2B7D30-D237-4355-B858-573C0D91B058}"/>
    <cellStyle name="Entrada 10 3 4 5" xfId="18043" xr:uid="{99AEC78A-ED2D-49C1-AF2D-ED6D57184BD4}"/>
    <cellStyle name="Entrada 10 3 5" xfId="3261" xr:uid="{A91A4E49-68AA-4426-A727-AAF778880D2D}"/>
    <cellStyle name="Entrada 10 3 5 2" xfId="5898" xr:uid="{A4BB582A-55E0-4D65-ABBD-7EF9AE9B6C93}"/>
    <cellStyle name="Entrada 10 3 5 2 2" xfId="12209" xr:uid="{F0042AB8-E80D-4880-BA3E-7BA6F34B0ABE}"/>
    <cellStyle name="Entrada 10 3 5 2 2 2" xfId="27317" xr:uid="{D2EEF3EC-C454-43BD-9907-32C83DEA0AE2}"/>
    <cellStyle name="Entrada 10 3 5 2 3" xfId="8700" xr:uid="{BA88BE99-A5FC-44B9-8896-BBF4282EC76E}"/>
    <cellStyle name="Entrada 10 3 5 2 3 2" xfId="23808" xr:uid="{0FB0C5A2-E834-4B66-AB0D-B223B9F98F86}"/>
    <cellStyle name="Entrada 10 3 5 2 4" xfId="21006" xr:uid="{03BB1DB1-37A7-4ADC-B868-C5ADC19218C0}"/>
    <cellStyle name="Entrada 10 3 5 3" xfId="9643" xr:uid="{FD6B6D27-4154-4997-B0FA-2F67C990E836}"/>
    <cellStyle name="Entrada 10 3 5 3 2" xfId="24751" xr:uid="{FE973C8E-0D49-4DC0-AFAD-72C8874C1B6D}"/>
    <cellStyle name="Entrada 10 3 5 4" xfId="16073" xr:uid="{24E9E68B-C323-425B-A0F8-13CA076FCAFA}"/>
    <cellStyle name="Entrada 10 3 5 4 2" xfId="31181" xr:uid="{77F69E70-B9D3-4E61-927B-2E4FA9344A4A}"/>
    <cellStyle name="Entrada 10 3 5 5" xfId="18369" xr:uid="{643C06ED-7B40-4FB9-9ECB-B5A841D641CE}"/>
    <cellStyle name="Entrada 10 3 6" xfId="3567" xr:uid="{71BA813F-B8AF-48B4-A12A-9B0F3C786E3C}"/>
    <cellStyle name="Entrada 10 3 6 2" xfId="6204" xr:uid="{9F006673-546A-4A36-BBA9-04C084CE1D1D}"/>
    <cellStyle name="Entrada 10 3 6 2 2" xfId="12515" xr:uid="{4FE15CC2-DD9C-4ED3-A7C1-CAD01C5C35FB}"/>
    <cellStyle name="Entrada 10 3 6 2 2 2" xfId="27623" xr:uid="{E61B91D0-31F7-4820-83BF-BF3C4B69D5A6}"/>
    <cellStyle name="Entrada 10 3 6 2 3" xfId="13979" xr:uid="{C370EB67-CDF9-4A65-95C9-A6C6ABAA5971}"/>
    <cellStyle name="Entrada 10 3 6 2 3 2" xfId="29087" xr:uid="{19F10AB1-3677-4118-BB04-65F85A0E4093}"/>
    <cellStyle name="Entrada 10 3 6 2 4" xfId="21312" xr:uid="{944B20DB-39B9-4BB0-963A-36007C25564F}"/>
    <cellStyle name="Entrada 10 3 6 3" xfId="9949" xr:uid="{A9FFF2DA-EEC6-4F8D-B0DA-E0843CEC30D9}"/>
    <cellStyle name="Entrada 10 3 6 3 2" xfId="25057" xr:uid="{0C11DAD8-C94D-4581-A2C0-FCD52CBD67EC}"/>
    <cellStyle name="Entrada 10 3 6 4" xfId="15637" xr:uid="{E43F5F63-B7E8-47AE-B63A-1DE84334BC56}"/>
    <cellStyle name="Entrada 10 3 6 4 2" xfId="30745" xr:uid="{629B8406-4D8E-4E96-8B31-EAF6873D0CC5}"/>
    <cellStyle name="Entrada 10 3 6 5" xfId="18675" xr:uid="{B3AC0215-A402-4E10-977E-C8F513E12E7E}"/>
    <cellStyle name="Entrada 10 3 7" xfId="3913" xr:uid="{D7ABF346-2C59-4549-A5D8-42AE4A15293D}"/>
    <cellStyle name="Entrada 10 3 7 2" xfId="6550" xr:uid="{A13582DF-29F9-4816-8F00-8C5F262336AA}"/>
    <cellStyle name="Entrada 10 3 7 2 2" xfId="12861" xr:uid="{024A0B5D-48C0-4D62-AC8F-8408ACAAC461}"/>
    <cellStyle name="Entrada 10 3 7 2 2 2" xfId="27969" xr:uid="{40AFB40B-0BAC-4C5D-9D02-382D29F0ED73}"/>
    <cellStyle name="Entrada 10 3 7 2 3" xfId="13964" xr:uid="{6934ABE0-A06E-496D-A067-1018BD2986D0}"/>
    <cellStyle name="Entrada 10 3 7 2 3 2" xfId="29072" xr:uid="{337BD1F0-15B0-4C3C-AAF1-62D34A52D1D6}"/>
    <cellStyle name="Entrada 10 3 7 2 4" xfId="21658" xr:uid="{F4CDB271-EDC1-4878-8D3A-ACAA39558BF9}"/>
    <cellStyle name="Entrada 10 3 7 3" xfId="10295" xr:uid="{8FE18E11-0F4D-4791-B527-05C459A4B079}"/>
    <cellStyle name="Entrada 10 3 7 3 2" xfId="25403" xr:uid="{032F72EE-76B6-436C-8117-B827E0DA5F65}"/>
    <cellStyle name="Entrada 10 3 7 4" xfId="7042" xr:uid="{71E80F58-6FDB-49B2-B2DB-E912D1AB9E6F}"/>
    <cellStyle name="Entrada 10 3 7 4 2" xfId="22150" xr:uid="{EFB887EB-F3EE-4A65-BA91-4C7964E5E52F}"/>
    <cellStyle name="Entrada 10 3 7 5" xfId="19021" xr:uid="{0F3EC190-6F37-4E9B-A3B2-F1B50C9EA1D0}"/>
    <cellStyle name="Entrada 10 3 8" xfId="4478" xr:uid="{7F4C8E9B-85B4-498E-9515-81CD97D8456C}"/>
    <cellStyle name="Entrada 10 3 8 2" xfId="10860" xr:uid="{760F5236-F2C4-498E-A4A8-49EC4C3BC0D6}"/>
    <cellStyle name="Entrada 10 3 8 2 2" xfId="25968" xr:uid="{85B847B7-F481-4C1F-A872-1FCF43686D84}"/>
    <cellStyle name="Entrada 10 3 8 3" xfId="14422" xr:uid="{7F0781F9-63C4-4858-9468-D2788DA7CF91}"/>
    <cellStyle name="Entrada 10 3 8 3 2" xfId="29530" xr:uid="{0B55EBBC-2608-434E-A0DD-CA68BF79681F}"/>
    <cellStyle name="Entrada 10 3 8 4" xfId="19586" xr:uid="{4D1B438D-EE5C-4D53-A952-93B936E1A04C}"/>
    <cellStyle name="Entrada 10 3 9" xfId="8342" xr:uid="{B48CC252-D63A-483D-950E-41AB0489DE21}"/>
    <cellStyle name="Entrada 10 3 9 2" xfId="23450" xr:uid="{19AADEA4-969D-4F95-9F18-F76B106C1342}"/>
    <cellStyle name="Entrada 10 4" xfId="2078" xr:uid="{839AA819-5080-4924-A828-F0C2B612BC8A}"/>
    <cellStyle name="Entrada 10 4 10" xfId="13470" xr:uid="{AFC3C5C1-0459-4293-8946-F81BAA9F987F}"/>
    <cellStyle name="Entrada 10 4 10 2" xfId="28578" xr:uid="{E4C6B9E0-9975-4A36-B50C-09822E7A0C4D}"/>
    <cellStyle name="Entrada 10 4 11" xfId="14203" xr:uid="{33A26034-1813-4695-BB48-6EE13D284A0E}"/>
    <cellStyle name="Entrada 10 4 11 2" xfId="29311" xr:uid="{0407E635-8DF1-462B-AB3F-D26D9F6A603B}"/>
    <cellStyle name="Entrada 10 4 12" xfId="17303" xr:uid="{A18EA2BE-3D58-4B01-A5A7-7399CE640F0B}"/>
    <cellStyle name="Entrada 10 4 2" xfId="2568" xr:uid="{3F80B799-4C25-4320-B84F-B74188A65028}"/>
    <cellStyle name="Entrada 10 4 2 2" xfId="5205" xr:uid="{9AE1581F-91AF-416B-AAF8-1E885A936437}"/>
    <cellStyle name="Entrada 10 4 2 2 2" xfId="11569" xr:uid="{EAE92499-C0AF-4534-ACAC-4DB5E9E00CAD}"/>
    <cellStyle name="Entrada 10 4 2 2 2 2" xfId="26677" xr:uid="{86C50590-ADF4-4972-B5E3-136FDCC4B1EB}"/>
    <cellStyle name="Entrada 10 4 2 2 3" xfId="7958" xr:uid="{DBD422DD-C3FE-4AEE-ADBA-542C2F142325}"/>
    <cellStyle name="Entrada 10 4 2 2 3 2" xfId="23066" xr:uid="{5F170B82-B1F7-4EC9-A0B6-F1FC889209CA}"/>
    <cellStyle name="Entrada 10 4 2 2 4" xfId="20313" xr:uid="{E4912440-0426-4C9B-AF87-387C9A42A2D9}"/>
    <cellStyle name="Entrada 10 4 2 3" xfId="9035" xr:uid="{4307B252-B98C-4D7D-9960-F3082AFC1E35}"/>
    <cellStyle name="Entrada 10 4 2 3 2" xfId="24143" xr:uid="{B3463100-CBD9-4B61-A379-E24A33763C3F}"/>
    <cellStyle name="Entrada 10 4 2 4" xfId="14785" xr:uid="{BF2C8670-F2D4-4623-BF25-5C2099F28166}"/>
    <cellStyle name="Entrada 10 4 2 4 2" xfId="29893" xr:uid="{79286FEB-DEA4-41F7-B332-2A5CA7EBE86C}"/>
    <cellStyle name="Entrada 10 4 2 5" xfId="16353" xr:uid="{0F5D2780-6FE8-47FA-855F-77738229E087}"/>
    <cellStyle name="Entrada 10 4 2 5 2" xfId="31461" xr:uid="{BFBB72B4-C809-4A3B-884F-4059D78794AF}"/>
    <cellStyle name="Entrada 10 4 2 6" xfId="17676" xr:uid="{5E5804D1-F7D9-4DFB-8E3F-D56A765E2A75}"/>
    <cellStyle name="Entrada 10 4 3" xfId="2838" xr:uid="{98EF40DB-0741-4E49-B892-8FA138B5ABF6}"/>
    <cellStyle name="Entrada 10 4 3 2" xfId="5475" xr:uid="{5E807910-7745-4A65-B788-2F124F219941}"/>
    <cellStyle name="Entrada 10 4 3 2 2" xfId="7581" xr:uid="{FC03BFDF-2291-4B97-8C25-B24576DEEC31}"/>
    <cellStyle name="Entrada 10 4 3 2 2 2" xfId="22689" xr:uid="{36D1AF87-F3CC-467D-974A-0001830E6E5A}"/>
    <cellStyle name="Entrada 10 4 3 2 3" xfId="20583" xr:uid="{ABCE0D1E-37BD-4028-A02A-8C84DE7DE981}"/>
    <cellStyle name="Entrada 10 4 3 3" xfId="15072" xr:uid="{AD0349B3-BA2E-4D7D-B57A-8007BEE6FCBF}"/>
    <cellStyle name="Entrada 10 4 3 3 2" xfId="30180" xr:uid="{EF2E7B11-8098-4D3F-A669-CE945DA95831}"/>
    <cellStyle name="Entrada 10 4 3 4" xfId="17946" xr:uid="{5617F0C5-615F-4686-B5CF-9AE269CFF794}"/>
    <cellStyle name="Entrada 10 4 4" xfId="3141" xr:uid="{1C1C5BCA-EA28-49E8-A696-85846A0FCB9C}"/>
    <cellStyle name="Entrada 10 4 4 2" xfId="5778" xr:uid="{EB7829F3-4EB4-4F33-96F6-365290F997F5}"/>
    <cellStyle name="Entrada 10 4 4 2 2" xfId="12089" xr:uid="{B642EFB9-7F5D-4277-BF02-E85B856405A9}"/>
    <cellStyle name="Entrada 10 4 4 2 2 2" xfId="27197" xr:uid="{D9B462A6-08E5-4E16-89D7-CC788A7545CD}"/>
    <cellStyle name="Entrada 10 4 4 2 3" xfId="14810" xr:uid="{98D52137-49AF-4752-9E2C-5D1CBED55256}"/>
    <cellStyle name="Entrada 10 4 4 2 3 2" xfId="29918" xr:uid="{82C0F1E6-A3E8-4B82-BF19-666DB4291DA0}"/>
    <cellStyle name="Entrada 10 4 4 2 4" xfId="20886" xr:uid="{9A65BE20-61E4-497D-96A7-27DD571072D2}"/>
    <cellStyle name="Entrada 10 4 4 3" xfId="9523" xr:uid="{570EFC1A-327A-4FFC-9B7B-2253DB5BF2B2}"/>
    <cellStyle name="Entrada 10 4 4 3 2" xfId="24631" xr:uid="{49000E6E-6E07-4881-B9A2-EAE19C0D1585}"/>
    <cellStyle name="Entrada 10 4 4 4" xfId="7495" xr:uid="{4A7EC5C9-31E6-48C5-AF51-B482C73AC093}"/>
    <cellStyle name="Entrada 10 4 4 4 2" xfId="22603" xr:uid="{64F66205-AD92-44C5-BFF8-9E3BCC4DC300}"/>
    <cellStyle name="Entrada 10 4 4 5" xfId="18249" xr:uid="{043E4575-1BA8-4D57-96F6-40EA51C8066C}"/>
    <cellStyle name="Entrada 10 4 5" xfId="3467" xr:uid="{5789581E-DB5B-4415-AC56-A564C9B1C791}"/>
    <cellStyle name="Entrada 10 4 5 2" xfId="6104" xr:uid="{47E4498C-1A0C-4F82-A507-2122F50AD148}"/>
    <cellStyle name="Entrada 10 4 5 2 2" xfId="12415" xr:uid="{DBC347D8-4189-4ACB-ABAA-2E22A3F11608}"/>
    <cellStyle name="Entrada 10 4 5 2 2 2" xfId="27523" xr:uid="{BC0C0A6D-4BC0-465D-B49B-15CE669B0BA1}"/>
    <cellStyle name="Entrada 10 4 5 2 3" xfId="14503" xr:uid="{7DEE8D6D-D680-4572-B8E4-EE7689146DC7}"/>
    <cellStyle name="Entrada 10 4 5 2 3 2" xfId="29611" xr:uid="{6CE9051B-3FC2-448B-A0F8-EC664EB626CE}"/>
    <cellStyle name="Entrada 10 4 5 2 4" xfId="21212" xr:uid="{94A147E6-82B4-4EDB-B421-38CE4BE3218B}"/>
    <cellStyle name="Entrada 10 4 5 3" xfId="9849" xr:uid="{BDD026E5-B646-4759-9C26-6BA6E120CC75}"/>
    <cellStyle name="Entrada 10 4 5 3 2" xfId="24957" xr:uid="{617D8ADA-B787-4E96-A722-E0FE78BA49DB}"/>
    <cellStyle name="Entrada 10 4 5 4" xfId="11233" xr:uid="{CDB72C57-1CB0-4163-A759-C49EB27FC7A3}"/>
    <cellStyle name="Entrada 10 4 5 4 2" xfId="26341" xr:uid="{119C935D-5B36-4F38-B3B3-2EC99BAEDA00}"/>
    <cellStyle name="Entrada 10 4 5 5" xfId="18575" xr:uid="{79D312F0-19DE-4553-BF94-C11812987D59}"/>
    <cellStyle name="Entrada 10 4 6" xfId="3773" xr:uid="{C9755358-1625-4A53-BC59-715A5AD0727F}"/>
    <cellStyle name="Entrada 10 4 6 2" xfId="6410" xr:uid="{BEE28592-D566-4821-A0C3-9C569F816557}"/>
    <cellStyle name="Entrada 10 4 6 2 2" xfId="12721" xr:uid="{79E9E6E3-ED7E-4E96-9086-491F58E6BBE9}"/>
    <cellStyle name="Entrada 10 4 6 2 2 2" xfId="27829" xr:uid="{444F4A7E-70E4-4E1F-816F-C112710F92EE}"/>
    <cellStyle name="Entrada 10 4 6 2 3" xfId="16004" xr:uid="{890C2F07-3144-4E4B-A99E-3589A48A8C62}"/>
    <cellStyle name="Entrada 10 4 6 2 3 2" xfId="31112" xr:uid="{CA766BD1-3CAE-43C3-948B-07017B249FD2}"/>
    <cellStyle name="Entrada 10 4 6 2 4" xfId="21518" xr:uid="{4B4EA5EA-DB9E-4929-859D-CA122257C762}"/>
    <cellStyle name="Entrada 10 4 6 3" xfId="10155" xr:uid="{AFB0B67C-EFCB-492F-91D8-BDD629C2BA13}"/>
    <cellStyle name="Entrada 10 4 6 3 2" xfId="25263" xr:uid="{C6F4523F-CE40-4FA9-AAC8-D161C62C0D0D}"/>
    <cellStyle name="Entrada 10 4 6 4" xfId="8109" xr:uid="{1BAF6567-2BF4-4D5B-B026-BF7FE29AE986}"/>
    <cellStyle name="Entrada 10 4 6 4 2" xfId="23217" xr:uid="{5B52C79E-CCBB-4973-A4CE-34589F5E280A}"/>
    <cellStyle name="Entrada 10 4 6 5" xfId="18881" xr:uid="{7C1FF7C9-E879-4945-9C44-16BFB0992243}"/>
    <cellStyle name="Entrada 10 4 7" xfId="4150" xr:uid="{2B03BE57-09CF-4E41-B19D-0F4AD062F87B}"/>
    <cellStyle name="Entrada 10 4 7 2" xfId="6787" xr:uid="{67B2E6F7-BA15-454E-BC6B-95E8C3256AB4}"/>
    <cellStyle name="Entrada 10 4 7 2 2" xfId="13098" xr:uid="{2CC69223-D017-4E85-A890-8AB42E2381A5}"/>
    <cellStyle name="Entrada 10 4 7 2 2 2" xfId="28206" xr:uid="{D1849154-50C7-48B8-8585-EBAD427FAD90}"/>
    <cellStyle name="Entrada 10 4 7 2 3" xfId="16772" xr:uid="{4D25B77C-7AF7-49EF-869F-F2C3C2DE2998}"/>
    <cellStyle name="Entrada 10 4 7 2 3 2" xfId="31880" xr:uid="{6265F237-6D24-44D9-A3F8-1C5A891D89F1}"/>
    <cellStyle name="Entrada 10 4 7 2 4" xfId="21895" xr:uid="{BA61B63D-6BDB-4008-8A39-B06858298D7B}"/>
    <cellStyle name="Entrada 10 4 7 3" xfId="10532" xr:uid="{2309160A-980D-4133-9117-F63ACBE41C11}"/>
    <cellStyle name="Entrada 10 4 7 3 2" xfId="25640" xr:uid="{FC3B0632-D1E6-40E4-A07B-E9280A4F911C}"/>
    <cellStyle name="Entrada 10 4 7 4" xfId="15031" xr:uid="{B781DC30-7A02-456E-AE43-388B3A66C9AE}"/>
    <cellStyle name="Entrada 10 4 7 4 2" xfId="30139" xr:uid="{2948FEC6-FA6E-4857-866A-939EEDED79FD}"/>
    <cellStyle name="Entrada 10 4 7 5" xfId="19258" xr:uid="{269E4B30-2B07-4D98-BF9B-A2F25CD8710E}"/>
    <cellStyle name="Entrada 10 4 8" xfId="4715" xr:uid="{48144022-15D4-4AB3-BACF-8F9FE7F52DBD}"/>
    <cellStyle name="Entrada 10 4 8 2" xfId="11097" xr:uid="{9ADB0512-88F8-4FC4-9D54-CDF430F85882}"/>
    <cellStyle name="Entrada 10 4 8 2 2" xfId="26205" xr:uid="{42213779-C5A6-4138-B065-70F3CA13AD13}"/>
    <cellStyle name="Entrada 10 4 8 3" xfId="7694" xr:uid="{E1A057BB-C3BC-4820-9378-AD91AEE28981}"/>
    <cellStyle name="Entrada 10 4 8 3 2" xfId="22802" xr:uid="{4AFAA0D1-C8F5-4F51-BC75-84D562ED0EB0}"/>
    <cellStyle name="Entrada 10 4 8 4" xfId="19823" xr:uid="{2252B26A-3579-4231-9DA1-AB344A65EADC}"/>
    <cellStyle name="Entrada 10 4 9" xfId="8576" xr:uid="{96757A97-05BB-49F5-9692-62149F87DB42}"/>
    <cellStyle name="Entrada 10 4 9 2" xfId="23684" xr:uid="{1DF8705C-A9A5-40CB-900B-BD3AF65B1919}"/>
    <cellStyle name="Entrada 10 5" xfId="2043" xr:uid="{99A74323-EF15-4B0B-AA56-CA31EBB01FDA}"/>
    <cellStyle name="Entrada 10 5 10" xfId="14132" xr:uid="{8860354B-1F20-47E7-94F5-73AA82F79155}"/>
    <cellStyle name="Entrada 10 5 10 2" xfId="29240" xr:uid="{60251229-37A2-490A-8680-F591E3C0ACEA}"/>
    <cellStyle name="Entrada 10 5 11" xfId="17268" xr:uid="{868DACA7-46D8-4F5E-A5B9-9120F66010C0}"/>
    <cellStyle name="Entrada 10 5 2" xfId="2803" xr:uid="{C8FA7CB5-5F42-4E89-9FB8-E38248A077B8}"/>
    <cellStyle name="Entrada 10 5 2 2" xfId="5440" xr:uid="{8002C89A-018E-4AD3-94BE-75C846CC5760}"/>
    <cellStyle name="Entrada 10 5 2 2 2" xfId="14004" xr:uid="{5333C506-D077-4760-B52F-6F7CCCF77D9A}"/>
    <cellStyle name="Entrada 10 5 2 2 2 2" xfId="29112" xr:uid="{4A27DFC6-5BBE-4BB8-BB1C-E9E68412FDBB}"/>
    <cellStyle name="Entrada 10 5 2 2 3" xfId="20548" xr:uid="{036FA575-D36B-4F74-8D88-72CC4EA3AE2E}"/>
    <cellStyle name="Entrada 10 5 2 3" xfId="7294" xr:uid="{38C093F6-DC0B-4F5E-97C7-692B58156D7B}"/>
    <cellStyle name="Entrada 10 5 2 3 2" xfId="22402" xr:uid="{B23988B4-0A08-4FF8-AEBB-566595A188FD}"/>
    <cellStyle name="Entrada 10 5 2 4" xfId="17911" xr:uid="{8585F7A3-DEE0-4BA9-AEF4-5AF41978EBE0}"/>
    <cellStyle name="Entrada 10 5 3" xfId="3106" xr:uid="{A34ACF0C-6511-4241-98D4-7DDB8D92004D}"/>
    <cellStyle name="Entrada 10 5 3 2" xfId="5743" xr:uid="{539A8D41-F325-49AF-9CCA-A41234BF5887}"/>
    <cellStyle name="Entrada 10 5 3 2 2" xfId="12054" xr:uid="{2CBBC382-064F-41F7-BE5A-0A10CB9BD9A4}"/>
    <cellStyle name="Entrada 10 5 3 2 2 2" xfId="27162" xr:uid="{48F50DD6-81CC-4D02-9604-9F5842AFF963}"/>
    <cellStyle name="Entrada 10 5 3 2 3" xfId="14103" xr:uid="{06D5F4A2-3BF4-4534-A232-D8F483720DAE}"/>
    <cellStyle name="Entrada 10 5 3 2 3 2" xfId="29211" xr:uid="{E7C7DE40-7F41-480C-84E4-1E2C792DEC1D}"/>
    <cellStyle name="Entrada 10 5 3 2 4" xfId="20851" xr:uid="{ACF6CFAF-7B24-4B62-82C9-F97FC73A2046}"/>
    <cellStyle name="Entrada 10 5 3 3" xfId="9488" xr:uid="{81D7ADBD-3A68-43D9-8FE9-C9EEABB64688}"/>
    <cellStyle name="Entrada 10 5 3 3 2" xfId="24596" xr:uid="{049A07E4-1F62-4798-A6BB-96660C924E5B}"/>
    <cellStyle name="Entrada 10 5 3 4" xfId="15174" xr:uid="{191AB85B-4A69-4AEC-826B-81536DEC0AEE}"/>
    <cellStyle name="Entrada 10 5 3 4 2" xfId="30282" xr:uid="{4F068463-D4E4-4E5D-858F-BE317BEB9AB8}"/>
    <cellStyle name="Entrada 10 5 3 5" xfId="18214" xr:uid="{4D33C89D-0156-4123-86F6-8BB4029B5281}"/>
    <cellStyle name="Entrada 10 5 4" xfId="3432" xr:uid="{E286DE28-D364-4FF7-8B8E-6A5097448F76}"/>
    <cellStyle name="Entrada 10 5 4 2" xfId="6069" xr:uid="{812BC690-21D1-432D-8D50-164CF07587FF}"/>
    <cellStyle name="Entrada 10 5 4 2 2" xfId="12380" xr:uid="{DBD74DEC-E19D-4C84-954D-EAE5FB6DFC73}"/>
    <cellStyle name="Entrada 10 5 4 2 2 2" xfId="27488" xr:uid="{2CADEEC3-7F1F-45D1-99BB-C3253017D28C}"/>
    <cellStyle name="Entrada 10 5 4 2 3" xfId="7990" xr:uid="{39D26680-8845-4DEB-B249-5F90923E3EED}"/>
    <cellStyle name="Entrada 10 5 4 2 3 2" xfId="23098" xr:uid="{B91EB2A5-7BCF-43E1-9161-BCE6F86562F4}"/>
    <cellStyle name="Entrada 10 5 4 2 4" xfId="21177" xr:uid="{AFDE7FD6-5E49-45B3-A7AD-E5AC6E5D8E6C}"/>
    <cellStyle name="Entrada 10 5 4 3" xfId="9814" xr:uid="{4B28A455-3CAD-409B-BC28-C8651CA88C26}"/>
    <cellStyle name="Entrada 10 5 4 3 2" xfId="24922" xr:uid="{591310A2-BB83-427F-90D5-DC2B17C9AE4E}"/>
    <cellStyle name="Entrada 10 5 4 4" xfId="14844" xr:uid="{A93538D4-B99F-4C93-978E-DA31305FB7A9}"/>
    <cellStyle name="Entrada 10 5 4 4 2" xfId="29952" xr:uid="{A4435948-5465-4653-8086-4AC3BF9095A3}"/>
    <cellStyle name="Entrada 10 5 4 5" xfId="18540" xr:uid="{DA0C0767-EC9C-4967-8B78-9733647E0220}"/>
    <cellStyle name="Entrada 10 5 5" xfId="3738" xr:uid="{C22ADC40-C1F3-4F9E-B388-B703E31E8F65}"/>
    <cellStyle name="Entrada 10 5 5 2" xfId="6375" xr:uid="{F1C52FF1-2ED4-452F-82E0-B6B439959EA0}"/>
    <cellStyle name="Entrada 10 5 5 2 2" xfId="12686" xr:uid="{B602113B-F9D6-4EF1-A5F8-81441FE401AE}"/>
    <cellStyle name="Entrada 10 5 5 2 2 2" xfId="27794" xr:uid="{33630803-E339-48E4-97CD-36F27A4707A0}"/>
    <cellStyle name="Entrada 10 5 5 2 3" xfId="14407" xr:uid="{D6F9F677-AF66-4E05-B62A-1594758930DF}"/>
    <cellStyle name="Entrada 10 5 5 2 3 2" xfId="29515" xr:uid="{6265FC74-B3B0-4CC4-B58D-978B83CAB92C}"/>
    <cellStyle name="Entrada 10 5 5 2 4" xfId="21483" xr:uid="{83C33A05-C79B-4751-9ED6-1FF731A7D77A}"/>
    <cellStyle name="Entrada 10 5 5 3" xfId="10120" xr:uid="{C37A0060-3CA1-4FED-8752-F564CE50A486}"/>
    <cellStyle name="Entrada 10 5 5 3 2" xfId="25228" xr:uid="{EF4D949E-DB4C-4D69-9B26-4A696762E654}"/>
    <cellStyle name="Entrada 10 5 5 4" xfId="16053" xr:uid="{8096D4D8-67BB-460E-81B8-1947D349B598}"/>
    <cellStyle name="Entrada 10 5 5 4 2" xfId="31161" xr:uid="{9868100B-725C-40C0-A0A0-894BFB2ECED5}"/>
    <cellStyle name="Entrada 10 5 5 5" xfId="18846" xr:uid="{B9827DD4-5E31-47EB-A46F-CB67FDD2A5CB}"/>
    <cellStyle name="Entrada 10 5 6" xfId="4115" xr:uid="{9D1A3EAD-9B52-422B-B915-69B4AE8476B7}"/>
    <cellStyle name="Entrada 10 5 6 2" xfId="6752" xr:uid="{122C05CA-5CBF-40A6-BE38-E077B9F5BC2F}"/>
    <cellStyle name="Entrada 10 5 6 2 2" xfId="13063" xr:uid="{2FE37880-D7A2-4816-B4EB-8CEDC0FF9B18}"/>
    <cellStyle name="Entrada 10 5 6 2 2 2" xfId="28171" xr:uid="{20AA3B28-CE4A-446A-9D7C-11939FEAD1B7}"/>
    <cellStyle name="Entrada 10 5 6 2 3" xfId="16737" xr:uid="{239F9C14-1226-48C8-9E4C-C1557E4F6C64}"/>
    <cellStyle name="Entrada 10 5 6 2 3 2" xfId="31845" xr:uid="{4C61C7A5-DE82-4109-A08B-D8161FBE5796}"/>
    <cellStyle name="Entrada 10 5 6 2 4" xfId="21860" xr:uid="{1180C0D0-5A33-435B-8ACF-258ADE5BC001}"/>
    <cellStyle name="Entrada 10 5 6 3" xfId="10497" xr:uid="{1B3CBD23-2A48-4C1A-9464-F3A9ABFE2E99}"/>
    <cellStyle name="Entrada 10 5 6 3 2" xfId="25605" xr:uid="{602FB009-670B-4AB6-B6D7-451C714ED2E9}"/>
    <cellStyle name="Entrada 10 5 6 4" xfId="14802" xr:uid="{A06B7CE9-3181-4B21-8DE7-87D970B0BBBE}"/>
    <cellStyle name="Entrada 10 5 6 4 2" xfId="29910" xr:uid="{AA1CCBC8-2A5F-4614-8864-C71A21803A16}"/>
    <cellStyle name="Entrada 10 5 6 5" xfId="19223" xr:uid="{1DAEEFEB-9FF4-4F9F-9B79-852EF5A01CB2}"/>
    <cellStyle name="Entrada 10 5 7" xfId="4680" xr:uid="{98E8110B-AD55-4DCD-A2B4-F644358EF82D}"/>
    <cellStyle name="Entrada 10 5 7 2" xfId="11062" xr:uid="{13D35AFF-BE80-4031-9D8B-689BA741DDE8}"/>
    <cellStyle name="Entrada 10 5 7 2 2" xfId="26170" xr:uid="{622A63D0-ABFB-47D9-8B5F-0E1935572C1E}"/>
    <cellStyle name="Entrada 10 5 7 3" xfId="8173" xr:uid="{1F4989E5-7F21-451C-8A3C-FF71AC420D72}"/>
    <cellStyle name="Entrada 10 5 7 3 2" xfId="23281" xr:uid="{B783DE63-FDD1-4549-89D9-D8ABB59B96DF}"/>
    <cellStyle name="Entrada 10 5 7 4" xfId="19788" xr:uid="{59FFDE7E-47BC-4B76-987E-1F95495E39FB}"/>
    <cellStyle name="Entrada 10 5 8" xfId="8541" xr:uid="{83025BC4-46A9-4A36-A51E-F5C596271CB4}"/>
    <cellStyle name="Entrada 10 5 8 2" xfId="23649" xr:uid="{145641FE-8309-4DA9-943F-B8332711C855}"/>
    <cellStyle name="Entrada 10 5 9" xfId="16078" xr:uid="{29647156-3E2B-4B8C-9815-056806FB0B90}"/>
    <cellStyle name="Entrada 10 5 9 2" xfId="31186" xr:uid="{F0259AF3-23BB-408C-ABD9-487FF3B92605}"/>
    <cellStyle name="Entrada 11" xfId="1143" xr:uid="{00000000-0005-0000-0000-000079040000}"/>
    <cellStyle name="Entrada 11 2" xfId="1859" xr:uid="{795D8D82-A213-49E7-9670-A2096B17CF7F}"/>
    <cellStyle name="Entrada 11 2 10" xfId="8360" xr:uid="{DAEE954A-F634-4D91-B7CA-E461DA4CE62C}"/>
    <cellStyle name="Entrada 11 2 10 2" xfId="23468" xr:uid="{79F17F5B-8A80-49F8-8A8A-A8AF52410FCD}"/>
    <cellStyle name="Entrada 11 2 11" xfId="15441" xr:uid="{ED6A9B06-EF0A-4B88-9161-3E59FF0FAA84}"/>
    <cellStyle name="Entrada 11 2 11 2" xfId="30549" xr:uid="{428C208C-E65C-41C6-812E-FFE1B98697A9}"/>
    <cellStyle name="Entrada 11 2 12" xfId="16416" xr:uid="{8D06BDEF-1FD1-4AEB-9091-D499329E45A0}"/>
    <cellStyle name="Entrada 11 2 12 2" xfId="31524" xr:uid="{E04411EB-E1AD-4028-8055-9AB6484B19AD}"/>
    <cellStyle name="Entrada 11 2 13" xfId="17084" xr:uid="{95728817-2484-4535-93A4-AF417FCF0E1B}"/>
    <cellStyle name="Entrada 11 2 2" xfId="2419" xr:uid="{A760083D-4204-4D37-960C-87D935454994}"/>
    <cellStyle name="Entrada 11 2 2 2" xfId="5056" xr:uid="{74D74654-1411-45A3-A1CB-41144F41F020}"/>
    <cellStyle name="Entrada 11 2 2 2 2" xfId="11420" xr:uid="{29121E2D-7F84-4043-B71F-97ED4F23392A}"/>
    <cellStyle name="Entrada 11 2 2 2 2 2" xfId="26528" xr:uid="{2A459115-A080-4548-A9A5-D0A0F8CE2285}"/>
    <cellStyle name="Entrada 11 2 2 2 3" xfId="13569" xr:uid="{5C0F3D7B-7536-43FC-83F1-3846D6C1CAC2}"/>
    <cellStyle name="Entrada 11 2 2 2 3 2" xfId="28677" xr:uid="{D189F1FA-C30E-4E3E-BBAE-DC8CE58D1D0C}"/>
    <cellStyle name="Entrada 11 2 2 2 4" xfId="20164" xr:uid="{7E988C8A-312F-4E59-8F0C-01C33FB170B1}"/>
    <cellStyle name="Entrada 11 2 2 3" xfId="8886" xr:uid="{5CAFC39F-68FC-4614-9AE5-8DBED8D628A0}"/>
    <cellStyle name="Entrada 11 2 2 3 2" xfId="23994" xr:uid="{5581D279-BCA9-43A2-A5A7-206536A50BEC}"/>
    <cellStyle name="Entrada 11 2 3" xfId="2201" xr:uid="{EF6AA420-6063-401B-B7B0-60FC80F673A2}"/>
    <cellStyle name="Entrada 11 2 3 2" xfId="4838" xr:uid="{ACEC2375-A0AA-4D18-A016-3A8CC9927E79}"/>
    <cellStyle name="Entrada 11 2 3 2 2" xfId="16491" xr:uid="{CC77CE2A-F171-43CE-A553-C6BEA6836AC1}"/>
    <cellStyle name="Entrada 11 2 3 2 2 2" xfId="31599" xr:uid="{A3306970-90DA-4CB8-9EED-6F48E89383A9}"/>
    <cellStyle name="Entrada 11 2 3 2 3" xfId="19946" xr:uid="{8A1A5112-02BC-47BF-BF14-2DE9ACECFCA5}"/>
    <cellStyle name="Entrada 11 2 3 3" xfId="15602" xr:uid="{3CC8945B-E2D0-4C7E-BBE1-4640C1E6BA81}"/>
    <cellStyle name="Entrada 11 2 3 3 2" xfId="30710" xr:uid="{CBA800F9-B811-4F79-B79B-20B96796D187}"/>
    <cellStyle name="Entrada 11 2 3 4" xfId="17426" xr:uid="{9C6CCB59-485B-45B8-85A0-B41FBC2943ED}"/>
    <cellStyle name="Entrada 11 2 4" xfId="2953" xr:uid="{A1625C03-739C-4532-A739-F18242E39AFD}"/>
    <cellStyle name="Entrada 11 2 4 2" xfId="5590" xr:uid="{EF1E58CC-59B6-4CF6-9DC9-F9E9E22B367F}"/>
    <cellStyle name="Entrada 11 2 4 2 2" xfId="11901" xr:uid="{66166ABA-6604-4B67-9B1C-93963546A4B1}"/>
    <cellStyle name="Entrada 11 2 4 2 2 2" xfId="27009" xr:uid="{B5D962E4-7470-4087-9FEC-9252DF03D104}"/>
    <cellStyle name="Entrada 11 2 4 2 3" xfId="15202" xr:uid="{4EE86CDF-9034-4534-9C5A-64543685C207}"/>
    <cellStyle name="Entrada 11 2 4 2 3 2" xfId="30310" xr:uid="{4E850538-AD08-44CB-931D-AB2BC7F567C7}"/>
    <cellStyle name="Entrada 11 2 4 2 4" xfId="20698" xr:uid="{B77C45C1-92E0-4EE8-BA9A-5108A1C8077D}"/>
    <cellStyle name="Entrada 11 2 4 3" xfId="9335" xr:uid="{D28EDC94-53EC-4A2F-8E84-3C02343884A7}"/>
    <cellStyle name="Entrada 11 2 4 3 2" xfId="24443" xr:uid="{AE4882AB-D297-4F72-A120-70AEC8424BD0}"/>
    <cellStyle name="Entrada 11 2 4 4" xfId="7985" xr:uid="{87521558-B441-4149-AD7C-69B50BFA97B7}"/>
    <cellStyle name="Entrada 11 2 4 4 2" xfId="23093" xr:uid="{CE26D1C5-266B-4AAC-8776-3A2C517AB424}"/>
    <cellStyle name="Entrada 11 2 4 5" xfId="18061" xr:uid="{603588DF-F4F8-4CCC-9086-31DB7463077F}"/>
    <cellStyle name="Entrada 11 2 5" xfId="3279" xr:uid="{8B43F679-4278-4CAC-8C64-A196F265D44D}"/>
    <cellStyle name="Entrada 11 2 5 2" xfId="5916" xr:uid="{D7CBCC28-C3E5-4DC6-8259-E4461974F4D8}"/>
    <cellStyle name="Entrada 11 2 5 2 2" xfId="12227" xr:uid="{E8A92C9E-8F18-45BD-A75B-F815B0A1F88A}"/>
    <cellStyle name="Entrada 11 2 5 2 2 2" xfId="27335" xr:uid="{AA839E07-82B4-4510-A6E8-5FB1F0003700}"/>
    <cellStyle name="Entrada 11 2 5 2 3" xfId="8088" xr:uid="{B69E4AA2-35E3-44E2-ACB8-6FB501E2E588}"/>
    <cellStyle name="Entrada 11 2 5 2 3 2" xfId="23196" xr:uid="{C9829CAE-259D-4B41-B735-619E88B25739}"/>
    <cellStyle name="Entrada 11 2 5 2 4" xfId="21024" xr:uid="{04354E4A-E09D-40DB-BBBF-F7C1188CD01F}"/>
    <cellStyle name="Entrada 11 2 5 3" xfId="9661" xr:uid="{646B05DD-D1B3-4F6C-A220-8B7D0FBDC42D}"/>
    <cellStyle name="Entrada 11 2 5 3 2" xfId="24769" xr:uid="{96E84210-46B1-4F95-9866-511907FA2D6F}"/>
    <cellStyle name="Entrada 11 2 5 4" xfId="11220" xr:uid="{CE23CAE8-72BC-4D4F-A22F-1005A5A38A59}"/>
    <cellStyle name="Entrada 11 2 5 4 2" xfId="26328" xr:uid="{70C97A63-C3CA-4146-8CF3-6D0A3A401288}"/>
    <cellStyle name="Entrada 11 2 5 5" xfId="18387" xr:uid="{E28149AF-C249-46D3-99E4-DEE237DE11A3}"/>
    <cellStyle name="Entrada 11 2 6" xfId="3585" xr:uid="{C28EAEAD-F8E7-4F40-8B9F-3D8E757E3DE1}"/>
    <cellStyle name="Entrada 11 2 6 2" xfId="6222" xr:uid="{2E302873-813F-4B93-8EFD-F9D9F84B7B20}"/>
    <cellStyle name="Entrada 11 2 6 2 2" xfId="12533" xr:uid="{625077D5-F00E-4621-826D-70223F61D2F0}"/>
    <cellStyle name="Entrada 11 2 6 2 2 2" xfId="27641" xr:uid="{3A7C9C61-7D1B-4111-9738-6A4A900B40F4}"/>
    <cellStyle name="Entrada 11 2 6 2 3" xfId="14708" xr:uid="{EB8075D6-04F8-4B0D-AB4D-99BBA28F7447}"/>
    <cellStyle name="Entrada 11 2 6 2 3 2" xfId="29816" xr:uid="{9690AA49-CBB4-408F-8173-CEF4EF345FD2}"/>
    <cellStyle name="Entrada 11 2 6 2 4" xfId="21330" xr:uid="{CC990635-0E15-4D81-8A8D-00EA910EDA47}"/>
    <cellStyle name="Entrada 11 2 6 3" xfId="9967" xr:uid="{037A7543-B030-4CB8-A03B-FDBF18D7C247}"/>
    <cellStyle name="Entrada 11 2 6 3 2" xfId="25075" xr:uid="{6C422953-C467-46F7-8FB7-C90D30DBD0E8}"/>
    <cellStyle name="Entrada 11 2 6 4" xfId="9216" xr:uid="{F09BB99E-A03B-441E-8386-3ABEF1A01D36}"/>
    <cellStyle name="Entrada 11 2 6 4 2" xfId="24324" xr:uid="{63186493-C3BB-4EE6-BBE5-370692E855EF}"/>
    <cellStyle name="Entrada 11 2 6 5" xfId="18693" xr:uid="{E2AAC6DA-6762-47AC-807E-95981C3304A9}"/>
    <cellStyle name="Entrada 11 2 7" xfId="3931" xr:uid="{2E4CFAE6-5471-4AF0-97D1-933E8E372CFF}"/>
    <cellStyle name="Entrada 11 2 7 2" xfId="6568" xr:uid="{DFF911EF-12FF-4153-BE73-3946D9109AEC}"/>
    <cellStyle name="Entrada 11 2 7 2 2" xfId="12879" xr:uid="{1A06B25C-2E8E-446A-B8CE-E260FB0A5317}"/>
    <cellStyle name="Entrada 11 2 7 2 2 2" xfId="27987" xr:uid="{EBF4C7C7-085D-4A04-B667-4B020FB5323C}"/>
    <cellStyle name="Entrada 11 2 7 2 3" xfId="16584" xr:uid="{B7151F43-6ED8-462E-9AB9-C6B86E7FF4A4}"/>
    <cellStyle name="Entrada 11 2 7 2 3 2" xfId="31692" xr:uid="{17F19FD1-BF98-46E4-9134-A7833C157750}"/>
    <cellStyle name="Entrada 11 2 7 2 4" xfId="21676" xr:uid="{72D62557-9844-428F-AE54-D765E4EBDA7F}"/>
    <cellStyle name="Entrada 11 2 7 3" xfId="10313" xr:uid="{6693B6FC-1170-4BFD-812C-1C4D30C4A6F8}"/>
    <cellStyle name="Entrada 11 2 7 3 2" xfId="25421" xr:uid="{53B3C1A5-7D93-4ED1-9925-BB2EFF1653BF}"/>
    <cellStyle name="Entrada 11 2 7 4" xfId="15501" xr:uid="{E5E20F25-B1FB-4F63-9E1A-A230224070DF}"/>
    <cellStyle name="Entrada 11 2 7 4 2" xfId="30609" xr:uid="{6AF3C1E1-56CF-45EB-862B-3E05983681A1}"/>
    <cellStyle name="Entrada 11 2 7 5" xfId="19039" xr:uid="{5DBBEE64-ABBE-4B34-9EA2-7EF05C4CB614}"/>
    <cellStyle name="Entrada 11 2 8" xfId="4278" xr:uid="{23519EB6-986F-4C4C-9B1C-D262132471A5}"/>
    <cellStyle name="Entrada 11 2 8 2" xfId="6915" xr:uid="{D8A464BD-B172-4285-8BF1-9C03885A30E6}"/>
    <cellStyle name="Entrada 11 2 8 2 2" xfId="13226" xr:uid="{4CC86FA2-BB70-4479-A6E8-936C2AEC94FD}"/>
    <cellStyle name="Entrada 11 2 8 2 2 2" xfId="28334" xr:uid="{04B34EBE-11D7-4140-9D3A-CD1C115BCE10}"/>
    <cellStyle name="Entrada 11 2 8 2 3" xfId="16890" xr:uid="{9C585B88-067C-4B72-AE79-652C53E71D37}"/>
    <cellStyle name="Entrada 11 2 8 2 3 2" xfId="31998" xr:uid="{673F0DBE-7067-4515-8579-D9CC19E8924D}"/>
    <cellStyle name="Entrada 11 2 8 2 4" xfId="22023" xr:uid="{59A48345-0E27-485C-B098-73E3F66B556E}"/>
    <cellStyle name="Entrada 11 2 8 3" xfId="10660" xr:uid="{AA6C8532-DB19-4AE4-BB30-CB396EE204D4}"/>
    <cellStyle name="Entrada 11 2 8 3 2" xfId="25768" xr:uid="{AE2BBE07-6EDA-48BA-85D6-D1C8553AFD0C}"/>
    <cellStyle name="Entrada 11 2 8 4" xfId="15346" xr:uid="{D79C3A02-15D7-45F9-B2C7-C45B5FB07BA4}"/>
    <cellStyle name="Entrada 11 2 8 4 2" xfId="30454" xr:uid="{C2478E10-5B06-4862-96AF-5497CEEBC86D}"/>
    <cellStyle name="Entrada 11 2 8 5" xfId="19386" xr:uid="{EFA5A839-1869-4BC5-BBE2-96813712B131}"/>
    <cellStyle name="Entrada 11 2 9" xfId="4496" xr:uid="{895CDE0B-74B6-4860-B879-E5F00CE0D121}"/>
    <cellStyle name="Entrada 11 2 9 2" xfId="10878" xr:uid="{A9C40215-A847-486D-8E25-1A093E629C66}"/>
    <cellStyle name="Entrada 11 2 9 2 2" xfId="25986" xr:uid="{C83CE4F9-F538-4BC2-B706-06A85D0D3A20}"/>
    <cellStyle name="Entrada 11 2 9 3" xfId="14737" xr:uid="{8D95F06B-A387-4EC5-828E-3C5E0B6C6657}"/>
    <cellStyle name="Entrada 11 2 9 3 2" xfId="29845" xr:uid="{58DBF0DC-CDD6-4956-81D8-08AD2C65260F}"/>
    <cellStyle name="Entrada 11 2 9 4" xfId="19604" xr:uid="{BADA3F79-D850-4D82-84C7-7A9F2D82BE09}"/>
    <cellStyle name="Entrada 11 3" xfId="1842" xr:uid="{4AC070CA-F2C1-42AE-84FC-4711A8A73FE7}"/>
    <cellStyle name="Entrada 11 3 10" xfId="16448" xr:uid="{D6A8C3C4-23AE-4561-87F6-C52779B0B4C1}"/>
    <cellStyle name="Entrada 11 3 10 2" xfId="31556" xr:uid="{EBEB44B6-FBB1-4C28-AE39-4EBD95AAEF4C}"/>
    <cellStyle name="Entrada 11 3 11" xfId="11248" xr:uid="{60CDE08F-C301-411D-A173-1F6008F88002}"/>
    <cellStyle name="Entrada 11 3 11 2" xfId="26356" xr:uid="{D3018040-5C89-40A7-B65C-2B6A84B5F9F0}"/>
    <cellStyle name="Entrada 11 3 12" xfId="17067" xr:uid="{34710908-9449-4BD1-ABDE-86600CAEC319}"/>
    <cellStyle name="Entrada 11 3 2" xfId="2402" xr:uid="{120B486A-45B1-4842-959E-F1DCD3F5D547}"/>
    <cellStyle name="Entrada 11 3 2 2" xfId="5039" xr:uid="{B14A062B-7C66-4150-931F-11A8746E38B5}"/>
    <cellStyle name="Entrada 11 3 2 2 2" xfId="11403" xr:uid="{BB0A8E84-BAE1-4822-9F69-D2B6ABC06147}"/>
    <cellStyle name="Entrada 11 3 2 2 2 2" xfId="26511" xr:uid="{24BD6C59-1418-4192-8DDA-E10F9BA6BC7C}"/>
    <cellStyle name="Entrada 11 3 2 2 3" xfId="14828" xr:uid="{C8514D5C-BE96-4B9C-ADB4-263FF4AD10FD}"/>
    <cellStyle name="Entrada 11 3 2 2 3 2" xfId="29936" xr:uid="{1B9FC9F5-701C-465D-91D9-040665A4BC67}"/>
    <cellStyle name="Entrada 11 3 2 2 4" xfId="20147" xr:uid="{EA96EDF6-12E9-4EE0-9385-DC8F7D2D0F20}"/>
    <cellStyle name="Entrada 11 3 2 3" xfId="8869" xr:uid="{E620509B-6A81-43C8-BE65-271D7EE58B3C}"/>
    <cellStyle name="Entrada 11 3 2 3 2" xfId="23977" xr:uid="{91613880-8B33-4C36-84DE-ED78E48FD7CF}"/>
    <cellStyle name="Entrada 11 3 2 4" xfId="13812" xr:uid="{D15E8E00-6CA3-40E7-B622-4A3A2A56027C}"/>
    <cellStyle name="Entrada 11 3 2 4 2" xfId="28920" xr:uid="{34A405C0-0A47-4439-B596-2CA6A19C1D8C}"/>
    <cellStyle name="Entrada 11 3 2 5" xfId="14908" xr:uid="{0B5BE173-7053-4658-9660-BC654E7EE254}"/>
    <cellStyle name="Entrada 11 3 2 5 2" xfId="30016" xr:uid="{8FD58CAE-11CD-4CBD-A5C5-E78238555481}"/>
    <cellStyle name="Entrada 11 3 2 6" xfId="17593" xr:uid="{8C465176-F2A8-487A-9C84-EA2269AE58E3}"/>
    <cellStyle name="Entrada 11 3 3" xfId="2218" xr:uid="{1C3467A0-2FEB-4F8F-B543-03CF6E82CE10}"/>
    <cellStyle name="Entrada 11 3 3 2" xfId="4855" xr:uid="{939A3197-2B3E-4074-AA80-D106AE443ED9}"/>
    <cellStyle name="Entrada 11 3 3 2 2" xfId="8055" xr:uid="{7FF4A7F4-4FAB-417E-8519-9D8E6C083775}"/>
    <cellStyle name="Entrada 11 3 3 2 2 2" xfId="23163" xr:uid="{8B6C178C-1517-4010-9CC5-D87D6CED4F7A}"/>
    <cellStyle name="Entrada 11 3 3 2 3" xfId="19963" xr:uid="{69A9C6E0-6F4D-47AF-91EB-B97A424A12F6}"/>
    <cellStyle name="Entrada 11 3 3 3" xfId="7121" xr:uid="{D8AE72A6-6ECC-40EE-B31F-9466272A19B9}"/>
    <cellStyle name="Entrada 11 3 3 3 2" xfId="22229" xr:uid="{8F4ACCF4-BF61-4802-8E65-F17783F0FAFB}"/>
    <cellStyle name="Entrada 11 3 3 4" xfId="17443" xr:uid="{76B21891-FD6A-4CFE-9444-34753B75ACC2}"/>
    <cellStyle name="Entrada 11 3 4" xfId="2936" xr:uid="{974C9470-E4C6-4B25-AD24-0882BC0AC523}"/>
    <cellStyle name="Entrada 11 3 4 2" xfId="5573" xr:uid="{BFEEA4BA-10A8-4FC2-A96B-4A27C54ACB5D}"/>
    <cellStyle name="Entrada 11 3 4 2 2" xfId="11884" xr:uid="{6770DDF0-B9C5-442F-AF4C-BE40C6C30220}"/>
    <cellStyle name="Entrada 11 3 4 2 2 2" xfId="26992" xr:uid="{226A00A9-7158-4726-8ED4-466605C13785}"/>
    <cellStyle name="Entrada 11 3 4 2 3" xfId="14891" xr:uid="{49FEE2B1-26E1-4946-887D-9D40CD3CC19C}"/>
    <cellStyle name="Entrada 11 3 4 2 3 2" xfId="29999" xr:uid="{207B0156-532C-4E8F-9979-E4BBA7CB6E82}"/>
    <cellStyle name="Entrada 11 3 4 2 4" xfId="20681" xr:uid="{20288C95-740D-4656-93B7-24E0D7D91729}"/>
    <cellStyle name="Entrada 11 3 4 3" xfId="9318" xr:uid="{284956DB-DA10-46C0-96D0-71A29FE6E5FF}"/>
    <cellStyle name="Entrada 11 3 4 3 2" xfId="24426" xr:uid="{D9FF0D50-2162-48AA-A8DE-19A1D1D2B1D6}"/>
    <cellStyle name="Entrada 11 3 4 4" xfId="7108" xr:uid="{BF59DAF2-42EA-4595-9540-A6F3D528222F}"/>
    <cellStyle name="Entrada 11 3 4 4 2" xfId="22216" xr:uid="{0E1115BB-3434-4E30-A080-9311CB12ABBE}"/>
    <cellStyle name="Entrada 11 3 4 5" xfId="18044" xr:uid="{FA07263A-26DD-453A-8853-F8FEC4FB75B5}"/>
    <cellStyle name="Entrada 11 3 5" xfId="3262" xr:uid="{77EEC7A3-2484-4596-AA49-E1F239721BB9}"/>
    <cellStyle name="Entrada 11 3 5 2" xfId="5899" xr:uid="{06120C98-2781-4ABE-9153-D91B56E1ECAF}"/>
    <cellStyle name="Entrada 11 3 5 2 2" xfId="12210" xr:uid="{0C4C75B6-776B-4C00-AA84-596F36B07A3E}"/>
    <cellStyle name="Entrada 11 3 5 2 2 2" xfId="27318" xr:uid="{F1F5CAFB-AAD2-43D8-B643-4A7D79A5B3E3}"/>
    <cellStyle name="Entrada 11 3 5 2 3" xfId="16063" xr:uid="{4A4894BB-6E6E-4749-8FF3-6C86018A8C5A}"/>
    <cellStyle name="Entrada 11 3 5 2 3 2" xfId="31171" xr:uid="{49F1FCF2-B90A-45F1-A033-E18F76322D5C}"/>
    <cellStyle name="Entrada 11 3 5 2 4" xfId="21007" xr:uid="{A84BAA94-A74A-413D-9A74-2DF2EC45D8F7}"/>
    <cellStyle name="Entrada 11 3 5 3" xfId="9644" xr:uid="{3B45D8DE-C8C4-44AA-97B8-6D3A31D40DC1}"/>
    <cellStyle name="Entrada 11 3 5 3 2" xfId="24752" xr:uid="{4FD854B9-B180-44DA-AD7E-D88BCFD7828A}"/>
    <cellStyle name="Entrada 11 3 5 4" xfId="9177" xr:uid="{A0FAB70C-0AFA-48C3-8117-A6B58AA6CF93}"/>
    <cellStyle name="Entrada 11 3 5 4 2" xfId="24285" xr:uid="{E57E7BDC-9003-43B9-96B9-0DE048147FD3}"/>
    <cellStyle name="Entrada 11 3 5 5" xfId="18370" xr:uid="{71245AA9-FD5A-4E28-A373-A2FBFC17F587}"/>
    <cellStyle name="Entrada 11 3 6" xfId="3568" xr:uid="{F8F5E2C6-798C-4F88-A0D0-2E40D94F8E1F}"/>
    <cellStyle name="Entrada 11 3 6 2" xfId="6205" xr:uid="{3D4B93E9-6135-4D00-8621-68C8F2FB9662}"/>
    <cellStyle name="Entrada 11 3 6 2 2" xfId="12516" xr:uid="{9E871C24-EDED-4860-85A6-3A8920A8D44D}"/>
    <cellStyle name="Entrada 11 3 6 2 2 2" xfId="27624" xr:uid="{386D7FB6-E5BD-4902-BDCE-987CB5A03290}"/>
    <cellStyle name="Entrada 11 3 6 2 3" xfId="16422" xr:uid="{2FDC27CD-6B2F-419C-9F99-F4F05058FD5F}"/>
    <cellStyle name="Entrada 11 3 6 2 3 2" xfId="31530" xr:uid="{844E793E-3E0F-4C84-8A35-D1A224A31854}"/>
    <cellStyle name="Entrada 11 3 6 2 4" xfId="21313" xr:uid="{8D12AAD1-D7CD-4DC0-A7D0-433EBA77FA23}"/>
    <cellStyle name="Entrada 11 3 6 3" xfId="9950" xr:uid="{FD90E285-D601-41C3-97BF-5CDC23BD7699}"/>
    <cellStyle name="Entrada 11 3 6 3 2" xfId="25058" xr:uid="{CD05E328-D02C-4F80-8FA1-FECFBC07F8D5}"/>
    <cellStyle name="Entrada 11 3 6 4" xfId="15561" xr:uid="{0379D7FC-CB1C-433E-8EC5-0B4478A1C10B}"/>
    <cellStyle name="Entrada 11 3 6 4 2" xfId="30669" xr:uid="{57C51135-017D-4476-BFF2-A2D7EB16EAC8}"/>
    <cellStyle name="Entrada 11 3 6 5" xfId="18676" xr:uid="{6647BE02-2D90-4E44-8501-4FCC8C073A05}"/>
    <cellStyle name="Entrada 11 3 7" xfId="3914" xr:uid="{FAA752A8-11CC-410E-9505-D45C4694DFB3}"/>
    <cellStyle name="Entrada 11 3 7 2" xfId="6551" xr:uid="{3BD55975-C0FB-4F1D-ACDC-622621979488}"/>
    <cellStyle name="Entrada 11 3 7 2 2" xfId="12862" xr:uid="{60E86607-CC1E-4DFE-AE62-B5DFFCAB2AD0}"/>
    <cellStyle name="Entrada 11 3 7 2 2 2" xfId="27970" xr:uid="{9B411E92-652B-4D27-9E42-EA61EE84CB60}"/>
    <cellStyle name="Entrada 11 3 7 2 3" xfId="8136" xr:uid="{3B6C9318-9D17-4A18-B720-30162D99F549}"/>
    <cellStyle name="Entrada 11 3 7 2 3 2" xfId="23244" xr:uid="{F0934F8E-5BAF-4ECD-A287-5051C90B1BE8}"/>
    <cellStyle name="Entrada 11 3 7 2 4" xfId="21659" xr:uid="{E414FEF5-E0B7-47BC-A77D-8CC9839092C1}"/>
    <cellStyle name="Entrada 11 3 7 3" xfId="10296" xr:uid="{4457B372-B771-4022-8806-E6C11C8C5F58}"/>
    <cellStyle name="Entrada 11 3 7 3 2" xfId="25404" xr:uid="{A8351CAC-0DF9-42AF-8ED8-9B1CA320D8A0}"/>
    <cellStyle name="Entrada 11 3 7 4" xfId="7232" xr:uid="{AC1AA67D-8119-47D3-B0F7-F2A54C60FC96}"/>
    <cellStyle name="Entrada 11 3 7 4 2" xfId="22340" xr:uid="{F07C140B-AFAA-4B04-BCCC-9CD8BEC2952B}"/>
    <cellStyle name="Entrada 11 3 7 5" xfId="19022" xr:uid="{F00F22A9-2C3D-4880-9DE4-3E02682CC22B}"/>
    <cellStyle name="Entrada 11 3 8" xfId="4479" xr:uid="{C36B53C0-FCEE-4F12-99CE-A84FC6C2A7E0}"/>
    <cellStyle name="Entrada 11 3 8 2" xfId="10861" xr:uid="{78738423-37C3-4A2D-B840-744DB17EE467}"/>
    <cellStyle name="Entrada 11 3 8 2 2" xfId="25969" xr:uid="{451F6077-B1CD-471A-A94D-67BDFB3FA1DD}"/>
    <cellStyle name="Entrada 11 3 8 3" xfId="13973" xr:uid="{AC5BF69F-7C29-46D5-8AED-8DAAE8BAE5BA}"/>
    <cellStyle name="Entrada 11 3 8 3 2" xfId="29081" xr:uid="{F352572D-1138-4B8B-8FCB-3FA31EA4DD3B}"/>
    <cellStyle name="Entrada 11 3 8 4" xfId="19587" xr:uid="{39C75EDB-3121-43F9-9067-901478CB6405}"/>
    <cellStyle name="Entrada 11 3 9" xfId="8343" xr:uid="{0E8698EA-03E0-461F-B860-DAEFAC632199}"/>
    <cellStyle name="Entrada 11 3 9 2" xfId="23451" xr:uid="{9D7D1229-7B8A-4E1A-A671-07ED6C7D4E4D}"/>
    <cellStyle name="Entrada 11 4" xfId="2079" xr:uid="{56522F8C-9C98-4B08-8C14-9E6B0D64FCF3}"/>
    <cellStyle name="Entrada 11 4 10" xfId="8690" xr:uid="{C24192BF-CEA0-4EA6-AD20-64340ADEB122}"/>
    <cellStyle name="Entrada 11 4 10 2" xfId="23798" xr:uid="{9C983EB7-9CD0-424C-9E95-A5EA4666F6DB}"/>
    <cellStyle name="Entrada 11 4 11" xfId="8696" xr:uid="{73E10721-B46E-453A-AB09-0A823B5A3264}"/>
    <cellStyle name="Entrada 11 4 11 2" xfId="23804" xr:uid="{BD13540E-9995-45CF-A621-D8684AAC5EA9}"/>
    <cellStyle name="Entrada 11 4 12" xfId="17304" xr:uid="{4027C343-A2AA-484B-BB25-1CAF817B859C}"/>
    <cellStyle name="Entrada 11 4 2" xfId="2569" xr:uid="{C4C02DEF-B9B3-4EEC-9E0E-29616F4C6140}"/>
    <cellStyle name="Entrada 11 4 2 2" xfId="5206" xr:uid="{82747527-ECEF-4DC7-B003-B5FC1EB7036E}"/>
    <cellStyle name="Entrada 11 4 2 2 2" xfId="11570" xr:uid="{799A4998-13A8-4332-A9FB-D0DA3E21B8E9}"/>
    <cellStyle name="Entrada 11 4 2 2 2 2" xfId="26678" xr:uid="{D2ACD167-B58D-477A-A2FB-DFA12497C84B}"/>
    <cellStyle name="Entrada 11 4 2 2 3" xfId="14626" xr:uid="{761C5520-1CD4-417A-8F12-7D97FAD32E64}"/>
    <cellStyle name="Entrada 11 4 2 2 3 2" xfId="29734" xr:uid="{024566B5-02D7-4B15-8CA5-9A359201D2DB}"/>
    <cellStyle name="Entrada 11 4 2 2 4" xfId="20314" xr:uid="{567C5D3B-CDEF-4513-AFD5-397EF42EBF37}"/>
    <cellStyle name="Entrada 11 4 2 3" xfId="9036" xr:uid="{D3236A18-668B-45A7-8D15-1BE6E9620508}"/>
    <cellStyle name="Entrada 11 4 2 3 2" xfId="24144" xr:uid="{0E42BAFD-3A8D-4608-A348-209B0E276BCF}"/>
    <cellStyle name="Entrada 11 4 2 4" xfId="8119" xr:uid="{6CC38B8D-2C7B-415A-BE62-30EB21D300CC}"/>
    <cellStyle name="Entrada 11 4 2 4 2" xfId="23227" xr:uid="{D7A3699A-567A-4619-97B0-FCE3EA317847}"/>
    <cellStyle name="Entrada 11 4 2 5" xfId="14567" xr:uid="{A88C930C-39F0-4536-956B-814733EC8B77}"/>
    <cellStyle name="Entrada 11 4 2 5 2" xfId="29675" xr:uid="{DE178010-DA4E-44D4-97F0-8CA20F965A60}"/>
    <cellStyle name="Entrada 11 4 2 6" xfId="17677" xr:uid="{1B76F2D1-397B-4EB6-B2C3-BEAA61AFB6C5}"/>
    <cellStyle name="Entrada 11 4 3" xfId="2839" xr:uid="{82739894-A3D1-4485-9C92-FE51F23F71D6}"/>
    <cellStyle name="Entrada 11 4 3 2" xfId="5476" xr:uid="{78AD229A-D575-4CAE-A144-15EB080E9DB5}"/>
    <cellStyle name="Entrada 11 4 3 2 2" xfId="15257" xr:uid="{1CFEE272-9F7E-4A7A-8D55-47462081B926}"/>
    <cellStyle name="Entrada 11 4 3 2 2 2" xfId="30365" xr:uid="{CFCA6FAA-9CE2-4A1D-82DC-52666B15C9E5}"/>
    <cellStyle name="Entrada 11 4 3 2 3" xfId="20584" xr:uid="{16118FE5-8314-482E-BE09-3B7182D617C8}"/>
    <cellStyle name="Entrada 11 4 3 3" xfId="16016" xr:uid="{986D6092-3330-4724-BE93-411B73D92F84}"/>
    <cellStyle name="Entrada 11 4 3 3 2" xfId="31124" xr:uid="{ADBF4A9F-3A95-4A7A-86C1-A8CB126CC926}"/>
    <cellStyle name="Entrada 11 4 3 4" xfId="17947" xr:uid="{E93BD84F-65D8-43C8-9660-1DCB550E045A}"/>
    <cellStyle name="Entrada 11 4 4" xfId="3142" xr:uid="{9C691DEC-A657-4759-9873-DCA0C99012DB}"/>
    <cellStyle name="Entrada 11 4 4 2" xfId="5779" xr:uid="{88232E94-4524-4576-9B58-C12C257E7124}"/>
    <cellStyle name="Entrada 11 4 4 2 2" xfId="12090" xr:uid="{460F1BAE-C0CF-4C8B-99D4-A562C90F081F}"/>
    <cellStyle name="Entrada 11 4 4 2 2 2" xfId="27198" xr:uid="{BFF70740-A3A0-4E58-BCF7-3E88CBD8DA79}"/>
    <cellStyle name="Entrada 11 4 4 2 3" xfId="8168" xr:uid="{65CD58B9-A8CE-45B4-8F12-C03278F8E58B}"/>
    <cellStyle name="Entrada 11 4 4 2 3 2" xfId="23276" xr:uid="{9C28237B-CFF1-48D6-8F30-7F05BF3C1F6F}"/>
    <cellStyle name="Entrada 11 4 4 2 4" xfId="20887" xr:uid="{56A59AB8-181B-43D2-8566-3899BFA2DEB0}"/>
    <cellStyle name="Entrada 11 4 4 3" xfId="9524" xr:uid="{FCD05C10-8A59-4F6F-AA4F-A4BC93C130A4}"/>
    <cellStyle name="Entrada 11 4 4 3 2" xfId="24632" xr:uid="{EF308454-CB9A-4F41-9C04-8E673949D487}"/>
    <cellStyle name="Entrada 11 4 4 4" xfId="15459" xr:uid="{0368189D-C065-43C1-9940-AA72B7DE8014}"/>
    <cellStyle name="Entrada 11 4 4 4 2" xfId="30567" xr:uid="{FF658FD8-955D-43F8-844B-EC7DF224DF3D}"/>
    <cellStyle name="Entrada 11 4 4 5" xfId="18250" xr:uid="{D967A1C8-9929-4198-B964-E2A842D03521}"/>
    <cellStyle name="Entrada 11 4 5" xfId="3468" xr:uid="{CA07E410-38AD-4F89-A884-22603804B2BE}"/>
    <cellStyle name="Entrada 11 4 5 2" xfId="6105" xr:uid="{93E51515-CEFA-4915-A03B-0E09B9A0668C}"/>
    <cellStyle name="Entrada 11 4 5 2 2" xfId="12416" xr:uid="{4886621E-A36F-49FF-9435-D4E7FCB27B54}"/>
    <cellStyle name="Entrada 11 4 5 2 2 2" xfId="27524" xr:uid="{6F2869CF-C8FE-4BCF-B0F4-75E1A22EDBCF}"/>
    <cellStyle name="Entrada 11 4 5 2 3" xfId="16325" xr:uid="{BE46EA8B-4600-45F9-8EC3-B0A1B091719F}"/>
    <cellStyle name="Entrada 11 4 5 2 3 2" xfId="31433" xr:uid="{D07E76F8-2E94-4A36-B492-D3769180EE62}"/>
    <cellStyle name="Entrada 11 4 5 2 4" xfId="21213" xr:uid="{615622F8-570C-4D12-B2B1-3642900AC186}"/>
    <cellStyle name="Entrada 11 4 5 3" xfId="9850" xr:uid="{9536EE43-E788-4CEC-AC14-E4D60EE8D961}"/>
    <cellStyle name="Entrada 11 4 5 3 2" xfId="24958" xr:uid="{471486C0-D90F-4110-8949-FB22B82E3A6C}"/>
    <cellStyle name="Entrada 11 4 5 4" xfId="8064" xr:uid="{98267436-D2B9-480D-92BC-686DB2154C87}"/>
    <cellStyle name="Entrada 11 4 5 4 2" xfId="23172" xr:uid="{E0D19BD2-E882-4B7C-9734-5C31E261A64F}"/>
    <cellStyle name="Entrada 11 4 5 5" xfId="18576" xr:uid="{6C76BEDD-F8E9-44D7-A876-2D8999C8FFF9}"/>
    <cellStyle name="Entrada 11 4 6" xfId="3774" xr:uid="{F98D15B2-EEDD-48C8-9C69-916AFCD20658}"/>
    <cellStyle name="Entrada 11 4 6 2" xfId="6411" xr:uid="{B98DFB47-A944-4E57-80D8-503774AA1F00}"/>
    <cellStyle name="Entrada 11 4 6 2 2" xfId="12722" xr:uid="{6EC1A1C9-2397-4522-8FDA-60990DF35E2E}"/>
    <cellStyle name="Entrada 11 4 6 2 2 2" xfId="27830" xr:uid="{D7F882E3-A6B9-4DC4-BC13-09280FC262C7}"/>
    <cellStyle name="Entrada 11 4 6 2 3" xfId="15734" xr:uid="{E081CFBA-DB0A-417C-B897-B851130E3C80}"/>
    <cellStyle name="Entrada 11 4 6 2 3 2" xfId="30842" xr:uid="{1F0ED6FE-A647-4BFE-8A99-8F4FFA9EB760}"/>
    <cellStyle name="Entrada 11 4 6 2 4" xfId="21519" xr:uid="{50A86CFE-FC20-42B4-B38B-D0B2BAE5DEA9}"/>
    <cellStyle name="Entrada 11 4 6 3" xfId="10156" xr:uid="{B2FB5A9F-87AA-49E0-A9B7-2965D8AD219F}"/>
    <cellStyle name="Entrada 11 4 6 3 2" xfId="25264" xr:uid="{8C9BD734-3375-4A7D-AB25-CA2CBDFDD63B}"/>
    <cellStyle name="Entrada 11 4 6 4" xfId="7470" xr:uid="{92CFDD6D-DF53-4CD0-B980-B9D80E124322}"/>
    <cellStyle name="Entrada 11 4 6 4 2" xfId="22578" xr:uid="{C4B5B7CB-7719-472F-B4CE-BBBB72802252}"/>
    <cellStyle name="Entrada 11 4 6 5" xfId="18882" xr:uid="{35C4BB0F-D26C-46D2-B7BC-55CBA0A9F5E9}"/>
    <cellStyle name="Entrada 11 4 7" xfId="4151" xr:uid="{E4C9E9AF-EFA2-4EF7-9211-5756106BB515}"/>
    <cellStyle name="Entrada 11 4 7 2" xfId="6788" xr:uid="{1C4E1CC8-513A-4F1F-A37F-0AF9DD34B82D}"/>
    <cellStyle name="Entrada 11 4 7 2 2" xfId="13099" xr:uid="{5EA0ACFB-1B4F-4059-AF95-A3FE4FF52674}"/>
    <cellStyle name="Entrada 11 4 7 2 2 2" xfId="28207" xr:uid="{A4141213-C051-4DA4-B769-5F36384B7938}"/>
    <cellStyle name="Entrada 11 4 7 2 3" xfId="16773" xr:uid="{680DB1A7-4297-426E-AC89-02886C3D4FBB}"/>
    <cellStyle name="Entrada 11 4 7 2 3 2" xfId="31881" xr:uid="{A6C3261C-3EC7-4B6A-8C8D-6E7590C10168}"/>
    <cellStyle name="Entrada 11 4 7 2 4" xfId="21896" xr:uid="{84F27C70-5ABB-4361-923F-D909BBB13D44}"/>
    <cellStyle name="Entrada 11 4 7 3" xfId="10533" xr:uid="{B2148AF2-99EA-4BE6-B9CC-66CDA69E5623}"/>
    <cellStyle name="Entrada 11 4 7 3 2" xfId="25641" xr:uid="{9B4D2B52-8E99-45F7-B9DD-EC305E54D2E3}"/>
    <cellStyle name="Entrada 11 4 7 4" xfId="7896" xr:uid="{9C3FA9A8-E5A4-4998-9443-A584C62C4991}"/>
    <cellStyle name="Entrada 11 4 7 4 2" xfId="23004" xr:uid="{1FE8557D-F3E6-4D4B-8C66-18838C39F857}"/>
    <cellStyle name="Entrada 11 4 7 5" xfId="19259" xr:uid="{DF3D990A-A577-47E6-BDCA-37A626C25560}"/>
    <cellStyle name="Entrada 11 4 8" xfId="4716" xr:uid="{B1F76B0D-D522-450C-AE85-8041528ACAA2}"/>
    <cellStyle name="Entrada 11 4 8 2" xfId="11098" xr:uid="{7695B8AA-E102-49C8-A0E1-F5B37CAA34EA}"/>
    <cellStyle name="Entrada 11 4 8 2 2" xfId="26206" xr:uid="{ACC4F852-AA1F-4606-9D1A-68B6C1F7A106}"/>
    <cellStyle name="Entrada 11 4 8 3" xfId="13374" xr:uid="{2684DAD4-A03F-420B-98A4-36DEAD1B56D6}"/>
    <cellStyle name="Entrada 11 4 8 3 2" xfId="28482" xr:uid="{A70BE2AA-DE92-439F-B5AF-7ED9AF2E11C4}"/>
    <cellStyle name="Entrada 11 4 8 4" xfId="19824" xr:uid="{3140AE3C-FE32-4F7D-B32E-C61C044462D4}"/>
    <cellStyle name="Entrada 11 4 9" xfId="8577" xr:uid="{8CDFFD00-D984-4D76-9270-0C82BBC02753}"/>
    <cellStyle name="Entrada 11 4 9 2" xfId="23685" xr:uid="{4C5B5C7C-04E2-444B-8A80-0DCCCD73F882}"/>
    <cellStyle name="Entrada 11 5" xfId="2042" xr:uid="{EE7229C3-9E86-483F-AF5F-C8CCC115945B}"/>
    <cellStyle name="Entrada 11 5 10" xfId="7524" xr:uid="{4D30A162-26EA-40B6-9870-35A08D3C2877}"/>
    <cellStyle name="Entrada 11 5 10 2" xfId="22632" xr:uid="{9CC11EA0-A34B-45D1-A810-EA3112884FA7}"/>
    <cellStyle name="Entrada 11 5 11" xfId="17267" xr:uid="{86B78575-BC68-4ED8-91A7-D48D03AD464D}"/>
    <cellStyle name="Entrada 11 5 2" xfId="2802" xr:uid="{EE9314FC-ACD3-4016-973A-890BFC54443B}"/>
    <cellStyle name="Entrada 11 5 2 2" xfId="5439" xr:uid="{6485C813-981D-47D1-9779-8A417F5C49DF}"/>
    <cellStyle name="Entrada 11 5 2 2 2" xfId="16418" xr:uid="{21F11061-604A-4E25-82E3-2AEC42A5FF14}"/>
    <cellStyle name="Entrada 11 5 2 2 2 2" xfId="31526" xr:uid="{46B69DAE-469E-4606-9D3A-91DD67C871C6}"/>
    <cellStyle name="Entrada 11 5 2 2 3" xfId="20547" xr:uid="{ACAF9EC8-F21F-4C47-8E8A-57257E8D7124}"/>
    <cellStyle name="Entrada 11 5 2 3" xfId="15604" xr:uid="{5C40AC4C-A666-4073-9167-69F041534FB0}"/>
    <cellStyle name="Entrada 11 5 2 3 2" xfId="30712" xr:uid="{11846097-3AB6-4A9F-BCB9-55D1173DAB27}"/>
    <cellStyle name="Entrada 11 5 2 4" xfId="17910" xr:uid="{F1598739-0F95-42EF-9AD5-0C6A0DE72424}"/>
    <cellStyle name="Entrada 11 5 3" xfId="3105" xr:uid="{CE8E982F-A1D0-4886-A8B8-8041ECF33B77}"/>
    <cellStyle name="Entrada 11 5 3 2" xfId="5742" xr:uid="{59A832CC-19D1-4680-95FE-ECB33D4DD204}"/>
    <cellStyle name="Entrada 11 5 3 2 2" xfId="12053" xr:uid="{8FEC4888-F146-4FB8-8309-2F193D0DC7B2}"/>
    <cellStyle name="Entrada 11 5 3 2 2 2" xfId="27161" xr:uid="{91AE908E-2A48-4CC9-8775-0C8865E7AAC2}"/>
    <cellStyle name="Entrada 11 5 3 2 3" xfId="7952" xr:uid="{10E0491F-4427-46C8-B0BC-706C7B3D84E0}"/>
    <cellStyle name="Entrada 11 5 3 2 3 2" xfId="23060" xr:uid="{2B85420F-D5D8-4A0A-914C-3A327DD14851}"/>
    <cellStyle name="Entrada 11 5 3 2 4" xfId="20850" xr:uid="{BAB96D0D-FBF7-4D9D-82DB-A235ED1FF8C3}"/>
    <cellStyle name="Entrada 11 5 3 3" xfId="9487" xr:uid="{2DA9EB08-D781-4298-951B-4CE961C6D5E4}"/>
    <cellStyle name="Entrada 11 5 3 3 2" xfId="24595" xr:uid="{FE190DC3-69FA-4D11-B604-67D4CEF963EC}"/>
    <cellStyle name="Entrada 11 5 3 4" xfId="11675" xr:uid="{2F9E28D8-53B0-40B2-912E-CAFD29089343}"/>
    <cellStyle name="Entrada 11 5 3 4 2" xfId="26783" xr:uid="{379B20BF-9584-4753-90F9-81C78E257AFA}"/>
    <cellStyle name="Entrada 11 5 3 5" xfId="18213" xr:uid="{D30DA757-9DAA-461C-BA78-838A10B9C3E2}"/>
    <cellStyle name="Entrada 11 5 4" xfId="3431" xr:uid="{4957CD1E-6BA3-484F-B62E-AAB898361465}"/>
    <cellStyle name="Entrada 11 5 4 2" xfId="6068" xr:uid="{DFBB07F9-AA65-445D-A35E-2A53D707CA70}"/>
    <cellStyle name="Entrada 11 5 4 2 2" xfId="12379" xr:uid="{A29C60E5-5851-4302-924B-3300AA23AE92}"/>
    <cellStyle name="Entrada 11 5 4 2 2 2" xfId="27487" xr:uid="{DFE95876-DB95-4309-BA87-B098A7EEE2B4}"/>
    <cellStyle name="Entrada 11 5 4 2 3" xfId="13468" xr:uid="{F6C565B7-79A3-4AFC-8BFE-7745166E375E}"/>
    <cellStyle name="Entrada 11 5 4 2 3 2" xfId="28576" xr:uid="{AE3B1A15-31C0-4A4A-8163-A2FC41131D5D}"/>
    <cellStyle name="Entrada 11 5 4 2 4" xfId="21176" xr:uid="{5160BC1E-CCF2-46AE-8020-76D6D04C75A0}"/>
    <cellStyle name="Entrada 11 5 4 3" xfId="9813" xr:uid="{158AAB58-FF14-49C8-A2FF-C62525613FF8}"/>
    <cellStyle name="Entrada 11 5 4 3 2" xfId="24921" xr:uid="{3665D682-8427-4AF4-8A79-BA224A5CD6F6}"/>
    <cellStyle name="Entrada 11 5 4 4" xfId="16079" xr:uid="{17BCA549-994F-47A1-97FA-495FB7A35158}"/>
    <cellStyle name="Entrada 11 5 4 4 2" xfId="31187" xr:uid="{DB4DB38C-B786-4EFB-88EC-4826F8F4C684}"/>
    <cellStyle name="Entrada 11 5 4 5" xfId="18539" xr:uid="{C465B709-128D-4E08-B785-CA4D68920E6B}"/>
    <cellStyle name="Entrada 11 5 5" xfId="3737" xr:uid="{E7A1174C-EF19-49C0-B848-2BBECC1EFA3D}"/>
    <cellStyle name="Entrada 11 5 5 2" xfId="6374" xr:uid="{1624690D-A088-4931-A639-F03B3690B788}"/>
    <cellStyle name="Entrada 11 5 5 2 2" xfId="12685" xr:uid="{9B0366DB-E494-4A52-803F-F22745CA8888}"/>
    <cellStyle name="Entrada 11 5 5 2 2 2" xfId="27793" xr:uid="{3F6080A0-6912-4011-A411-0F584B2EA110}"/>
    <cellStyle name="Entrada 11 5 5 2 3" xfId="15823" xr:uid="{F9843475-A453-4F16-8DC7-4AD54BCCD81E}"/>
    <cellStyle name="Entrada 11 5 5 2 3 2" xfId="30931" xr:uid="{3B042C9A-A10D-4AC9-8E36-786C2B6423AA}"/>
    <cellStyle name="Entrada 11 5 5 2 4" xfId="21482" xr:uid="{B300CFD4-92C7-47E5-87E9-EEEE20C77498}"/>
    <cellStyle name="Entrada 11 5 5 3" xfId="10119" xr:uid="{4A83CD6F-05EF-4407-99E2-A5B6ED221DFE}"/>
    <cellStyle name="Entrada 11 5 5 3 2" xfId="25227" xr:uid="{2A1D2726-71E9-4738-BAC1-4943A267E605}"/>
    <cellStyle name="Entrada 11 5 5 4" xfId="16057" xr:uid="{2EF6ABA6-ACBA-421E-9068-9AC7146DC889}"/>
    <cellStyle name="Entrada 11 5 5 4 2" xfId="31165" xr:uid="{46932D0A-5C47-4951-9B7F-035BD33CA2B9}"/>
    <cellStyle name="Entrada 11 5 5 5" xfId="18845" xr:uid="{DA2C6AE3-779B-4946-AF4A-F64624C9B7F0}"/>
    <cellStyle name="Entrada 11 5 6" xfId="4114" xr:uid="{BAAC2346-5D6F-43DD-820D-B3632E967B81}"/>
    <cellStyle name="Entrada 11 5 6 2" xfId="6751" xr:uid="{9D76E517-6ADC-4251-B8E2-FCC763771F26}"/>
    <cellStyle name="Entrada 11 5 6 2 2" xfId="13062" xr:uid="{07FF615B-012D-43F1-AC35-5AD1106B0432}"/>
    <cellStyle name="Entrada 11 5 6 2 2 2" xfId="28170" xr:uid="{2C78FC9D-32BD-4BFA-875A-1D0714D2E44C}"/>
    <cellStyle name="Entrada 11 5 6 2 3" xfId="16736" xr:uid="{1A39879A-DD89-463A-ABCD-225D69FD030B}"/>
    <cellStyle name="Entrada 11 5 6 2 3 2" xfId="31844" xr:uid="{590E162B-5A2C-4E81-AB4D-672685818248}"/>
    <cellStyle name="Entrada 11 5 6 2 4" xfId="21859" xr:uid="{57295D19-2426-471C-948B-893684C05011}"/>
    <cellStyle name="Entrada 11 5 6 3" xfId="10496" xr:uid="{725BED93-8EB9-4812-99E7-ADF34286FBA0}"/>
    <cellStyle name="Entrada 11 5 6 3 2" xfId="25604" xr:uid="{66150129-22C7-46BC-8FB6-3AF5DF5EFCAF}"/>
    <cellStyle name="Entrada 11 5 6 4" xfId="14586" xr:uid="{4E3AC18C-07F4-48B5-BAC5-9636A7818737}"/>
    <cellStyle name="Entrada 11 5 6 4 2" xfId="29694" xr:uid="{F25BA2B4-5A24-4875-8BCF-B94D2E661341}"/>
    <cellStyle name="Entrada 11 5 6 5" xfId="19222" xr:uid="{D07A9A8F-DDAB-4EEF-B1E5-C8D6C82C5366}"/>
    <cellStyle name="Entrada 11 5 7" xfId="4679" xr:uid="{B8B5B5A5-41E9-4971-BDBA-6FA171C01A1A}"/>
    <cellStyle name="Entrada 11 5 7 2" xfId="11061" xr:uid="{3166615C-F3E6-486D-A41C-7FA6025E1961}"/>
    <cellStyle name="Entrada 11 5 7 2 2" xfId="26169" xr:uid="{E8B8575F-BC2C-4FE1-BAD1-62B1C27DC544}"/>
    <cellStyle name="Entrada 11 5 7 3" xfId="13408" xr:uid="{48849854-AE2E-4942-9BFD-D056191CE80B}"/>
    <cellStyle name="Entrada 11 5 7 3 2" xfId="28516" xr:uid="{9C1EC443-DBE8-4C5D-B1B7-7FF82B813781}"/>
    <cellStyle name="Entrada 11 5 7 4" xfId="19787" xr:uid="{1CEFCB7F-BB11-455E-86B4-3758ED273219}"/>
    <cellStyle name="Entrada 11 5 8" xfId="8540" xr:uid="{B6736761-BAEE-48C0-91F9-8F028E9CDA74}"/>
    <cellStyle name="Entrada 11 5 8 2" xfId="23648" xr:uid="{AF242D02-0691-4AB4-A62B-8D17EC634FC5}"/>
    <cellStyle name="Entrada 11 5 9" xfId="15920" xr:uid="{0788E1A7-B1EC-4E83-8C08-124900CFC9E0}"/>
    <cellStyle name="Entrada 11 5 9 2" xfId="31028" xr:uid="{23BD11F3-3815-4062-BAE2-01473D0BBC4D}"/>
    <cellStyle name="Entrada 12" xfId="1144" xr:uid="{00000000-0005-0000-0000-00007A040000}"/>
    <cellStyle name="Entrada 12 2" xfId="1860" xr:uid="{1C3BFF1E-A155-4644-95FB-1E379C8FCB85}"/>
    <cellStyle name="Entrada 12 2 10" xfId="8361" xr:uid="{3C7C32E7-5D74-4F9C-AABE-77A8AFA9A8E8}"/>
    <cellStyle name="Entrada 12 2 10 2" xfId="23469" xr:uid="{F81F331B-9DAA-40D5-9A63-F7B0BF32F554}"/>
    <cellStyle name="Entrada 12 2 11" xfId="16043" xr:uid="{520F9CB2-938F-4232-9390-B147B45417EA}"/>
    <cellStyle name="Entrada 12 2 11 2" xfId="31151" xr:uid="{549452C3-9BF9-4118-8088-456AAE1F6A35}"/>
    <cellStyle name="Entrada 12 2 12" xfId="14085" xr:uid="{E0194FA0-47F6-437E-89B5-5DE67B11A047}"/>
    <cellStyle name="Entrada 12 2 12 2" xfId="29193" xr:uid="{746D2E4D-290E-4DD2-92AD-5C6D23D4B93C}"/>
    <cellStyle name="Entrada 12 2 13" xfId="17085" xr:uid="{0B91A7E3-7BBC-4CA9-9FAF-384B7C601124}"/>
    <cellStyle name="Entrada 12 2 2" xfId="2420" xr:uid="{2044D4CF-479A-4E41-B075-0C7B45A63499}"/>
    <cellStyle name="Entrada 12 2 2 2" xfId="5057" xr:uid="{F1BA124C-9815-461B-855A-082D41DB90CD}"/>
    <cellStyle name="Entrada 12 2 2 2 2" xfId="11421" xr:uid="{E7DC3B5B-08F2-4DC2-8D2B-B86FF1403C40}"/>
    <cellStyle name="Entrada 12 2 2 2 2 2" xfId="26529" xr:uid="{26E2DC1E-7F18-40E6-9605-29865B4C697D}"/>
    <cellStyle name="Entrada 12 2 2 2 3" xfId="14030" xr:uid="{6E3EAC9B-B20D-46C0-A452-31D9A313F9C0}"/>
    <cellStyle name="Entrada 12 2 2 2 3 2" xfId="29138" xr:uid="{2363F038-3FAF-484F-B98A-00E978C3B6E9}"/>
    <cellStyle name="Entrada 12 2 2 2 4" xfId="20165" xr:uid="{C3F04153-A669-45D1-9896-D92EE9058DF1}"/>
    <cellStyle name="Entrada 12 2 2 3" xfId="8887" xr:uid="{CA5310B9-E45E-425E-8810-93C0591427FD}"/>
    <cellStyle name="Entrada 12 2 2 3 2" xfId="23995" xr:uid="{662D4B98-1CA4-4F4A-924A-AFAC4DB2DACF}"/>
    <cellStyle name="Entrada 12 2 3" xfId="2200" xr:uid="{E99D64F5-24C2-4136-A8AE-D62E0B892039}"/>
    <cellStyle name="Entrada 12 2 3 2" xfId="4837" xr:uid="{E4010FA7-9532-459A-83E9-1542C97D968A}"/>
    <cellStyle name="Entrada 12 2 3 2 2" xfId="14501" xr:uid="{8B7495CF-3631-4E6B-AEA7-46C7BAF8F020}"/>
    <cellStyle name="Entrada 12 2 3 2 2 2" xfId="29609" xr:uid="{6C63C367-826D-4A0B-AB53-935289E88346}"/>
    <cellStyle name="Entrada 12 2 3 2 3" xfId="19945" xr:uid="{1374F7D5-6BF3-4B84-8120-67308C678FD1}"/>
    <cellStyle name="Entrada 12 2 3 3" xfId="7773" xr:uid="{5BE979FC-59A8-4FB6-9DFD-B38B62584A7D}"/>
    <cellStyle name="Entrada 12 2 3 3 2" xfId="22881" xr:uid="{DAB917A2-3674-4905-BAB6-8CE619A63058}"/>
    <cellStyle name="Entrada 12 2 3 4" xfId="17425" xr:uid="{844F6FE7-28A4-49F4-9707-EE5DFBD7872D}"/>
    <cellStyle name="Entrada 12 2 4" xfId="2954" xr:uid="{CD41A412-D794-4566-98B1-FFA789F07BCC}"/>
    <cellStyle name="Entrada 12 2 4 2" xfId="5591" xr:uid="{90AC553B-152C-4F9D-8F2A-A4C98D069E72}"/>
    <cellStyle name="Entrada 12 2 4 2 2" xfId="11902" xr:uid="{3678EA8E-2FF4-4C4B-9AD7-EB4C01896E88}"/>
    <cellStyle name="Entrada 12 2 4 2 2 2" xfId="27010" xr:uid="{A64AA1F2-D28A-4034-AAD5-23F1D0ADD9EF}"/>
    <cellStyle name="Entrada 12 2 4 2 3" xfId="14732" xr:uid="{2AD67557-2F0A-4CD5-9A54-E225AE1258D4}"/>
    <cellStyle name="Entrada 12 2 4 2 3 2" xfId="29840" xr:uid="{1CD63D32-E472-4798-BC0C-4E7F239E68E9}"/>
    <cellStyle name="Entrada 12 2 4 2 4" xfId="20699" xr:uid="{C37CD30C-9B8D-46D0-BC31-9F68598BA00E}"/>
    <cellStyle name="Entrada 12 2 4 3" xfId="9336" xr:uid="{E779DBC5-28BE-453C-9AF8-7D233570C066}"/>
    <cellStyle name="Entrada 12 2 4 3 2" xfId="24444" xr:uid="{26C0E1A8-B55B-455C-9927-A9C2E296F3A2}"/>
    <cellStyle name="Entrada 12 2 4 4" xfId="9160" xr:uid="{174E59ED-A472-42B7-882E-F7435AFDEF84}"/>
    <cellStyle name="Entrada 12 2 4 4 2" xfId="24268" xr:uid="{FF392BC0-E915-4C96-A11D-8338AC1E3D1C}"/>
    <cellStyle name="Entrada 12 2 4 5" xfId="18062" xr:uid="{F0383E43-FF91-4E01-8A07-1EB82602652C}"/>
    <cellStyle name="Entrada 12 2 5" xfId="3280" xr:uid="{1DA8B2F0-2AB7-446D-8B91-325BD1AC877C}"/>
    <cellStyle name="Entrada 12 2 5 2" xfId="5917" xr:uid="{A07AC0F9-0A56-4F88-B4A7-67E7540B1737}"/>
    <cellStyle name="Entrada 12 2 5 2 2" xfId="12228" xr:uid="{9809546A-6255-478A-88D3-DAC6B0474784}"/>
    <cellStyle name="Entrada 12 2 5 2 2 2" xfId="27336" xr:uid="{FF624C21-F63A-4C6E-9EEF-1BACFC71E2F9}"/>
    <cellStyle name="Entrada 12 2 5 2 3" xfId="14419" xr:uid="{46DF147D-48E1-4EFB-90D6-D30C545D7917}"/>
    <cellStyle name="Entrada 12 2 5 2 3 2" xfId="29527" xr:uid="{5805EC04-8375-450B-83F1-CDEBBD01058F}"/>
    <cellStyle name="Entrada 12 2 5 2 4" xfId="21025" xr:uid="{137E9CEB-C82F-4AC2-8B3A-1563B9ABFA13}"/>
    <cellStyle name="Entrada 12 2 5 3" xfId="9662" xr:uid="{F3EFC945-EFB0-41F7-9D94-E7729BBFC37E}"/>
    <cellStyle name="Entrada 12 2 5 3 2" xfId="24770" xr:uid="{8E877791-CF89-48DD-9294-52D3B519E7EE}"/>
    <cellStyle name="Entrada 12 2 5 4" xfId="16178" xr:uid="{11018444-1611-46EF-9ECA-C6C79E94193C}"/>
    <cellStyle name="Entrada 12 2 5 4 2" xfId="31286" xr:uid="{BD0EA649-0884-4B15-8B8C-12BE707A4500}"/>
    <cellStyle name="Entrada 12 2 5 5" xfId="18388" xr:uid="{D1BC9CF0-5C53-4F62-9740-9CE24787F16A}"/>
    <cellStyle name="Entrada 12 2 6" xfId="3586" xr:uid="{F1DDF74A-E6F6-4B37-B520-F14F67D53E0C}"/>
    <cellStyle name="Entrada 12 2 6 2" xfId="6223" xr:uid="{48857A64-27D1-4F62-A807-793461224A9E}"/>
    <cellStyle name="Entrada 12 2 6 2 2" xfId="12534" xr:uid="{A70C1EDF-73FE-4F28-9506-9314BBAB42D3}"/>
    <cellStyle name="Entrada 12 2 6 2 2 2" xfId="27642" xr:uid="{101A8758-C664-4FB6-A60F-D879F2D2BB1A}"/>
    <cellStyle name="Entrada 12 2 6 2 3" xfId="16534" xr:uid="{FD0BCB30-C8EE-449C-85B1-1FE90554FC3B}"/>
    <cellStyle name="Entrada 12 2 6 2 3 2" xfId="31642" xr:uid="{8EF7B28A-6E38-48F3-A4B2-0D0ABC133F89}"/>
    <cellStyle name="Entrada 12 2 6 2 4" xfId="21331" xr:uid="{4DB82B86-0A5D-4644-AC4E-D74BFF7F832C}"/>
    <cellStyle name="Entrada 12 2 6 3" xfId="9968" xr:uid="{5A1AC8A7-6AF1-4C63-B726-B49D5853ECE9}"/>
    <cellStyle name="Entrada 12 2 6 3 2" xfId="25076" xr:uid="{CC4BBF1A-443C-4165-A48F-E3F2C6C9298E}"/>
    <cellStyle name="Entrada 12 2 6 4" xfId="13849" xr:uid="{9B4E217E-7743-4884-B684-E0175A181C1D}"/>
    <cellStyle name="Entrada 12 2 6 4 2" xfId="28957" xr:uid="{8DEAE9F3-03DA-43D5-9865-4370C86FC2B3}"/>
    <cellStyle name="Entrada 12 2 6 5" xfId="18694" xr:uid="{AB663A30-0C77-4861-9F5D-FF7547871220}"/>
    <cellStyle name="Entrada 12 2 7" xfId="3932" xr:uid="{90EAC5A2-B8C9-4703-B330-FB922AAAAD9F}"/>
    <cellStyle name="Entrada 12 2 7 2" xfId="6569" xr:uid="{6382DF23-91B3-4304-B499-54D4DB4E6915}"/>
    <cellStyle name="Entrada 12 2 7 2 2" xfId="12880" xr:uid="{F52B6635-EDA7-41D0-AFE2-CA26C2EB6169}"/>
    <cellStyle name="Entrada 12 2 7 2 2 2" xfId="27988" xr:uid="{7B1D6B17-D1FA-48E0-B184-96F188953AB4}"/>
    <cellStyle name="Entrada 12 2 7 2 3" xfId="16585" xr:uid="{4ABFFB58-91A5-4B8C-9D76-F74319CE0E26}"/>
    <cellStyle name="Entrada 12 2 7 2 3 2" xfId="31693" xr:uid="{CB80F8E9-EFE1-4184-B699-1C0374FE8DE3}"/>
    <cellStyle name="Entrada 12 2 7 2 4" xfId="21677" xr:uid="{EC3D8988-5CAA-4F11-9EAB-C0D6E468D42B}"/>
    <cellStyle name="Entrada 12 2 7 3" xfId="10314" xr:uid="{31BE6809-4743-4FDE-8D54-CAC7EFF07A22}"/>
    <cellStyle name="Entrada 12 2 7 3 2" xfId="25422" xr:uid="{D88D85F6-D3F4-4E52-AB45-60CD56FA1F34}"/>
    <cellStyle name="Entrada 12 2 7 4" xfId="15251" xr:uid="{3E111D06-B0CC-4819-843B-EDAB04419D27}"/>
    <cellStyle name="Entrada 12 2 7 4 2" xfId="30359" xr:uid="{B36298A4-66AC-4BE8-8969-CE5B7C08E5A7}"/>
    <cellStyle name="Entrada 12 2 7 5" xfId="19040" xr:uid="{14CB912F-03CE-4607-BD51-5476F2C9382A}"/>
    <cellStyle name="Entrada 12 2 8" xfId="4279" xr:uid="{B834E443-83D4-4179-A7E2-BC6E4BC18E47}"/>
    <cellStyle name="Entrada 12 2 8 2" xfId="6916" xr:uid="{08BFD429-9A79-490F-A9B8-A7514450771E}"/>
    <cellStyle name="Entrada 12 2 8 2 2" xfId="13227" xr:uid="{62B031F7-6C81-4916-A4C7-22CBA157C31C}"/>
    <cellStyle name="Entrada 12 2 8 2 2 2" xfId="28335" xr:uid="{D9DEC0D0-0947-4BCB-A83D-3452F7333738}"/>
    <cellStyle name="Entrada 12 2 8 2 3" xfId="16891" xr:uid="{A63C1005-FE4F-4AC3-BC56-30F8F5A338BD}"/>
    <cellStyle name="Entrada 12 2 8 2 3 2" xfId="31999" xr:uid="{E870AE92-E105-4611-A95B-3E6240CB5235}"/>
    <cellStyle name="Entrada 12 2 8 2 4" xfId="22024" xr:uid="{628658A9-E604-4562-9930-FF5AC4B4DC63}"/>
    <cellStyle name="Entrada 12 2 8 3" xfId="10661" xr:uid="{DADDF8FE-F7E0-41E0-AC00-0906735E7EC1}"/>
    <cellStyle name="Entrada 12 2 8 3 2" xfId="25769" xr:uid="{755BAF6D-8AAA-4C24-B0BE-3EF38EC10A84}"/>
    <cellStyle name="Entrada 12 2 8 4" xfId="15852" xr:uid="{307A0746-599B-43C4-A044-DCC86673CD88}"/>
    <cellStyle name="Entrada 12 2 8 4 2" xfId="30960" xr:uid="{4087EC9A-54B9-4386-BFB4-94B5BB11C822}"/>
    <cellStyle name="Entrada 12 2 8 5" xfId="19387" xr:uid="{4CB198F7-DC46-47F0-AB15-F90C3BBB8ABA}"/>
    <cellStyle name="Entrada 12 2 9" xfId="4497" xr:uid="{539BCD24-5912-489A-888E-BC544E151EF9}"/>
    <cellStyle name="Entrada 12 2 9 2" xfId="10879" xr:uid="{6845435C-E30A-4F75-8675-A8FD259D47A7}"/>
    <cellStyle name="Entrada 12 2 9 2 2" xfId="25987" xr:uid="{6A4EA4A7-225D-4907-A861-6A21A4A9E111}"/>
    <cellStyle name="Entrada 12 2 9 3" xfId="15312" xr:uid="{EF7F9F9B-8C80-4F79-8247-E64FA59DCE14}"/>
    <cellStyle name="Entrada 12 2 9 3 2" xfId="30420" xr:uid="{6E9EAFE4-7880-4C99-AC31-4E3D7DD94DC4}"/>
    <cellStyle name="Entrada 12 2 9 4" xfId="19605" xr:uid="{653BD5D0-DAC6-4371-BAE3-20BF52A24DB1}"/>
    <cellStyle name="Entrada 12 3" xfId="1843" xr:uid="{EFEDBD54-68A1-4D93-A7CD-A509AFF21782}"/>
    <cellStyle name="Entrada 12 3 10" xfId="13641" xr:uid="{F2EAA215-4752-4A95-96B9-FE1B5DD1B4CA}"/>
    <cellStyle name="Entrada 12 3 10 2" xfId="28749" xr:uid="{1A841610-AB28-47D2-B34B-F390C12E5339}"/>
    <cellStyle name="Entrada 12 3 11" xfId="14660" xr:uid="{2F00B856-7E90-4C95-A172-FD1C3F0FC10D}"/>
    <cellStyle name="Entrada 12 3 11 2" xfId="29768" xr:uid="{F98958E0-A358-4725-A438-A05A105BB860}"/>
    <cellStyle name="Entrada 12 3 12" xfId="17068" xr:uid="{5FAB8AC6-7AFE-4FD7-942F-25F1C299EBAB}"/>
    <cellStyle name="Entrada 12 3 2" xfId="2403" xr:uid="{E25B0455-E4A1-45D8-928F-C95A9FF53F48}"/>
    <cellStyle name="Entrada 12 3 2 2" xfId="5040" xr:uid="{434B2BBA-65A9-441D-A589-E0712333418C}"/>
    <cellStyle name="Entrada 12 3 2 2 2" xfId="11404" xr:uid="{7C1EDEB4-DA61-47F6-832D-2CA57D771780}"/>
    <cellStyle name="Entrada 12 3 2 2 2 2" xfId="26512" xr:uid="{CC840D15-BF65-409F-8C1D-AF7E79B128E0}"/>
    <cellStyle name="Entrada 12 3 2 2 3" xfId="13768" xr:uid="{78EE4714-B720-4943-B170-864416B05977}"/>
    <cellStyle name="Entrada 12 3 2 2 3 2" xfId="28876" xr:uid="{790F9390-1F88-4ACC-BF4B-285FC5719463}"/>
    <cellStyle name="Entrada 12 3 2 2 4" xfId="20148" xr:uid="{67A071D7-33FD-4A0F-9E77-7E2BD89A135C}"/>
    <cellStyle name="Entrada 12 3 2 3" xfId="8870" xr:uid="{6FE201CB-C53C-44A9-99E2-B0C854407911}"/>
    <cellStyle name="Entrada 12 3 2 3 2" xfId="23978" xr:uid="{B07A5973-A292-4060-ACB0-0FAD8D2F95A9}"/>
    <cellStyle name="Entrada 12 3 2 4" xfId="15142" xr:uid="{28866325-8F67-4EB3-AC0A-F357FB893446}"/>
    <cellStyle name="Entrada 12 3 2 4 2" xfId="30250" xr:uid="{CF11D145-7049-4A0E-929D-52FD474636BA}"/>
    <cellStyle name="Entrada 12 3 2 5" xfId="14753" xr:uid="{ED997ACC-FD73-4514-A52F-C49D8E0D7756}"/>
    <cellStyle name="Entrada 12 3 2 5 2" xfId="29861" xr:uid="{BD5415A4-C996-4799-8523-CEBABB0FB6CA}"/>
    <cellStyle name="Entrada 12 3 2 6" xfId="17594" xr:uid="{06A115EE-C86B-4017-BE1C-4442B795CB19}"/>
    <cellStyle name="Entrada 12 3 3" xfId="2217" xr:uid="{0866A24D-3D35-4E61-9D41-2239BCE867C9}"/>
    <cellStyle name="Entrada 12 3 3 2" xfId="4854" xr:uid="{714E2777-2F8E-40AC-878C-14F598C35E4D}"/>
    <cellStyle name="Entrada 12 3 3 2 2" xfId="15884" xr:uid="{B295B902-0B5C-42B1-9018-F7A7099934FC}"/>
    <cellStyle name="Entrada 12 3 3 2 2 2" xfId="30992" xr:uid="{8C9A77A5-B03D-4FAB-B809-36096C9D1454}"/>
    <cellStyle name="Entrada 12 3 3 2 3" xfId="19962" xr:uid="{1E8F279B-415E-4C3C-9573-2BA7287BE828}"/>
    <cellStyle name="Entrada 12 3 3 3" xfId="15987" xr:uid="{85775373-CA7A-4366-97EF-F58BFFCD3BE6}"/>
    <cellStyle name="Entrada 12 3 3 3 2" xfId="31095" xr:uid="{9F7A2B7E-280F-47D8-8103-A18F9FE0BFC5}"/>
    <cellStyle name="Entrada 12 3 3 4" xfId="17442" xr:uid="{E8E2F205-9965-4357-A900-19C0F141F6B5}"/>
    <cellStyle name="Entrada 12 3 4" xfId="2937" xr:uid="{27B09125-3AE5-4F54-8BD4-B873C3715A02}"/>
    <cellStyle name="Entrada 12 3 4 2" xfId="5574" xr:uid="{BB7DA342-36B0-47E7-9B2F-0A8C63572356}"/>
    <cellStyle name="Entrada 12 3 4 2 2" xfId="11885" xr:uid="{B57CE4DB-7374-41C5-8971-1A80609086A4}"/>
    <cellStyle name="Entrada 12 3 4 2 2 2" xfId="26993" xr:uid="{BB60A0E7-E22B-4951-B2E6-F6C24A5B3318}"/>
    <cellStyle name="Entrada 12 3 4 2 3" xfId="9212" xr:uid="{7B3C3757-69A9-4B7B-82E9-E1528E0E85C4}"/>
    <cellStyle name="Entrada 12 3 4 2 3 2" xfId="24320" xr:uid="{CE522A4C-8A0D-4ED4-A7F7-8A85E3011ABC}"/>
    <cellStyle name="Entrada 12 3 4 2 4" xfId="20682" xr:uid="{4F42946D-9590-494F-B6B4-796A14E5D7C5}"/>
    <cellStyle name="Entrada 12 3 4 3" xfId="9319" xr:uid="{5E5C8F87-91D1-41B9-8587-C01E01364F54}"/>
    <cellStyle name="Entrada 12 3 4 3 2" xfId="24427" xr:uid="{BCC786E3-7F8D-4760-A8CC-D48BDFD2E09E}"/>
    <cellStyle name="Entrada 12 3 4 4" xfId="16396" xr:uid="{0C928567-4DE5-4BE8-BABE-735B22DCC858}"/>
    <cellStyle name="Entrada 12 3 4 4 2" xfId="31504" xr:uid="{AF5CD3AE-C79C-42DA-89EB-BC89B193AC28}"/>
    <cellStyle name="Entrada 12 3 4 5" xfId="18045" xr:uid="{4C373292-627B-4FB3-84EB-09B7AB46D5C9}"/>
    <cellStyle name="Entrada 12 3 5" xfId="3263" xr:uid="{65B17E26-8377-42AB-9198-9AA365D86328}"/>
    <cellStyle name="Entrada 12 3 5 2" xfId="5900" xr:uid="{9012D35A-BFFC-4070-BDF4-F620509BC65F}"/>
    <cellStyle name="Entrada 12 3 5 2 2" xfId="12211" xr:uid="{C3DC59C7-9159-4861-A4D8-ECBC71105C0D}"/>
    <cellStyle name="Entrada 12 3 5 2 2 2" xfId="27319" xr:uid="{8AA26774-25AB-4ADB-8A90-2CCD702A16AC}"/>
    <cellStyle name="Entrada 12 3 5 2 3" xfId="15685" xr:uid="{D74F89BF-C32B-44A2-B26A-C2B753EEFD3A}"/>
    <cellStyle name="Entrada 12 3 5 2 3 2" xfId="30793" xr:uid="{9EB2C70F-FEB3-4E81-85D9-92408BBFC909}"/>
    <cellStyle name="Entrada 12 3 5 2 4" xfId="21008" xr:uid="{35AF2AD3-04B5-4498-89BD-E04CA4BB61C4}"/>
    <cellStyle name="Entrada 12 3 5 3" xfId="9645" xr:uid="{2962C98D-E31F-4731-8589-D46D0F4546AD}"/>
    <cellStyle name="Entrada 12 3 5 3 2" xfId="24753" xr:uid="{EA13EEEE-F996-4F8A-95DE-A9CF14BB325C}"/>
    <cellStyle name="Entrada 12 3 5 4" xfId="7781" xr:uid="{64D0D2F2-39C7-458E-93E8-93CD2F424C15}"/>
    <cellStyle name="Entrada 12 3 5 4 2" xfId="22889" xr:uid="{CD4DF957-1746-47A3-99E3-7096755BA0FA}"/>
    <cellStyle name="Entrada 12 3 5 5" xfId="18371" xr:uid="{3A836292-1C33-451E-93B5-A8DE031B4298}"/>
    <cellStyle name="Entrada 12 3 6" xfId="3569" xr:uid="{B7AAC7DA-D612-411F-8836-FBD8A16D09D8}"/>
    <cellStyle name="Entrada 12 3 6 2" xfId="6206" xr:uid="{12FB7992-6F74-49C5-A5C7-2DD0CF35F28A}"/>
    <cellStyle name="Entrada 12 3 6 2 2" xfId="12517" xr:uid="{BAC00CB0-F2C8-46A4-A870-4C273AB83761}"/>
    <cellStyle name="Entrada 12 3 6 2 2 2" xfId="27625" xr:uid="{DD44FBF9-2529-4CB6-9A8E-D2B51E11CA50}"/>
    <cellStyle name="Entrada 12 3 6 2 3" xfId="16532" xr:uid="{86824BD5-8E5B-4346-82D2-192E5981D7DD}"/>
    <cellStyle name="Entrada 12 3 6 2 3 2" xfId="31640" xr:uid="{6117A3DF-3849-4D89-9A6A-3C4D1A3A3A0A}"/>
    <cellStyle name="Entrada 12 3 6 2 4" xfId="21314" xr:uid="{848CF0C6-3C69-4AD8-A61F-BCC9CE6B250A}"/>
    <cellStyle name="Entrada 12 3 6 3" xfId="9951" xr:uid="{37324F3E-2EBA-49C8-94E4-B4EDE73111F2}"/>
    <cellStyle name="Entrada 12 3 6 3 2" xfId="25059" xr:uid="{BFF8E2B3-1949-4EE9-8A90-B432D959A74F}"/>
    <cellStyle name="Entrada 12 3 6 4" xfId="15171" xr:uid="{AD5B7ABA-9179-457C-8F6A-645EE18CAF92}"/>
    <cellStyle name="Entrada 12 3 6 4 2" xfId="30279" xr:uid="{970C3503-DE4C-4BE3-A7C2-8AB0268EE808}"/>
    <cellStyle name="Entrada 12 3 6 5" xfId="18677" xr:uid="{0C2D5258-A2CB-4D6A-9878-2EC1AC91B97E}"/>
    <cellStyle name="Entrada 12 3 7" xfId="3915" xr:uid="{2E774507-0287-42A6-A029-D17D00F7F052}"/>
    <cellStyle name="Entrada 12 3 7 2" xfId="6552" xr:uid="{8E89FEBF-5F28-44BF-B283-1C024874F9B1}"/>
    <cellStyle name="Entrada 12 3 7 2 2" xfId="12863" xr:uid="{25630B3C-C0B7-4908-9916-6DCBBC9D4FB6}"/>
    <cellStyle name="Entrada 12 3 7 2 2 2" xfId="27971" xr:uid="{DF36F19A-2FF5-431D-959C-2705BE1B6BE9}"/>
    <cellStyle name="Entrada 12 3 7 2 3" xfId="14851" xr:uid="{52715C9C-F662-4D2A-9F28-16288A25017B}"/>
    <cellStyle name="Entrada 12 3 7 2 3 2" xfId="29959" xr:uid="{0E4CA472-0477-4B9B-990C-38426250A651}"/>
    <cellStyle name="Entrada 12 3 7 2 4" xfId="21660" xr:uid="{E895A834-D51A-497F-AFB8-672548D9D7D4}"/>
    <cellStyle name="Entrada 12 3 7 3" xfId="10297" xr:uid="{3B170801-AC9C-4AF2-832A-98D8AF89A469}"/>
    <cellStyle name="Entrada 12 3 7 3 2" xfId="25405" xr:uid="{5068BF16-129B-44B7-9001-9D44908D746E}"/>
    <cellStyle name="Entrada 12 3 7 4" xfId="16360" xr:uid="{49F0EEC5-DA84-40E6-9240-929BA4FA6C3D}"/>
    <cellStyle name="Entrada 12 3 7 4 2" xfId="31468" xr:uid="{7E2D2B08-AEEC-4512-9423-449C1DD348C6}"/>
    <cellStyle name="Entrada 12 3 7 5" xfId="19023" xr:uid="{0F74F384-A5A2-49D6-B252-57E57FC29C5F}"/>
    <cellStyle name="Entrada 12 3 8" xfId="4480" xr:uid="{0180CAB1-E941-45A1-8DDC-A6F03DF4B0DE}"/>
    <cellStyle name="Entrada 12 3 8 2" xfId="10862" xr:uid="{055B2C7C-3A77-41E1-B0D4-F1C54698A7D6}"/>
    <cellStyle name="Entrada 12 3 8 2 2" xfId="25970" xr:uid="{C0E4F1C9-5D0A-49E7-9AA0-8CF6A032E4E5}"/>
    <cellStyle name="Entrada 12 3 8 3" xfId="7698" xr:uid="{D1FBE275-F04C-4F5F-A757-1E981CF75266}"/>
    <cellStyle name="Entrada 12 3 8 3 2" xfId="22806" xr:uid="{E3331AC7-1F2A-41DE-93E3-EB60F8B9A362}"/>
    <cellStyle name="Entrada 12 3 8 4" xfId="19588" xr:uid="{28C75970-A132-45B0-9CC1-6E4095E7CAF3}"/>
    <cellStyle name="Entrada 12 3 9" xfId="8344" xr:uid="{005C3A6A-EF03-4715-9C16-A78E6AB6A091}"/>
    <cellStyle name="Entrada 12 3 9 2" xfId="23452" xr:uid="{FD32886F-8EF5-4818-A7CA-31E8EB08DE1B}"/>
    <cellStyle name="Entrada 12 4" xfId="2080" xr:uid="{E827625C-9088-4B12-81E6-376803B634ED}"/>
    <cellStyle name="Entrada 12 4 10" xfId="7786" xr:uid="{FB65421E-EAA8-4D53-89A2-E8EDC52A10A6}"/>
    <cellStyle name="Entrada 12 4 10 2" xfId="22894" xr:uid="{55E4BADC-930E-4E68-B33A-C7A1046B3E47}"/>
    <cellStyle name="Entrada 12 4 11" xfId="8180" xr:uid="{5E542A49-AD63-474B-AE48-C680C4764E1F}"/>
    <cellStyle name="Entrada 12 4 11 2" xfId="23288" xr:uid="{E70E6370-3102-47D9-B83A-0A5EE3218A2F}"/>
    <cellStyle name="Entrada 12 4 12" xfId="17305" xr:uid="{D2F4866B-9B50-4A2A-83CA-D76E7168C3FE}"/>
    <cellStyle name="Entrada 12 4 2" xfId="2570" xr:uid="{E2D90F06-9B45-47BA-9807-87F5A2C0290D}"/>
    <cellStyle name="Entrada 12 4 2 2" xfId="5207" xr:uid="{68980A7F-100D-419E-8B64-4DEA8AA1EB79}"/>
    <cellStyle name="Entrada 12 4 2 2 2" xfId="11571" xr:uid="{68BDAD36-BE87-40B5-997F-ADDBDEB4B349}"/>
    <cellStyle name="Entrada 12 4 2 2 2 2" xfId="26679" xr:uid="{5C04A81A-532E-4AC9-8C43-8E1A13C09626}"/>
    <cellStyle name="Entrada 12 4 2 2 3" xfId="16164" xr:uid="{AE527C7C-F9BB-4291-8A17-DE6A92AB72F2}"/>
    <cellStyle name="Entrada 12 4 2 2 3 2" xfId="31272" xr:uid="{E5CD942C-BE45-43EB-8C34-397802182BFA}"/>
    <cellStyle name="Entrada 12 4 2 2 4" xfId="20315" xr:uid="{B4A4A8A6-17AC-4A33-B834-DDFBFB6CF612}"/>
    <cellStyle name="Entrada 12 4 2 3" xfId="9037" xr:uid="{D02B0E4D-90FA-4A03-8458-92936406864D}"/>
    <cellStyle name="Entrada 12 4 2 3 2" xfId="24145" xr:uid="{B458F0A3-C904-4A0B-BFA0-E449AD6084B6}"/>
    <cellStyle name="Entrada 12 4 2 4" xfId="14754" xr:uid="{1B545CD3-A775-4DCB-AB78-A5385C9149C8}"/>
    <cellStyle name="Entrada 12 4 2 4 2" xfId="29862" xr:uid="{8970E85A-B738-4E13-8223-D51A7F1D256F}"/>
    <cellStyle name="Entrada 12 4 2 5" xfId="14579" xr:uid="{24544B70-0D83-4D00-928E-264399FC6062}"/>
    <cellStyle name="Entrada 12 4 2 5 2" xfId="29687" xr:uid="{2E89F473-F887-48A2-BF3F-DB5A2F6F2B5C}"/>
    <cellStyle name="Entrada 12 4 2 6" xfId="17678" xr:uid="{72E4668E-9B78-4E39-A3DB-89210AFD7A7C}"/>
    <cellStyle name="Entrada 12 4 3" xfId="2840" xr:uid="{216B1170-E4BD-42FC-8AD9-80A32316793C}"/>
    <cellStyle name="Entrada 12 4 3 2" xfId="5477" xr:uid="{9CF57E68-B984-43AE-8FEA-2C7B2A0EFB97}"/>
    <cellStyle name="Entrada 12 4 3 2 2" xfId="13631" xr:uid="{72B2F59D-5EDD-4E48-8C3A-72AC33DD91C0}"/>
    <cellStyle name="Entrada 12 4 3 2 2 2" xfId="28739" xr:uid="{A78807A2-3FB9-40E7-8551-6E69A2834D61}"/>
    <cellStyle name="Entrada 12 4 3 2 3" xfId="20585" xr:uid="{9BE24BB9-B7D6-49DA-B7E6-96ABB4E4699C}"/>
    <cellStyle name="Entrada 12 4 3 3" xfId="14987" xr:uid="{634DD684-610B-46E1-87A7-527EA8E1F621}"/>
    <cellStyle name="Entrada 12 4 3 3 2" xfId="30095" xr:uid="{DFC11A8C-C46C-4F96-B263-46398FC9C86A}"/>
    <cellStyle name="Entrada 12 4 3 4" xfId="17948" xr:uid="{A0CE46D0-C58E-4515-9395-7C8D31E91884}"/>
    <cellStyle name="Entrada 12 4 4" xfId="3143" xr:uid="{83B3C441-79BF-4B41-998E-3F22C5012859}"/>
    <cellStyle name="Entrada 12 4 4 2" xfId="5780" xr:uid="{407FA8E9-60E4-4D2E-B620-658E4CF60B62}"/>
    <cellStyle name="Entrada 12 4 4 2 2" xfId="12091" xr:uid="{C21652C6-A836-461B-816E-9155ED101049}"/>
    <cellStyle name="Entrada 12 4 4 2 2 2" xfId="27199" xr:uid="{C4E6D2BB-B307-4E06-8F59-EF3E9A6B0648}"/>
    <cellStyle name="Entrada 12 4 4 2 3" xfId="8221" xr:uid="{90A1DBD8-BC5F-47BD-B4BD-48CBB21DBB72}"/>
    <cellStyle name="Entrada 12 4 4 2 3 2" xfId="23329" xr:uid="{86187A64-F91F-4ABD-8378-79206F80CCC1}"/>
    <cellStyle name="Entrada 12 4 4 2 4" xfId="20888" xr:uid="{3EC54712-4E37-4CBF-8616-130367AFB1F6}"/>
    <cellStyle name="Entrada 12 4 4 3" xfId="9525" xr:uid="{8AB49E2B-00FF-4BC6-9CE7-1DCFE4606B8B}"/>
    <cellStyle name="Entrada 12 4 4 3 2" xfId="24633" xr:uid="{F163A24A-E796-412F-B844-A197400D1F6E}"/>
    <cellStyle name="Entrada 12 4 4 4" xfId="14096" xr:uid="{0277C4E2-40F4-46D5-BF4E-500CD9DB61CA}"/>
    <cellStyle name="Entrada 12 4 4 4 2" xfId="29204" xr:uid="{26B6DB4F-08C5-4B44-89E5-29CB7EE29BFD}"/>
    <cellStyle name="Entrada 12 4 4 5" xfId="18251" xr:uid="{E2FC0380-60DB-41BB-858B-7134A3D3201C}"/>
    <cellStyle name="Entrada 12 4 5" xfId="3469" xr:uid="{56707751-8754-4FA6-8384-5E13BE880B9C}"/>
    <cellStyle name="Entrada 12 4 5 2" xfId="6106" xr:uid="{5349D253-D25C-493B-BC28-516CD4147188}"/>
    <cellStyle name="Entrada 12 4 5 2 2" xfId="12417" xr:uid="{2F1CC9AF-FFC7-4FFF-97CE-9A18308AA338}"/>
    <cellStyle name="Entrada 12 4 5 2 2 2" xfId="27525" xr:uid="{28B452D2-9E76-4629-BF11-E8C7EE89A163}"/>
    <cellStyle name="Entrada 12 4 5 2 3" xfId="15684" xr:uid="{C3AF8BE7-1D5B-47C3-921D-41E9599A3ADA}"/>
    <cellStyle name="Entrada 12 4 5 2 3 2" xfId="30792" xr:uid="{45829F49-190C-4382-8B1D-699F93CF580A}"/>
    <cellStyle name="Entrada 12 4 5 2 4" xfId="21214" xr:uid="{7E8D382E-7114-4E7E-A257-73C8C2931D7E}"/>
    <cellStyle name="Entrada 12 4 5 3" xfId="9851" xr:uid="{1676DC2F-0D9A-49D4-944D-B220B49A0787}"/>
    <cellStyle name="Entrada 12 4 5 3 2" xfId="24959" xr:uid="{A56EDA2E-8DBD-445E-86A4-1A4C357341B2}"/>
    <cellStyle name="Entrada 12 4 5 4" xfId="16426" xr:uid="{CCA74D19-DCC6-48E9-B2B3-A445B7230305}"/>
    <cellStyle name="Entrada 12 4 5 4 2" xfId="31534" xr:uid="{C2BC576C-CAF8-44D6-A181-B5882D66CBFE}"/>
    <cellStyle name="Entrada 12 4 5 5" xfId="18577" xr:uid="{CA14F049-E8DF-43BC-B40B-EEB278796332}"/>
    <cellStyle name="Entrada 12 4 6" xfId="3775" xr:uid="{DA3270EC-D4AB-4971-8561-041171E4590B}"/>
    <cellStyle name="Entrada 12 4 6 2" xfId="6412" xr:uid="{8D7C29C8-FC31-435A-AB77-B8A05426F787}"/>
    <cellStyle name="Entrada 12 4 6 2 2" xfId="12723" xr:uid="{9CAE4785-10FA-40C2-B3B2-FCD3D8BC36DC}"/>
    <cellStyle name="Entrada 12 4 6 2 2 2" xfId="27831" xr:uid="{27800F5B-4259-42E8-89FC-4A30CF70A63B}"/>
    <cellStyle name="Entrada 12 4 6 2 3" xfId="14089" xr:uid="{10A869D4-BA96-4A5A-ABB6-4EF2CF086D45}"/>
    <cellStyle name="Entrada 12 4 6 2 3 2" xfId="29197" xr:uid="{E2904524-CD2E-40E5-8B02-624867B5DEF6}"/>
    <cellStyle name="Entrada 12 4 6 2 4" xfId="21520" xr:uid="{AC9B328F-F0D8-4269-8239-678BCA68CD4F}"/>
    <cellStyle name="Entrada 12 4 6 3" xfId="10157" xr:uid="{E09C54B8-AAF9-4BD6-8DF7-404789C85515}"/>
    <cellStyle name="Entrada 12 4 6 3 2" xfId="25265" xr:uid="{2B5C6071-80F6-489A-AA26-258CF101C395}"/>
    <cellStyle name="Entrada 12 4 6 4" xfId="15717" xr:uid="{65025648-825D-496A-B216-2ADECD754C50}"/>
    <cellStyle name="Entrada 12 4 6 4 2" xfId="30825" xr:uid="{4586969B-8607-48C3-B129-3AFBEACF5684}"/>
    <cellStyle name="Entrada 12 4 6 5" xfId="18883" xr:uid="{E389AEB2-1551-4DFF-97DF-C79EEDD8EB18}"/>
    <cellStyle name="Entrada 12 4 7" xfId="4152" xr:uid="{FC508715-6F5C-4E10-8D9E-D70DACCDF45A}"/>
    <cellStyle name="Entrada 12 4 7 2" xfId="6789" xr:uid="{E7F394C0-EE91-4466-88E7-4B9BE74A9B2F}"/>
    <cellStyle name="Entrada 12 4 7 2 2" xfId="13100" xr:uid="{8C6D87A8-9BFB-4E74-B641-596694E4D9FB}"/>
    <cellStyle name="Entrada 12 4 7 2 2 2" xfId="28208" xr:uid="{884E6F22-502F-45C5-8879-B9200B10449D}"/>
    <cellStyle name="Entrada 12 4 7 2 3" xfId="16774" xr:uid="{33FE290B-7446-49A6-9E58-CD3A85BB13A3}"/>
    <cellStyle name="Entrada 12 4 7 2 3 2" xfId="31882" xr:uid="{74EF3808-A6B6-4118-98BA-BE4EFB198CE9}"/>
    <cellStyle name="Entrada 12 4 7 2 4" xfId="21897" xr:uid="{95EE836F-8051-46DE-9E2A-EE11F96DA0E1}"/>
    <cellStyle name="Entrada 12 4 7 3" xfId="10534" xr:uid="{66420EB1-0A93-4024-A34A-1B49CB6B71F2}"/>
    <cellStyle name="Entrada 12 4 7 3 2" xfId="25642" xr:uid="{CDFAB284-214A-414A-B1DD-614FE4207938}"/>
    <cellStyle name="Entrada 12 4 7 4" xfId="13939" xr:uid="{7541BCC8-85EE-4FF4-B897-14219F206E75}"/>
    <cellStyle name="Entrada 12 4 7 4 2" xfId="29047" xr:uid="{E254953F-A220-42FF-B24B-B9C1828FA9A5}"/>
    <cellStyle name="Entrada 12 4 7 5" xfId="19260" xr:uid="{303E2608-FEAD-46C8-82B3-1EC425727042}"/>
    <cellStyle name="Entrada 12 4 8" xfId="4717" xr:uid="{4FF33DE0-B918-4DED-8DA6-E7199B5932FC}"/>
    <cellStyle name="Entrada 12 4 8 2" xfId="11099" xr:uid="{3337FAB1-8C6D-4DD8-9274-B09D2A65B44C}"/>
    <cellStyle name="Entrada 12 4 8 2 2" xfId="26207" xr:uid="{C0B6A919-13B5-421C-AAD4-A3C06127CCB4}"/>
    <cellStyle name="Entrada 12 4 8 3" xfId="7587" xr:uid="{02033E4B-1034-48D3-BFB9-251171347AB7}"/>
    <cellStyle name="Entrada 12 4 8 3 2" xfId="22695" xr:uid="{012D0B47-0C28-4143-BCA8-E0DFF435DF01}"/>
    <cellStyle name="Entrada 12 4 8 4" xfId="19825" xr:uid="{11A72102-8F8C-4B8C-96AA-962080582923}"/>
    <cellStyle name="Entrada 12 4 9" xfId="8578" xr:uid="{3E72C041-7BF5-4013-B2E0-94176F3C6B67}"/>
    <cellStyle name="Entrada 12 4 9 2" xfId="23686" xr:uid="{CE59638E-426D-418E-A6B4-D6171B353C29}"/>
    <cellStyle name="Entrada 12 5" xfId="2041" xr:uid="{68D93C8E-3A81-473E-BEC6-37E372E23454}"/>
    <cellStyle name="Entrada 12 5 10" xfId="15623" xr:uid="{69193C23-E819-4269-B762-A4D536B31CB9}"/>
    <cellStyle name="Entrada 12 5 10 2" xfId="30731" xr:uid="{2E75AA87-423C-49E8-A5EA-8F2CCF931C23}"/>
    <cellStyle name="Entrada 12 5 11" xfId="17266" xr:uid="{75619C4B-B9C5-4805-85E4-DBE1E9359A0F}"/>
    <cellStyle name="Entrada 12 5 2" xfId="2801" xr:uid="{05C92044-C659-4926-BEBE-1CED34CF6105}"/>
    <cellStyle name="Entrada 12 5 2 2" xfId="5438" xr:uid="{2FBFB128-A6CE-4495-8222-9E0FA15A69E7}"/>
    <cellStyle name="Entrada 12 5 2 2 2" xfId="7529" xr:uid="{85927E0A-9483-4D4E-8308-D57B82024D0B}"/>
    <cellStyle name="Entrada 12 5 2 2 2 2" xfId="22637" xr:uid="{316CDBA3-9C76-4AD8-970C-D95D078DDD3B}"/>
    <cellStyle name="Entrada 12 5 2 2 3" xfId="20546" xr:uid="{82FC6908-9085-4C73-AC65-8E58585F90EA}"/>
    <cellStyle name="Entrada 12 5 2 3" xfId="16044" xr:uid="{FB24B556-9C76-4781-B06F-AEDBE194F223}"/>
    <cellStyle name="Entrada 12 5 2 3 2" xfId="31152" xr:uid="{2D8C24B8-5695-4AB1-AFB8-6557A424FC70}"/>
    <cellStyle name="Entrada 12 5 2 4" xfId="17909" xr:uid="{E0B135DB-5B4B-4ECA-A25E-93827EDE0056}"/>
    <cellStyle name="Entrada 12 5 3" xfId="3104" xr:uid="{5BC0C5CF-6D6E-410B-B5A2-19360CCC529A}"/>
    <cellStyle name="Entrada 12 5 3 2" xfId="5741" xr:uid="{945D1829-68B3-407B-81E5-A952A587D1D5}"/>
    <cellStyle name="Entrada 12 5 3 2 2" xfId="12052" xr:uid="{57F88B8F-5687-4B72-B3F7-54459C6A9CAB}"/>
    <cellStyle name="Entrada 12 5 3 2 2 2" xfId="27160" xr:uid="{0964F79E-5293-4508-AE77-8511D0E7FC2D}"/>
    <cellStyle name="Entrada 12 5 3 2 3" xfId="7084" xr:uid="{7D3345D2-F1B1-4FED-92C7-57F8494A0A14}"/>
    <cellStyle name="Entrada 12 5 3 2 3 2" xfId="22192" xr:uid="{7539D63D-B03E-4DB9-B22B-DEF9C655E65C}"/>
    <cellStyle name="Entrada 12 5 3 2 4" xfId="20849" xr:uid="{67716CE8-BCB0-42F1-9941-75EECE0F4C38}"/>
    <cellStyle name="Entrada 12 5 3 3" xfId="9486" xr:uid="{53FCE968-7446-4C47-8719-29C9BDC73257}"/>
    <cellStyle name="Entrada 12 5 3 3 2" xfId="24594" xr:uid="{A5D559F9-BF7D-4A7D-AED9-118D581343C4}"/>
    <cellStyle name="Entrada 12 5 3 4" xfId="7087" xr:uid="{806161EB-B001-4048-881D-301A368399C1}"/>
    <cellStyle name="Entrada 12 5 3 4 2" xfId="22195" xr:uid="{76C198E5-6688-483A-BFD2-4418CC9C67DA}"/>
    <cellStyle name="Entrada 12 5 3 5" xfId="18212" xr:uid="{0428BD3C-3DEC-41DE-AE16-98158B53D706}"/>
    <cellStyle name="Entrada 12 5 4" xfId="3430" xr:uid="{169526B7-C09D-4555-A726-216EAFC23B79}"/>
    <cellStyle name="Entrada 12 5 4 2" xfId="6067" xr:uid="{73ECE7D1-2177-48AA-9FC6-8E87BE447F5B}"/>
    <cellStyle name="Entrada 12 5 4 2 2" xfId="12378" xr:uid="{D12BF194-44B5-4BC6-9E85-42B1034A33AB}"/>
    <cellStyle name="Entrada 12 5 4 2 2 2" xfId="27486" xr:uid="{C295A921-DAE9-4D58-A0FF-2E8385062DBA}"/>
    <cellStyle name="Entrada 12 5 4 2 3" xfId="8067" xr:uid="{613831B1-C447-490A-BF1A-2A191DB8936F}"/>
    <cellStyle name="Entrada 12 5 4 2 3 2" xfId="23175" xr:uid="{3290AA0D-386C-44D8-B756-CD8DF5AFD489}"/>
    <cellStyle name="Entrada 12 5 4 2 4" xfId="21175" xr:uid="{C6E3109B-8B74-462F-B7DF-AE7EAE1BBA5B}"/>
    <cellStyle name="Entrada 12 5 4 3" xfId="9812" xr:uid="{200D7DB2-4D49-44D9-A708-89064AF98E41}"/>
    <cellStyle name="Entrada 12 5 4 3 2" xfId="24920" xr:uid="{38E0F30A-F7A9-4034-9950-1E0827FFDCD9}"/>
    <cellStyle name="Entrada 12 5 4 4" xfId="7880" xr:uid="{DF241A17-D370-4218-83D1-CFA6FD6366D1}"/>
    <cellStyle name="Entrada 12 5 4 4 2" xfId="22988" xr:uid="{56BBABAC-0AE5-400E-8E21-1A524C29DA7C}"/>
    <cellStyle name="Entrada 12 5 4 5" xfId="18538" xr:uid="{D7CA5074-1849-486B-8AA4-E3659BADC63B}"/>
    <cellStyle name="Entrada 12 5 5" xfId="3736" xr:uid="{4477B106-93C4-48F3-BEE6-FD576A871876}"/>
    <cellStyle name="Entrada 12 5 5 2" xfId="6373" xr:uid="{E66F2672-A783-4921-B604-10296D3C7095}"/>
    <cellStyle name="Entrada 12 5 5 2 2" xfId="12684" xr:uid="{CFD80C30-1CC5-4675-95D8-789E71FEB167}"/>
    <cellStyle name="Entrada 12 5 5 2 2 2" xfId="27792" xr:uid="{1FA743B9-6CEA-4963-8758-AFCE24E95979}"/>
    <cellStyle name="Entrada 12 5 5 2 3" xfId="7153" xr:uid="{443A275C-3719-460B-B0AA-7DDCB575BC26}"/>
    <cellStyle name="Entrada 12 5 5 2 3 2" xfId="22261" xr:uid="{94407698-D764-4257-A296-9F9EAFF05DD6}"/>
    <cellStyle name="Entrada 12 5 5 2 4" xfId="21481" xr:uid="{589947AF-72C7-4CCA-9CE1-C80769E0C39C}"/>
    <cellStyle name="Entrada 12 5 5 3" xfId="10118" xr:uid="{6550F257-D4AE-4865-915A-37693C3436FF}"/>
    <cellStyle name="Entrada 12 5 5 3 2" xfId="25226" xr:uid="{23DBAE53-E191-4346-8C0C-8962D255B001}"/>
    <cellStyle name="Entrada 12 5 5 4" xfId="7269" xr:uid="{C39E1E6D-07EB-44C2-A17D-8F5F1CAD0FF5}"/>
    <cellStyle name="Entrada 12 5 5 4 2" xfId="22377" xr:uid="{0389089A-810A-4F5A-AC5A-CB2AE43EBD5C}"/>
    <cellStyle name="Entrada 12 5 5 5" xfId="18844" xr:uid="{F1A15B1D-153A-4D48-B1C0-2AF8600FC5C8}"/>
    <cellStyle name="Entrada 12 5 6" xfId="4113" xr:uid="{3E16F1F2-43DC-4D73-A9D5-57BDB136FD3B}"/>
    <cellStyle name="Entrada 12 5 6 2" xfId="6750" xr:uid="{03B0B656-90C3-41AE-A139-1911CE52534C}"/>
    <cellStyle name="Entrada 12 5 6 2 2" xfId="13061" xr:uid="{014F8385-CB26-42A5-BB71-35B88BE1315D}"/>
    <cellStyle name="Entrada 12 5 6 2 2 2" xfId="28169" xr:uid="{E419897F-965D-4C35-8C53-52D7CA8DB983}"/>
    <cellStyle name="Entrada 12 5 6 2 3" xfId="16735" xr:uid="{9C5EC5B5-C71C-41DA-8385-07C76CD11177}"/>
    <cellStyle name="Entrada 12 5 6 2 3 2" xfId="31843" xr:uid="{C840B42A-3790-450A-8187-BA0821F4FC8C}"/>
    <cellStyle name="Entrada 12 5 6 2 4" xfId="21858" xr:uid="{FC504F46-6F82-454F-A596-788401EAF194}"/>
    <cellStyle name="Entrada 12 5 6 3" xfId="10495" xr:uid="{CA0A7170-5900-44C5-AC12-89C7B6DD4E97}"/>
    <cellStyle name="Entrada 12 5 6 3 2" xfId="25603" xr:uid="{9055C29F-5435-478B-949C-B462FD6F4921}"/>
    <cellStyle name="Entrada 12 5 6 4" xfId="11224" xr:uid="{F82FDB30-DE6F-478B-B301-B449D908EAC3}"/>
    <cellStyle name="Entrada 12 5 6 4 2" xfId="26332" xr:uid="{48437620-2A1F-4AF8-818F-2B335AA8D534}"/>
    <cellStyle name="Entrada 12 5 6 5" xfId="19221" xr:uid="{0D8DBDF1-ED2E-4D62-9641-68C4555CDE8A}"/>
    <cellStyle name="Entrada 12 5 7" xfId="4678" xr:uid="{B235B1CC-405E-4147-9B53-7C8AE1DEC9C9}"/>
    <cellStyle name="Entrada 12 5 7 2" xfId="11060" xr:uid="{D1944C76-B6DE-4B25-A09F-77ABB0E50ACD}"/>
    <cellStyle name="Entrada 12 5 7 2 2" xfId="26168" xr:uid="{D1943C75-0AE3-4283-A296-524A38231B20}"/>
    <cellStyle name="Entrada 12 5 7 3" xfId="15250" xr:uid="{E3CDEC69-DFAA-46F7-966B-4D2BA0315325}"/>
    <cellStyle name="Entrada 12 5 7 3 2" xfId="30358" xr:uid="{B5A002F9-0C6E-46CA-9E40-343C302A23FB}"/>
    <cellStyle name="Entrada 12 5 7 4" xfId="19786" xr:uid="{B2C80B87-AA62-4447-9D3D-32CE608DA38B}"/>
    <cellStyle name="Entrada 12 5 8" xfId="8539" xr:uid="{CF75F4F1-E150-4501-B8C7-EEF8E890ACD9}"/>
    <cellStyle name="Entrada 12 5 8 2" xfId="23647" xr:uid="{1A5D4A25-8AD1-4DED-A9E0-754E9A436ADC}"/>
    <cellStyle name="Entrada 12 5 9" xfId="16348" xr:uid="{D8018C54-2148-4066-B411-5482CF1D15C7}"/>
    <cellStyle name="Entrada 12 5 9 2" xfId="31456" xr:uid="{2EAE1462-2221-4F06-8AE9-EB5DC4D1E1DA}"/>
    <cellStyle name="Entrada 13" xfId="1145" xr:uid="{00000000-0005-0000-0000-00007B040000}"/>
    <cellStyle name="Entrada 13 2" xfId="1861" xr:uid="{B7042930-4C57-4830-A3E6-1206534D4811}"/>
    <cellStyle name="Entrada 13 2 10" xfId="8362" xr:uid="{B9C72603-D39C-43CC-9404-C5EB8A75312A}"/>
    <cellStyle name="Entrada 13 2 10 2" xfId="23470" xr:uid="{0CAB2C85-26C5-44F1-A3EC-827B05CF73BE}"/>
    <cellStyle name="Entrada 13 2 11" xfId="8066" xr:uid="{DC945489-A64C-4AF3-9D49-A6D33ABE8CBC}"/>
    <cellStyle name="Entrada 13 2 11 2" xfId="23174" xr:uid="{5C529A6C-A5F8-4852-A442-EE81D02E2A0D}"/>
    <cellStyle name="Entrada 13 2 12" xfId="7236" xr:uid="{EC26C953-CF3C-4967-86D3-6CE7A458C20F}"/>
    <cellStyle name="Entrada 13 2 12 2" xfId="22344" xr:uid="{281A061B-0011-46B5-9046-0BE812BF67FA}"/>
    <cellStyle name="Entrada 13 2 13" xfId="17086" xr:uid="{5E7D8D90-DAE0-40C2-8772-540C2E5DC3FE}"/>
    <cellStyle name="Entrada 13 2 2" xfId="2421" xr:uid="{83C2260E-8015-440B-8AE0-CC66DFD39776}"/>
    <cellStyle name="Entrada 13 2 2 2" xfId="5058" xr:uid="{DE5DA639-17CD-4596-912C-881D6E069778}"/>
    <cellStyle name="Entrada 13 2 2 2 2" xfId="11422" xr:uid="{899B7054-AB9C-43B6-8195-29922D320186}"/>
    <cellStyle name="Entrada 13 2 2 2 2 2" xfId="26530" xr:uid="{55333AF3-8FA4-4DD9-B5E8-7127EEBE9E55}"/>
    <cellStyle name="Entrada 13 2 2 2 3" xfId="13977" xr:uid="{F3A27550-A1BC-4887-8314-0534CFFCE909}"/>
    <cellStyle name="Entrada 13 2 2 2 3 2" xfId="29085" xr:uid="{DD37BF87-63B6-4519-B955-92EE057A797D}"/>
    <cellStyle name="Entrada 13 2 2 2 4" xfId="20166" xr:uid="{FFD4A395-4ED8-49B3-B11A-0AB88C18BC98}"/>
    <cellStyle name="Entrada 13 2 2 3" xfId="8888" xr:uid="{FD2E977C-EDF8-43F8-86BE-38E6FDB6EFD3}"/>
    <cellStyle name="Entrada 13 2 2 3 2" xfId="23996" xr:uid="{60E6D4A8-7F42-4F90-BDC5-8E96F92FD744}"/>
    <cellStyle name="Entrada 13 2 3" xfId="2199" xr:uid="{ECE73CF1-142F-4F6B-BF66-FE64255EC9A0}"/>
    <cellStyle name="Entrada 13 2 3 2" xfId="4836" xr:uid="{071B5494-EFC3-4DF2-92DB-EBC0119A133A}"/>
    <cellStyle name="Entrada 13 2 3 2 2" xfId="15016" xr:uid="{FA89D44A-8C82-4B02-BC4D-93C3E89844BD}"/>
    <cellStyle name="Entrada 13 2 3 2 2 2" xfId="30124" xr:uid="{0245B620-5A0E-44D7-8A3A-AE98ECA57DD1}"/>
    <cellStyle name="Entrada 13 2 3 2 3" xfId="19944" xr:uid="{92340D18-931E-41FB-AF72-C224823602CE}"/>
    <cellStyle name="Entrada 13 2 3 3" xfId="8464" xr:uid="{89723161-0EF5-4440-9596-DD898CD3903E}"/>
    <cellStyle name="Entrada 13 2 3 3 2" xfId="23572" xr:uid="{B3F613FD-FDB7-440F-8EE9-E21F7DF4BE33}"/>
    <cellStyle name="Entrada 13 2 3 4" xfId="17424" xr:uid="{1121D32E-CED8-493F-8116-1C2E49D7F627}"/>
    <cellStyle name="Entrada 13 2 4" xfId="2955" xr:uid="{98350BB4-71CD-4403-A0A7-484049FED2C6}"/>
    <cellStyle name="Entrada 13 2 4 2" xfId="5592" xr:uid="{5AB8620F-4C39-44AC-A64E-FB3C05F16D0F}"/>
    <cellStyle name="Entrada 13 2 4 2 2" xfId="11903" xr:uid="{6B438DC8-CFBB-4DB9-8A1E-55620E067D6D}"/>
    <cellStyle name="Entrada 13 2 4 2 2 2" xfId="27011" xr:uid="{3FE3F1DB-75DF-4AD1-AE74-4EC90A6B9821}"/>
    <cellStyle name="Entrada 13 2 4 2 3" xfId="14267" xr:uid="{A9D9131E-B39A-4C0D-9DB0-7281DE3BE917}"/>
    <cellStyle name="Entrada 13 2 4 2 3 2" xfId="29375" xr:uid="{1CA9A926-E40B-4E43-836D-3455274BBBE8}"/>
    <cellStyle name="Entrada 13 2 4 2 4" xfId="20700" xr:uid="{BC0EC596-7770-4AE1-9983-71E1780FB714}"/>
    <cellStyle name="Entrada 13 2 4 3" xfId="9337" xr:uid="{D8F6F727-AB73-4AC8-9165-2D35986FB8C0}"/>
    <cellStyle name="Entrada 13 2 4 3 2" xfId="24445" xr:uid="{87DC98FE-8BA0-4792-8DDE-827A8CADAB43}"/>
    <cellStyle name="Entrada 13 2 4 4" xfId="16148" xr:uid="{59103207-104C-4789-B2E5-D10479FE2468}"/>
    <cellStyle name="Entrada 13 2 4 4 2" xfId="31256" xr:uid="{A64BBAAE-B2BF-43BE-9F76-54EFB9BBF163}"/>
    <cellStyle name="Entrada 13 2 4 5" xfId="18063" xr:uid="{52A9CE0A-F0A9-4F71-8166-D760A02DEC7F}"/>
    <cellStyle name="Entrada 13 2 5" xfId="3281" xr:uid="{3D4D903B-AACE-4A49-9CDF-F638B36089BC}"/>
    <cellStyle name="Entrada 13 2 5 2" xfId="5918" xr:uid="{9099818E-F729-4D6D-AA0C-E0F05BD38766}"/>
    <cellStyle name="Entrada 13 2 5 2 2" xfId="12229" xr:uid="{E81E4AD5-88BA-4576-B6BF-F79E826E1AAD}"/>
    <cellStyle name="Entrada 13 2 5 2 2 2" xfId="27337" xr:uid="{3D6F579C-794A-411E-B776-86FCCD4E9ED0}"/>
    <cellStyle name="Entrada 13 2 5 2 3" xfId="7487" xr:uid="{7F594CD6-3CFA-451D-92C4-A44CC7F715B4}"/>
    <cellStyle name="Entrada 13 2 5 2 3 2" xfId="22595" xr:uid="{907B8809-6BE0-4963-B735-5ADB54FAFBF8}"/>
    <cellStyle name="Entrada 13 2 5 2 4" xfId="21026" xr:uid="{27BFFFAB-465F-40EE-8201-892A701FE9FA}"/>
    <cellStyle name="Entrada 13 2 5 3" xfId="9663" xr:uid="{03B46076-8CA3-475C-A90A-B287D261872B}"/>
    <cellStyle name="Entrada 13 2 5 3 2" xfId="24771" xr:uid="{6D98396B-F011-4B9F-9AEC-37C3523D9310}"/>
    <cellStyle name="Entrada 13 2 5 4" xfId="13684" xr:uid="{D71BA4EB-0159-4C8D-AF10-6A135DA05BB4}"/>
    <cellStyle name="Entrada 13 2 5 4 2" xfId="28792" xr:uid="{87130C45-D29D-4C8C-B7C0-16F54B0C0C85}"/>
    <cellStyle name="Entrada 13 2 5 5" xfId="18389" xr:uid="{319B7E1B-84DD-4DC5-83DA-8840EDD43741}"/>
    <cellStyle name="Entrada 13 2 6" xfId="3587" xr:uid="{F6B867E2-9D41-46CB-8DEA-EA0A004980CD}"/>
    <cellStyle name="Entrada 13 2 6 2" xfId="6224" xr:uid="{3A61F7A1-B1A2-458E-A719-8940E51BD363}"/>
    <cellStyle name="Entrada 13 2 6 2 2" xfId="12535" xr:uid="{7742DA68-A9A7-4CB0-A990-BFDD445A07D8}"/>
    <cellStyle name="Entrada 13 2 6 2 2 2" xfId="27643" xr:uid="{74F253EE-7D61-4137-9C2E-9EE9CF28D867}"/>
    <cellStyle name="Entrada 13 2 6 2 3" xfId="16387" xr:uid="{EDB050B1-B4DF-4E46-B6F5-515E726AA83A}"/>
    <cellStyle name="Entrada 13 2 6 2 3 2" xfId="31495" xr:uid="{3801D5BC-5F6E-4768-8C12-2FC472586439}"/>
    <cellStyle name="Entrada 13 2 6 2 4" xfId="21332" xr:uid="{056BBE28-C413-4F33-B634-02ADCD0F6355}"/>
    <cellStyle name="Entrada 13 2 6 3" xfId="9969" xr:uid="{A24E3CEF-4927-419A-9EE9-2628FFD6DDBF}"/>
    <cellStyle name="Entrada 13 2 6 3 2" xfId="25077" xr:uid="{672E6578-D845-4F2C-B8A8-CB277178CF04}"/>
    <cellStyle name="Entrada 13 2 6 4" xfId="14835" xr:uid="{10E79091-F1F6-403A-A5D0-6B768EA5AC94}"/>
    <cellStyle name="Entrada 13 2 6 4 2" xfId="29943" xr:uid="{6CC7D674-57BA-478C-9B7C-CBB21DE6240A}"/>
    <cellStyle name="Entrada 13 2 6 5" xfId="18695" xr:uid="{44670444-2FE1-4684-9E9A-9B1A4F91F645}"/>
    <cellStyle name="Entrada 13 2 7" xfId="3933" xr:uid="{70646C25-9D23-4815-B504-9B08485C96A4}"/>
    <cellStyle name="Entrada 13 2 7 2" xfId="6570" xr:uid="{AB036685-DA81-447B-B57E-D28A2B301450}"/>
    <cellStyle name="Entrada 13 2 7 2 2" xfId="12881" xr:uid="{C2B8C200-544C-4023-B5FA-C950D52B7BC3}"/>
    <cellStyle name="Entrada 13 2 7 2 2 2" xfId="27989" xr:uid="{A96F14BF-7A29-45F8-94A6-88C706801454}"/>
    <cellStyle name="Entrada 13 2 7 2 3" xfId="16586" xr:uid="{ACA994AB-DB93-4C21-AC93-E6C7556F27A7}"/>
    <cellStyle name="Entrada 13 2 7 2 3 2" xfId="31694" xr:uid="{303B4F2F-2E59-43CB-BCF5-B821A795B338}"/>
    <cellStyle name="Entrada 13 2 7 2 4" xfId="21678" xr:uid="{A62FCE43-3832-49C5-AC11-6861BAEE1ACE}"/>
    <cellStyle name="Entrada 13 2 7 3" xfId="10315" xr:uid="{36EECD97-D697-4DE7-A978-C9A19B4878AC}"/>
    <cellStyle name="Entrada 13 2 7 3 2" xfId="25423" xr:uid="{609F838E-5A04-4FC2-AEB4-F8A3E7DBB52A}"/>
    <cellStyle name="Entrada 13 2 7 4" xfId="7505" xr:uid="{777917D5-50D1-4466-91F7-652AE88E1D24}"/>
    <cellStyle name="Entrada 13 2 7 4 2" xfId="22613" xr:uid="{6AC945B5-DE85-4731-B32B-936784D07661}"/>
    <cellStyle name="Entrada 13 2 7 5" xfId="19041" xr:uid="{B68B377E-D862-4531-882D-C1687E7B885C}"/>
    <cellStyle name="Entrada 13 2 8" xfId="4280" xr:uid="{C7B87BE6-2F7C-44B3-A8AF-EE0D92C0E900}"/>
    <cellStyle name="Entrada 13 2 8 2" xfId="6917" xr:uid="{9FC14D9A-A5ED-4D56-8F11-71276667B01F}"/>
    <cellStyle name="Entrada 13 2 8 2 2" xfId="13228" xr:uid="{4B078D58-4CBD-4EE3-A59C-324E259DEDD4}"/>
    <cellStyle name="Entrada 13 2 8 2 2 2" xfId="28336" xr:uid="{4D016009-F545-49D8-B8C9-B0A08D7B3BA4}"/>
    <cellStyle name="Entrada 13 2 8 2 3" xfId="16892" xr:uid="{BBAE5773-BA10-4DA1-AD46-024D4D6F3FCD}"/>
    <cellStyle name="Entrada 13 2 8 2 3 2" xfId="32000" xr:uid="{1FF20D73-792C-4B91-AB07-33261B5913DA}"/>
    <cellStyle name="Entrada 13 2 8 2 4" xfId="22025" xr:uid="{924DA8BC-8AA8-443B-A715-16DCA916CD3B}"/>
    <cellStyle name="Entrada 13 2 8 3" xfId="10662" xr:uid="{6E808677-AF3F-494B-8372-90678A306CBA}"/>
    <cellStyle name="Entrada 13 2 8 3 2" xfId="25770" xr:uid="{2EAF129E-56B3-4C83-B9ED-76CC4D69106A}"/>
    <cellStyle name="Entrada 13 2 8 4" xfId="14926" xr:uid="{71536822-C58A-4872-AAF9-F6B405E50D21}"/>
    <cellStyle name="Entrada 13 2 8 4 2" xfId="30034" xr:uid="{0EC9FD9B-894B-4AD6-A53A-AA6B6D9BDB1D}"/>
    <cellStyle name="Entrada 13 2 8 5" xfId="19388" xr:uid="{C43B38FE-BBDE-4F73-A8BB-600631E1225E}"/>
    <cellStyle name="Entrada 13 2 9" xfId="4498" xr:uid="{D1553009-3B6F-4499-A005-A16D39974132}"/>
    <cellStyle name="Entrada 13 2 9 2" xfId="10880" xr:uid="{35F47321-6FB5-4572-B602-959A0F32A01F}"/>
    <cellStyle name="Entrada 13 2 9 2 2" xfId="25988" xr:uid="{0782B7A1-8C67-40E2-AEA1-82B5B48FB6D3}"/>
    <cellStyle name="Entrada 13 2 9 3" xfId="13571" xr:uid="{2AA8C8CC-8F83-4A8A-96E3-22C1B5E6CE5B}"/>
    <cellStyle name="Entrada 13 2 9 3 2" xfId="28679" xr:uid="{1A4175A4-2B36-41EC-B17E-278B0731EC19}"/>
    <cellStyle name="Entrada 13 2 9 4" xfId="19606" xr:uid="{F969D1EB-F139-4478-A5E4-22F312DAB5DE}"/>
    <cellStyle name="Entrada 13 3" xfId="1844" xr:uid="{2BACA2FB-7E25-4681-95D3-60C7A1E767C6}"/>
    <cellStyle name="Entrada 13 3 10" xfId="16050" xr:uid="{5EED898C-85D8-44B6-8FCA-10A90C0728A5}"/>
    <cellStyle name="Entrada 13 3 10 2" xfId="31158" xr:uid="{FB334CB1-81F7-4DF1-B3B4-65E165CC4BDA}"/>
    <cellStyle name="Entrada 13 3 11" xfId="14473" xr:uid="{17BCE244-8167-4A57-8FE5-D11C44DE7678}"/>
    <cellStyle name="Entrada 13 3 11 2" xfId="29581" xr:uid="{B6EACAAC-9968-414D-95BC-5183B8CD7723}"/>
    <cellStyle name="Entrada 13 3 12" xfId="17069" xr:uid="{66522F6E-19DD-4A26-AC73-2BF7065D344C}"/>
    <cellStyle name="Entrada 13 3 2" xfId="2404" xr:uid="{989ECF00-ED4D-490B-881F-A1A788548549}"/>
    <cellStyle name="Entrada 13 3 2 2" xfId="5041" xr:uid="{C1E6ADBA-37F1-4109-B35B-35250F3B00E3}"/>
    <cellStyle name="Entrada 13 3 2 2 2" xfId="11405" xr:uid="{40EED692-80AA-42FB-8574-38BC49D7E58B}"/>
    <cellStyle name="Entrada 13 3 2 2 2 2" xfId="26513" xr:uid="{8BFC15AD-4EDE-47E0-80AA-7725B4662128}"/>
    <cellStyle name="Entrada 13 3 2 2 3" xfId="7854" xr:uid="{312A990D-09E0-4E10-BB49-FFAF8507D798}"/>
    <cellStyle name="Entrada 13 3 2 2 3 2" xfId="22962" xr:uid="{D20AA012-1DE0-43BA-AF27-1B8883B74F91}"/>
    <cellStyle name="Entrada 13 3 2 2 4" xfId="20149" xr:uid="{B55680C7-F688-436F-B19E-D44AD8969920}"/>
    <cellStyle name="Entrada 13 3 2 3" xfId="8871" xr:uid="{D73825CC-222F-453F-923C-7B86593246FD}"/>
    <cellStyle name="Entrada 13 3 2 3 2" xfId="23979" xr:uid="{86129F02-EE55-4FC0-A81A-0757D06F6DF9}"/>
    <cellStyle name="Entrada 13 3 2 4" xfId="7507" xr:uid="{85572BBC-94B8-42B4-9F52-F6CBAD7FC643}"/>
    <cellStyle name="Entrada 13 3 2 4 2" xfId="22615" xr:uid="{E9746190-CE40-4927-9FF0-1F2EADBD61E8}"/>
    <cellStyle name="Entrada 13 3 2 5" xfId="15132" xr:uid="{54635709-CEC6-44C1-B556-F5B325DA46E3}"/>
    <cellStyle name="Entrada 13 3 2 5 2" xfId="30240" xr:uid="{1CFD3A71-96CE-4775-85CB-7653494000AD}"/>
    <cellStyle name="Entrada 13 3 2 6" xfId="17595" xr:uid="{EA7BF254-4E95-425F-81BA-5405F832660B}"/>
    <cellStyle name="Entrada 13 3 3" xfId="2216" xr:uid="{8A8483FB-8A3F-49A8-9936-FDFA6FEAB356}"/>
    <cellStyle name="Entrada 13 3 3 2" xfId="4853" xr:uid="{BC4DD938-3681-49FA-883C-A2B226DDED1D}"/>
    <cellStyle name="Entrada 13 3 3 2 2" xfId="15109" xr:uid="{8D67E432-FE94-419C-A776-5AF15BBE36FA}"/>
    <cellStyle name="Entrada 13 3 3 2 2 2" xfId="30217" xr:uid="{FFADB6A8-2A97-424F-BF06-59B7886FFEE6}"/>
    <cellStyle name="Entrada 13 3 3 2 3" xfId="19961" xr:uid="{808F9FEB-6FFB-49E3-A096-3F2B76547F7B}"/>
    <cellStyle name="Entrada 13 3 3 3" xfId="7771" xr:uid="{898A010D-AD1A-48F1-A5C1-E7E91B49E90C}"/>
    <cellStyle name="Entrada 13 3 3 3 2" xfId="22879" xr:uid="{CAEBBDEC-02D4-46FB-8E03-008A87EE1B9F}"/>
    <cellStyle name="Entrada 13 3 3 4" xfId="17441" xr:uid="{09016586-C8FF-47E2-B3DE-B9577B677A2E}"/>
    <cellStyle name="Entrada 13 3 4" xfId="2938" xr:uid="{B99782AC-A7D2-42C7-B2DF-246CB5A67E6D}"/>
    <cellStyle name="Entrada 13 3 4 2" xfId="5575" xr:uid="{3AA40EBD-0B9C-433A-9EA8-EFA1E93BA892}"/>
    <cellStyle name="Entrada 13 3 4 2 2" xfId="11886" xr:uid="{A58001EF-3241-4501-8FD4-3FF82676D4AC}"/>
    <cellStyle name="Entrada 13 3 4 2 2 2" xfId="26994" xr:uid="{B0BE0D95-D867-44E6-A3D3-E3A454C6FEA1}"/>
    <cellStyle name="Entrada 13 3 4 2 3" xfId="14972" xr:uid="{7DA3CA52-4077-4F75-A76D-E54E121FC029}"/>
    <cellStyle name="Entrada 13 3 4 2 3 2" xfId="30080" xr:uid="{B440937B-9092-4BD2-B3B8-5CD3A1BF69BB}"/>
    <cellStyle name="Entrada 13 3 4 2 4" xfId="20683" xr:uid="{AC52AA26-AE4D-49C4-B71F-EA41408B1EF5}"/>
    <cellStyle name="Entrada 13 3 4 3" xfId="9320" xr:uid="{9744A1BA-377F-4D15-8050-05AFC85D960D}"/>
    <cellStyle name="Entrada 13 3 4 3 2" xfId="24428" xr:uid="{B69F40BE-C382-4A75-A1EC-E4981D5511F9}"/>
    <cellStyle name="Entrada 13 3 4 4" xfId="13678" xr:uid="{CF8B7D27-205B-49CE-8E3D-468E713CC9E0}"/>
    <cellStyle name="Entrada 13 3 4 4 2" xfId="28786" xr:uid="{6301187B-CA41-4DD5-B264-7D93FD543D88}"/>
    <cellStyle name="Entrada 13 3 4 5" xfId="18046" xr:uid="{63084BD4-1E43-488B-A60A-A982E919E2A2}"/>
    <cellStyle name="Entrada 13 3 5" xfId="3264" xr:uid="{AFED76EF-76D9-43D4-A28A-6B6F7D44E751}"/>
    <cellStyle name="Entrada 13 3 5 2" xfId="5901" xr:uid="{0CE47DD7-3E14-45E8-8852-12B4070249F5}"/>
    <cellStyle name="Entrada 13 3 5 2 2" xfId="12212" xr:uid="{5D28ED81-E67E-40CD-8D9C-F54DC4E74D2C}"/>
    <cellStyle name="Entrada 13 3 5 2 2 2" xfId="27320" xr:uid="{21801B23-BFBC-46B4-AB42-F9C64FB39D9B}"/>
    <cellStyle name="Entrada 13 3 5 2 3" xfId="15749" xr:uid="{DCB36F26-84BE-4941-AAC3-B4D40B4BD7BF}"/>
    <cellStyle name="Entrada 13 3 5 2 3 2" xfId="30857" xr:uid="{5751FA7F-44F5-47A5-9509-57489F999A49}"/>
    <cellStyle name="Entrada 13 3 5 2 4" xfId="21009" xr:uid="{8CE35F6E-2EE3-4375-9A79-23A23BBD4ADD}"/>
    <cellStyle name="Entrada 13 3 5 3" xfId="9646" xr:uid="{1113DFB7-FBE3-43AA-A726-DEADF1F46166}"/>
    <cellStyle name="Entrada 13 3 5 3 2" xfId="24754" xr:uid="{7FBFBBBE-0060-441F-86E6-774C0F850F3B}"/>
    <cellStyle name="Entrada 13 3 5 4" xfId="15593" xr:uid="{FB6AEE4D-B85A-47E0-A3DF-922E21DF7A14}"/>
    <cellStyle name="Entrada 13 3 5 4 2" xfId="30701" xr:uid="{17EE295C-9325-4C5E-9DDF-BB0E5651D37A}"/>
    <cellStyle name="Entrada 13 3 5 5" xfId="18372" xr:uid="{3D6E9440-4AF0-49C2-9DB3-C96D3AAC94FC}"/>
    <cellStyle name="Entrada 13 3 6" xfId="3570" xr:uid="{079C03E7-2CED-4688-962A-7F9F3223A798}"/>
    <cellStyle name="Entrada 13 3 6 2" xfId="6207" xr:uid="{52737405-1B03-4C5D-8AF5-3C45EC0870CA}"/>
    <cellStyle name="Entrada 13 3 6 2 2" xfId="12518" xr:uid="{43333E19-D17B-4D5F-9784-A99B055D77CE}"/>
    <cellStyle name="Entrada 13 3 6 2 2 2" xfId="27626" xr:uid="{01A3D321-DBA2-4C64-B480-6A300D827856}"/>
    <cellStyle name="Entrada 13 3 6 2 3" xfId="11757" xr:uid="{BBDBF980-75F2-4BDD-83CE-098880A42077}"/>
    <cellStyle name="Entrada 13 3 6 2 3 2" xfId="26865" xr:uid="{31BDB542-380A-4988-91A6-207E1098618B}"/>
    <cellStyle name="Entrada 13 3 6 2 4" xfId="21315" xr:uid="{5EA7B2AD-B8F3-4D2A-B206-A9AF0D9A954C}"/>
    <cellStyle name="Entrada 13 3 6 3" xfId="9952" xr:uid="{0CA0FC8D-246C-49AD-9198-97F631A4ED1A}"/>
    <cellStyle name="Entrada 13 3 6 3 2" xfId="25060" xr:uid="{86C8C7C6-10D0-42F1-8D07-18236A102BC7}"/>
    <cellStyle name="Entrada 13 3 6 4" xfId="14651" xr:uid="{6ECAD0A2-4C40-4DC8-9B0B-3E81D63498B3}"/>
    <cellStyle name="Entrada 13 3 6 4 2" xfId="29759" xr:uid="{A5C048D0-8451-4A85-995D-B044BCF95FB4}"/>
    <cellStyle name="Entrada 13 3 6 5" xfId="18678" xr:uid="{BA384B89-C7B2-4E3B-A0A2-408CBC845D94}"/>
    <cellStyle name="Entrada 13 3 7" xfId="3916" xr:uid="{3B1280D1-4E5B-4A3E-A9DB-A6C7DC130D70}"/>
    <cellStyle name="Entrada 13 3 7 2" xfId="6553" xr:uid="{66D60A1C-9C32-4AB1-A3D8-40EA24F2E164}"/>
    <cellStyle name="Entrada 13 3 7 2 2" xfId="12864" xr:uid="{72A36E80-E8FB-4200-AE9A-ABA1EBD76E93}"/>
    <cellStyle name="Entrada 13 3 7 2 2 2" xfId="27972" xr:uid="{0884B734-BED5-49D1-ADB6-73A3C48D12C0}"/>
    <cellStyle name="Entrada 13 3 7 2 3" xfId="16417" xr:uid="{C019F2D5-F5D8-45AD-9759-9908620EA7A2}"/>
    <cellStyle name="Entrada 13 3 7 2 3 2" xfId="31525" xr:uid="{5C971E9D-26AA-4824-9A11-12AE32B6FF49}"/>
    <cellStyle name="Entrada 13 3 7 2 4" xfId="21661" xr:uid="{E10E4573-C7E6-41DB-B99D-B7962627B2A3}"/>
    <cellStyle name="Entrada 13 3 7 3" xfId="10298" xr:uid="{64303363-F381-43E5-BE56-9426633B8D48}"/>
    <cellStyle name="Entrada 13 3 7 3 2" xfId="25406" xr:uid="{91222383-8BF2-4DCD-9ADE-C4BA9AE613CF}"/>
    <cellStyle name="Entrada 13 3 7 4" xfId="7128" xr:uid="{E5DD05F9-3126-4219-8302-C2AD362DE841}"/>
    <cellStyle name="Entrada 13 3 7 4 2" xfId="22236" xr:uid="{2D79DFEA-C871-4EEE-91F4-02807879F338}"/>
    <cellStyle name="Entrada 13 3 7 5" xfId="19024" xr:uid="{D661CB99-1E18-48C0-A6FB-1CB1ED1B6E1C}"/>
    <cellStyle name="Entrada 13 3 8" xfId="4481" xr:uid="{0873831C-7806-433E-A6E6-A77E3B61444C}"/>
    <cellStyle name="Entrada 13 3 8 2" xfId="10863" xr:uid="{BEA7D6F6-D60F-45BD-9498-6E4BA622AEA8}"/>
    <cellStyle name="Entrada 13 3 8 2 2" xfId="25971" xr:uid="{4D593FDB-BBAB-473A-A95E-A5F414BEA771}"/>
    <cellStyle name="Entrada 13 3 8 3" xfId="13836" xr:uid="{A0DAB574-E89B-442F-BDF9-0655561550E6}"/>
    <cellStyle name="Entrada 13 3 8 3 2" xfId="28944" xr:uid="{83A7FDE7-8BAE-477D-89FD-C5B434A3EB1E}"/>
    <cellStyle name="Entrada 13 3 8 4" xfId="19589" xr:uid="{5F477E40-14F9-446B-97EE-9C5312030310}"/>
    <cellStyle name="Entrada 13 3 9" xfId="8345" xr:uid="{9F6D0C35-5E81-4B5F-923C-CC05E44CC6D0}"/>
    <cellStyle name="Entrada 13 3 9 2" xfId="23453" xr:uid="{66B63787-E8C4-4D11-B379-9196A6B04E73}"/>
    <cellStyle name="Entrada 13 4" xfId="2081" xr:uid="{B1D5D89B-8E4A-475B-BBD2-14CD1DD2BA98}"/>
    <cellStyle name="Entrada 13 4 10" xfId="14910" xr:uid="{7F53D3F4-492A-4858-9C51-FE8C12F9816F}"/>
    <cellStyle name="Entrada 13 4 10 2" xfId="30018" xr:uid="{F359E509-C64F-4BDE-9140-2D09733B039A}"/>
    <cellStyle name="Entrada 13 4 11" xfId="13908" xr:uid="{BFEB9256-B320-4422-87AD-770BA59C3EE5}"/>
    <cellStyle name="Entrada 13 4 11 2" xfId="29016" xr:uid="{52EE9653-1A78-4B3E-8CCA-A6FA5F2FF72B}"/>
    <cellStyle name="Entrada 13 4 12" xfId="17306" xr:uid="{2020506C-90A9-4790-8624-4AFAE8B82C4F}"/>
    <cellStyle name="Entrada 13 4 2" xfId="2571" xr:uid="{38EC328D-B1BC-4B83-9675-0654515C3EE6}"/>
    <cellStyle name="Entrada 13 4 2 2" xfId="5208" xr:uid="{4F4143B2-7E93-4818-A4A3-A15FE14F4147}"/>
    <cellStyle name="Entrada 13 4 2 2 2" xfId="11572" xr:uid="{219B9309-EF3D-48E4-92A8-B8C6BD9BAE18}"/>
    <cellStyle name="Entrada 13 4 2 2 2 2" xfId="26680" xr:uid="{6CFC2D41-1967-402E-929B-D80AF6A5B4AF}"/>
    <cellStyle name="Entrada 13 4 2 2 3" xfId="14173" xr:uid="{00AD7442-E9F9-4972-B8A6-79855F7730E1}"/>
    <cellStyle name="Entrada 13 4 2 2 3 2" xfId="29281" xr:uid="{55B11CBB-6713-45E3-8EF3-0F3535E2B783}"/>
    <cellStyle name="Entrada 13 4 2 2 4" xfId="20316" xr:uid="{18B974D8-AA0B-4BD2-89AB-D1CF4A5E747D}"/>
    <cellStyle name="Entrada 13 4 2 3" xfId="9038" xr:uid="{C1C5A8F7-593E-41E9-A901-AA0BB00BE1D8}"/>
    <cellStyle name="Entrada 13 4 2 3 2" xfId="24146" xr:uid="{C56C879E-1B06-41DB-B22D-D491D59A8FE3}"/>
    <cellStyle name="Entrada 13 4 2 4" xfId="15777" xr:uid="{2DF3EE5D-2031-421A-8300-CF6979848984}"/>
    <cellStyle name="Entrada 13 4 2 4 2" xfId="30885" xr:uid="{87637F08-2AEB-46E2-9BFD-30E547D2AE92}"/>
    <cellStyle name="Entrada 13 4 2 5" xfId="8130" xr:uid="{F358C658-C157-4916-990C-4D87A8F9B7E7}"/>
    <cellStyle name="Entrada 13 4 2 5 2" xfId="23238" xr:uid="{71DA0024-C388-435A-80D0-C7C25C7A5C1D}"/>
    <cellStyle name="Entrada 13 4 2 6" xfId="17679" xr:uid="{6EE3AEDD-C80B-45B2-8A3A-AE8CFDED7D89}"/>
    <cellStyle name="Entrada 13 4 3" xfId="2841" xr:uid="{26305831-2413-4293-AFAA-74C71135DF6D}"/>
    <cellStyle name="Entrada 13 4 3 2" xfId="5478" xr:uid="{38793212-3B29-4242-8F35-B65769195F2A}"/>
    <cellStyle name="Entrada 13 4 3 2 2" xfId="9284" xr:uid="{61620E21-57DB-4654-B908-64EAF457D7C7}"/>
    <cellStyle name="Entrada 13 4 3 2 2 2" xfId="24392" xr:uid="{3CB8B226-C415-485A-A820-F8E9C716735C}"/>
    <cellStyle name="Entrada 13 4 3 2 3" xfId="20586" xr:uid="{167887C3-68A1-4AF9-BB47-9E14D6EB9E4F}"/>
    <cellStyle name="Entrada 13 4 3 3" xfId="7173" xr:uid="{A9DBE5E4-D7A8-40C3-9D41-A9F4BEB25EA9}"/>
    <cellStyle name="Entrada 13 4 3 3 2" xfId="22281" xr:uid="{A65E3968-F0EC-4D55-B8EF-A5086E64FAD7}"/>
    <cellStyle name="Entrada 13 4 3 4" xfId="17949" xr:uid="{807EB447-9FEA-405C-AE23-02943E2F00F5}"/>
    <cellStyle name="Entrada 13 4 4" xfId="3144" xr:uid="{E4E7E9C0-D290-4CC2-A0E9-DE925FF50655}"/>
    <cellStyle name="Entrada 13 4 4 2" xfId="5781" xr:uid="{6FCED3E2-72DC-4EA0-A50A-07DCF2551DE0}"/>
    <cellStyle name="Entrada 13 4 4 2 2" xfId="12092" xr:uid="{6594589C-1549-4E7F-85CA-FA35062FC93D}"/>
    <cellStyle name="Entrada 13 4 4 2 2 2" xfId="27200" xr:uid="{4883338D-BD9C-49F5-A848-A737145502B0}"/>
    <cellStyle name="Entrada 13 4 4 2 3" xfId="16372" xr:uid="{175F6477-A625-4ABD-9D65-84E1DE3C2FD0}"/>
    <cellStyle name="Entrada 13 4 4 2 3 2" xfId="31480" xr:uid="{B0D148B6-1050-48DF-9B75-4C119028E1AC}"/>
    <cellStyle name="Entrada 13 4 4 2 4" xfId="20889" xr:uid="{1710C735-B65F-4B91-B182-673A786A3286}"/>
    <cellStyle name="Entrada 13 4 4 3" xfId="9526" xr:uid="{11615369-1FB5-4459-BCCF-47551E1379A0}"/>
    <cellStyle name="Entrada 13 4 4 3 2" xfId="24634" xr:uid="{F5B538EE-5E2E-4198-AE64-6162D842667A}"/>
    <cellStyle name="Entrada 13 4 4 4" xfId="14762" xr:uid="{87C8D497-BCE8-4D23-A719-D6ED1CCF6929}"/>
    <cellStyle name="Entrada 13 4 4 4 2" xfId="29870" xr:uid="{6C895E07-76B0-4468-82B7-502C3C22961F}"/>
    <cellStyle name="Entrada 13 4 4 5" xfId="18252" xr:uid="{F7FD855B-C69C-4714-9CAE-784BB337182A}"/>
    <cellStyle name="Entrada 13 4 5" xfId="3470" xr:uid="{50DC8B70-FF28-4585-8819-CF62C15B19A3}"/>
    <cellStyle name="Entrada 13 4 5 2" xfId="6107" xr:uid="{007883D1-2519-4D64-8176-11A22B849A9D}"/>
    <cellStyle name="Entrada 13 4 5 2 2" xfId="12418" xr:uid="{F53CA2C3-598E-4877-A0DE-96EAF608F176}"/>
    <cellStyle name="Entrada 13 4 5 2 2 2" xfId="27526" xr:uid="{23531892-1E12-4557-8C91-1E7101F445A8}"/>
    <cellStyle name="Entrada 13 4 5 2 3" xfId="7151" xr:uid="{86001AB4-3255-488B-A18B-1D6ED1E7B57D}"/>
    <cellStyle name="Entrada 13 4 5 2 3 2" xfId="22259" xr:uid="{A9C1B6A9-E1D4-40E2-9A7E-C35A9CDB658A}"/>
    <cellStyle name="Entrada 13 4 5 2 4" xfId="21215" xr:uid="{D7FF6085-8503-469B-8BCF-C9FEF414A77A}"/>
    <cellStyle name="Entrada 13 4 5 3" xfId="9852" xr:uid="{D5DEB639-3A6A-4835-8267-CBFCDF83E244}"/>
    <cellStyle name="Entrada 13 4 5 3 2" xfId="24960" xr:uid="{19B6981C-CF12-4406-ADF4-08C73C80D0EA}"/>
    <cellStyle name="Entrada 13 4 5 4" xfId="7680" xr:uid="{255A78F8-525C-4CA2-ACBD-1A8350C2D36A}"/>
    <cellStyle name="Entrada 13 4 5 4 2" xfId="22788" xr:uid="{AB331F05-0BBE-40D7-990B-E8FF05C33B0A}"/>
    <cellStyle name="Entrada 13 4 5 5" xfId="18578" xr:uid="{6BF30210-00D9-4C8E-B7ED-FA570EA3FFDA}"/>
    <cellStyle name="Entrada 13 4 6" xfId="3776" xr:uid="{F297D80B-0F63-4186-9DBB-2571AB5A662A}"/>
    <cellStyle name="Entrada 13 4 6 2" xfId="6413" xr:uid="{E7712EB7-2FA0-4714-B3F1-CD50E5110707}"/>
    <cellStyle name="Entrada 13 4 6 2 2" xfId="12724" xr:uid="{0A47AA28-0B5B-40BB-8240-55D2B8EC7798}"/>
    <cellStyle name="Entrada 13 4 6 2 2 2" xfId="27832" xr:uid="{D9B9FA34-E623-42F7-B291-67897C913500}"/>
    <cellStyle name="Entrada 13 4 6 2 3" xfId="13407" xr:uid="{4F4617BD-541E-4F2B-A3B8-5141A92FA333}"/>
    <cellStyle name="Entrada 13 4 6 2 3 2" xfId="28515" xr:uid="{8D899DEA-31DB-46BB-8531-739362AD1960}"/>
    <cellStyle name="Entrada 13 4 6 2 4" xfId="21521" xr:uid="{C83EE9E2-E1A2-4D0A-A117-C6046EB5B74C}"/>
    <cellStyle name="Entrada 13 4 6 3" xfId="10158" xr:uid="{B34E66A1-8B4A-4FA0-A425-5E427D85DDEA}"/>
    <cellStyle name="Entrada 13 4 6 3 2" xfId="25266" xr:uid="{6579F770-EAD2-4208-837B-50A756333131}"/>
    <cellStyle name="Entrada 13 4 6 4" xfId="7941" xr:uid="{EBEE7857-AFFD-407F-A616-700D2FD1BC72}"/>
    <cellStyle name="Entrada 13 4 6 4 2" xfId="23049" xr:uid="{1019FBC2-0246-40AE-8E80-5600B26F44B9}"/>
    <cellStyle name="Entrada 13 4 6 5" xfId="18884" xr:uid="{4CB99EDC-3DAD-4BB7-94D6-A69A053A3980}"/>
    <cellStyle name="Entrada 13 4 7" xfId="4153" xr:uid="{034E6677-B78C-493F-BBD7-F0119316FDD2}"/>
    <cellStyle name="Entrada 13 4 7 2" xfId="6790" xr:uid="{D98A9D1A-E519-4E2F-A746-860B230C5F36}"/>
    <cellStyle name="Entrada 13 4 7 2 2" xfId="13101" xr:uid="{6CEA5A31-F348-4428-BC41-44A4E74B5F10}"/>
    <cellStyle name="Entrada 13 4 7 2 2 2" xfId="28209" xr:uid="{77D02162-A76E-4FDA-8D19-7D335BDED49F}"/>
    <cellStyle name="Entrada 13 4 7 2 3" xfId="16775" xr:uid="{FFC3842E-3DD7-4ED6-827D-193DE0588B79}"/>
    <cellStyle name="Entrada 13 4 7 2 3 2" xfId="31883" xr:uid="{80D9D89F-B8DD-4ABE-A4C7-A1053EBC6A19}"/>
    <cellStyle name="Entrada 13 4 7 2 4" xfId="21898" xr:uid="{AB5B2504-80F0-4F05-9526-94689DA907CF}"/>
    <cellStyle name="Entrada 13 4 7 3" xfId="10535" xr:uid="{D2CABB6E-472E-476B-BFF2-2A25CF1B228A}"/>
    <cellStyle name="Entrada 13 4 7 3 2" xfId="25643" xr:uid="{28898747-09FA-4568-A2AE-22CC00D84DA7}"/>
    <cellStyle name="Entrada 13 4 7 4" xfId="14402" xr:uid="{384AD9B3-8194-413B-BAB9-F1349D0CB437}"/>
    <cellStyle name="Entrada 13 4 7 4 2" xfId="29510" xr:uid="{1142862E-C0A2-4B40-A597-7C88B3BAB318}"/>
    <cellStyle name="Entrada 13 4 7 5" xfId="19261" xr:uid="{256B0331-8506-43A1-BFF6-E242E9D9017D}"/>
    <cellStyle name="Entrada 13 4 8" xfId="4718" xr:uid="{7D76EB99-6055-4F85-A67A-93DE791786B9}"/>
    <cellStyle name="Entrada 13 4 8 2" xfId="11100" xr:uid="{C1EAAD6F-A8F8-481E-BC8B-810700900566}"/>
    <cellStyle name="Entrada 13 4 8 2 2" xfId="26208" xr:uid="{F43CDD7E-F9F1-4CF2-8F9C-5F8409C78BE4}"/>
    <cellStyle name="Entrada 13 4 8 3" xfId="13389" xr:uid="{0EFAE407-374C-4CB8-A969-5F5EE081D2D1}"/>
    <cellStyle name="Entrada 13 4 8 3 2" xfId="28497" xr:uid="{E77053DC-79BA-4208-83A9-5EBFD905B46A}"/>
    <cellStyle name="Entrada 13 4 8 4" xfId="19826" xr:uid="{ACE83D09-DE6C-4FED-9329-C4A235D385AE}"/>
    <cellStyle name="Entrada 13 4 9" xfId="8579" xr:uid="{17A4C31A-6487-4C37-A32B-3F7C9278AA3A}"/>
    <cellStyle name="Entrada 13 4 9 2" xfId="23687" xr:uid="{D7A5D958-AD8A-4C81-929E-CF3C9F891384}"/>
    <cellStyle name="Entrada 13 5" xfId="2040" xr:uid="{94E8F2BE-6FCE-414E-8744-D89AB101EE05}"/>
    <cellStyle name="Entrada 13 5 10" xfId="15303" xr:uid="{0A0EAAF1-AAF2-42CB-B676-F89D54EB4793}"/>
    <cellStyle name="Entrada 13 5 10 2" xfId="30411" xr:uid="{6801EF87-48F5-44E6-A33C-43A9F150E340}"/>
    <cellStyle name="Entrada 13 5 11" xfId="17265" xr:uid="{EDA21FBB-432F-4C5C-A058-5AC6699A537E}"/>
    <cellStyle name="Entrada 13 5 2" xfId="2800" xr:uid="{D95DD0E7-912A-4A7B-B4CE-60F333F13959}"/>
    <cellStyle name="Entrada 13 5 2 2" xfId="5437" xr:uid="{8BB25A04-31F4-4805-9CB7-12264FAD9300}"/>
    <cellStyle name="Entrada 13 5 2 2 2" xfId="7989" xr:uid="{4992A02B-06AB-458B-AA7B-CB6525709FC9}"/>
    <cellStyle name="Entrada 13 5 2 2 2 2" xfId="23097" xr:uid="{A96351E8-976E-47E1-A12A-9F2947B65C2D}"/>
    <cellStyle name="Entrada 13 5 2 2 3" xfId="20545" xr:uid="{E0F0A4D1-1670-4E29-A2C2-00A97F0FDA96}"/>
    <cellStyle name="Entrada 13 5 2 3" xfId="15707" xr:uid="{611209E7-EEEC-4C3D-9C4B-B9BACF8A8BE0}"/>
    <cellStyle name="Entrada 13 5 2 3 2" xfId="30815" xr:uid="{ABBF5513-AACC-45D2-8BD1-80E5780038E4}"/>
    <cellStyle name="Entrada 13 5 2 4" xfId="17908" xr:uid="{C5080B19-8704-4B00-A11A-9A51B995CB20}"/>
    <cellStyle name="Entrada 13 5 3" xfId="3103" xr:uid="{FF850C79-8651-4A11-864D-35D29BDC2D14}"/>
    <cellStyle name="Entrada 13 5 3 2" xfId="5740" xr:uid="{44EB9776-E311-4A0A-A438-1C7DFC8AEDD9}"/>
    <cellStyle name="Entrada 13 5 3 2 2" xfId="12051" xr:uid="{93A0CA05-7BCC-4A76-8E28-FDA4C93826EE}"/>
    <cellStyle name="Entrada 13 5 3 2 2 2" xfId="27159" xr:uid="{A5D541B4-533C-4FE2-A103-731F7810317D}"/>
    <cellStyle name="Entrada 13 5 3 2 3" xfId="14827" xr:uid="{9B6F2243-1EC2-4089-921D-B492F9EBB583}"/>
    <cellStyle name="Entrada 13 5 3 2 3 2" xfId="29935" xr:uid="{EF9D4224-E2FE-4ED7-8BF9-D00C3FAABFE5}"/>
    <cellStyle name="Entrada 13 5 3 2 4" xfId="20848" xr:uid="{C1C59D4B-7F46-441D-8A4C-313F03359E81}"/>
    <cellStyle name="Entrada 13 5 3 3" xfId="9485" xr:uid="{F8EFAF93-1711-4B76-8628-FE5CF92010AC}"/>
    <cellStyle name="Entrada 13 5 3 3 2" xfId="24593" xr:uid="{6F769747-91A9-4486-B833-F6EEE83C4E90}"/>
    <cellStyle name="Entrada 13 5 3 4" xfId="9282" xr:uid="{0E8A7A21-31CA-4506-9230-472B173CFFF3}"/>
    <cellStyle name="Entrada 13 5 3 4 2" xfId="24390" xr:uid="{CBF89147-380C-44BF-A1FD-A57DEE8873A5}"/>
    <cellStyle name="Entrada 13 5 3 5" xfId="18211" xr:uid="{380267CD-73BD-4079-8C10-6AB8C7FEF832}"/>
    <cellStyle name="Entrada 13 5 4" xfId="3429" xr:uid="{8A2203D1-5C05-4A52-9F32-3AC03A7EFE8A}"/>
    <cellStyle name="Entrada 13 5 4 2" xfId="6066" xr:uid="{FE043E75-6E5C-4A2B-AA42-71DDC4F8CA7A}"/>
    <cellStyle name="Entrada 13 5 4 2 2" xfId="12377" xr:uid="{149A53CD-7681-4691-9D01-7902B57FA2F6}"/>
    <cellStyle name="Entrada 13 5 4 2 2 2" xfId="27485" xr:uid="{2E66DB59-CAF0-44D5-891F-12F661BB74E6}"/>
    <cellStyle name="Entrada 13 5 4 2 3" xfId="9181" xr:uid="{CBCD0F16-2B62-4B00-AECE-8F85BD6902D6}"/>
    <cellStyle name="Entrada 13 5 4 2 3 2" xfId="24289" xr:uid="{390074A1-F868-4B1F-89DE-F0D9D61E9A59}"/>
    <cellStyle name="Entrada 13 5 4 2 4" xfId="21174" xr:uid="{ADA63785-00B2-4CAC-AA8C-431EF11CEB19}"/>
    <cellStyle name="Entrada 13 5 4 3" xfId="9811" xr:uid="{D885C5F7-8B56-4418-83EF-7DB4DE84A0AE}"/>
    <cellStyle name="Entrada 13 5 4 3 2" xfId="24919" xr:uid="{D9E04317-2A27-479A-AF3C-D80B077CB817}"/>
    <cellStyle name="Entrada 13 5 4 4" xfId="13351" xr:uid="{6728C57B-3DFA-4B34-8979-FE0284FA577F}"/>
    <cellStyle name="Entrada 13 5 4 4 2" xfId="28459" xr:uid="{3972DE15-A3E2-4FB2-ABDA-D05BDA2B369E}"/>
    <cellStyle name="Entrada 13 5 4 5" xfId="18537" xr:uid="{10F5B573-FB5A-48E2-AAFF-2EBAA24AD667}"/>
    <cellStyle name="Entrada 13 5 5" xfId="3735" xr:uid="{CCDCA227-333B-4DEA-9215-14303414B0C5}"/>
    <cellStyle name="Entrada 13 5 5 2" xfId="6372" xr:uid="{2DEB29CE-B8EB-4BD8-AD5F-E0BB6BA90B7A}"/>
    <cellStyle name="Entrada 13 5 5 2 2" xfId="12683" xr:uid="{5B2A3578-0F67-4876-81F6-396CAD48835E}"/>
    <cellStyle name="Entrada 13 5 5 2 2 2" xfId="27791" xr:uid="{DADABC21-6666-4B98-854B-599BFBE2EE5F}"/>
    <cellStyle name="Entrada 13 5 5 2 3" xfId="11766" xr:uid="{B5B7DC8D-70C0-4D16-A41B-5201E550DD8C}"/>
    <cellStyle name="Entrada 13 5 5 2 3 2" xfId="26874" xr:uid="{42117323-3146-488A-9EF7-813513FC8AEC}"/>
    <cellStyle name="Entrada 13 5 5 2 4" xfId="21480" xr:uid="{F93330CB-8175-4A6A-B748-A65CFDCBC98C}"/>
    <cellStyle name="Entrada 13 5 5 3" xfId="10117" xr:uid="{90F9DBF8-2806-4005-9C16-1E85EE19E66A}"/>
    <cellStyle name="Entrada 13 5 5 3 2" xfId="25225" xr:uid="{462D8AB2-AB9E-4EB0-AB9E-413559F7A571}"/>
    <cellStyle name="Entrada 13 5 5 4" xfId="13689" xr:uid="{99F7C033-5B3E-49AA-AC48-622844473E48}"/>
    <cellStyle name="Entrada 13 5 5 4 2" xfId="28797" xr:uid="{6BFFC943-9266-419B-A280-46F744C0D6BE}"/>
    <cellStyle name="Entrada 13 5 5 5" xfId="18843" xr:uid="{0090FA72-783B-4F6C-BBF4-BBDC8AE7BAD1}"/>
    <cellStyle name="Entrada 13 5 6" xfId="4112" xr:uid="{BA1BD18C-CEB5-4281-961A-EAC807022B06}"/>
    <cellStyle name="Entrada 13 5 6 2" xfId="6749" xr:uid="{8F83575B-CBF4-45E4-BA46-9D335B66B299}"/>
    <cellStyle name="Entrada 13 5 6 2 2" xfId="13060" xr:uid="{2E2AE05D-1610-4AF1-A732-77F8A55D2978}"/>
    <cellStyle name="Entrada 13 5 6 2 2 2" xfId="28168" xr:uid="{D6F4BDCB-4466-4842-BC11-F2DD93D90AAF}"/>
    <cellStyle name="Entrada 13 5 6 2 3" xfId="16734" xr:uid="{8A255351-70DF-4AEF-BA61-888A813AE0BC}"/>
    <cellStyle name="Entrada 13 5 6 2 3 2" xfId="31842" xr:uid="{62FB2C97-E029-406C-8D82-E681B2A061DE}"/>
    <cellStyle name="Entrada 13 5 6 2 4" xfId="21857" xr:uid="{12DC0E89-CD2D-46A0-B156-8C1B597979BE}"/>
    <cellStyle name="Entrada 13 5 6 3" xfId="10494" xr:uid="{A61483C0-0DED-4A79-89E9-673419E5ECE8}"/>
    <cellStyle name="Entrada 13 5 6 3 2" xfId="25602" xr:uid="{3D98722F-8187-4BFD-A9A9-3FF1DBC7AED7}"/>
    <cellStyle name="Entrada 13 5 6 4" xfId="7871" xr:uid="{1A566120-83FF-4668-98F8-B1E396D14CD5}"/>
    <cellStyle name="Entrada 13 5 6 4 2" xfId="22979" xr:uid="{4A04033D-2A70-4990-8A25-AC71B8A79473}"/>
    <cellStyle name="Entrada 13 5 6 5" xfId="19220" xr:uid="{270DE544-6006-4DA8-AD50-41F722D68173}"/>
    <cellStyle name="Entrada 13 5 7" xfId="4677" xr:uid="{5C670FA9-A805-4FB1-B4E9-D6D24C40E222}"/>
    <cellStyle name="Entrada 13 5 7 2" xfId="11059" xr:uid="{8518BE1E-DEC2-4089-AD67-AA8DC08B6EA7}"/>
    <cellStyle name="Entrada 13 5 7 2 2" xfId="26167" xr:uid="{FE0EA626-C50C-4FCA-98FF-05557782D6DD}"/>
    <cellStyle name="Entrada 13 5 7 3" xfId="13443" xr:uid="{5060609D-FB85-468A-B77E-9A38A18DEA3C}"/>
    <cellStyle name="Entrada 13 5 7 3 2" xfId="28551" xr:uid="{580F6DF4-F3DF-45CE-9F2D-44B09ED2D8D7}"/>
    <cellStyle name="Entrada 13 5 7 4" xfId="19785" xr:uid="{9F04FC20-17D0-425A-BE92-85E7CC6B5D34}"/>
    <cellStyle name="Entrada 13 5 8" xfId="8538" xr:uid="{ED4D18BB-E047-4634-873C-72CEEB7805CA}"/>
    <cellStyle name="Entrada 13 5 8 2" xfId="23646" xr:uid="{A9519C4B-2085-466F-A76E-76D12E6DD163}"/>
    <cellStyle name="Entrada 13 5 9" xfId="15689" xr:uid="{64AC27AD-CE21-4265-B39B-DD682D45B311}"/>
    <cellStyle name="Entrada 13 5 9 2" xfId="30797" xr:uid="{A2B32483-EEF4-46A8-8873-5C72414B9F83}"/>
    <cellStyle name="Entrada 14" xfId="1146" xr:uid="{00000000-0005-0000-0000-00007C040000}"/>
    <cellStyle name="Entrada 14 2" xfId="1862" xr:uid="{3AE3CD63-71A0-4DB5-ABD3-041295CEF6B7}"/>
    <cellStyle name="Entrada 14 2 10" xfId="8363" xr:uid="{758FEDC4-88BD-4FC2-B0C8-5B43E31AA365}"/>
    <cellStyle name="Entrada 14 2 10 2" xfId="23471" xr:uid="{22FE5264-7CF1-42FE-AB7A-F353AFECFDE4}"/>
    <cellStyle name="Entrada 14 2 11" xfId="14368" xr:uid="{E682446D-4890-4E30-9754-2A4BB96794A4}"/>
    <cellStyle name="Entrada 14 2 11 2" xfId="29476" xr:uid="{49EA94F7-1CDC-4EDF-8250-057BEFF8E1B8}"/>
    <cellStyle name="Entrada 14 2 12" xfId="15919" xr:uid="{67DAD71A-8D6B-4962-BDC2-925FD8F3FC93}"/>
    <cellStyle name="Entrada 14 2 12 2" xfId="31027" xr:uid="{D2983F37-8148-430E-957A-B0D832B85D1E}"/>
    <cellStyle name="Entrada 14 2 13" xfId="17087" xr:uid="{767184AF-B9C9-4657-9FEA-55164B81A67B}"/>
    <cellStyle name="Entrada 14 2 2" xfId="2422" xr:uid="{FBD7892D-FC15-4CE0-B1EF-44266A46436C}"/>
    <cellStyle name="Entrada 14 2 2 2" xfId="5059" xr:uid="{1EDEEF5B-FFB8-4CF2-89D0-4EE5C909BD61}"/>
    <cellStyle name="Entrada 14 2 2 2 2" xfId="11423" xr:uid="{217783E9-B8A8-48E4-B631-8AA460DBD5FE}"/>
    <cellStyle name="Entrada 14 2 2 2 2 2" xfId="26531" xr:uid="{ADB6C7A8-B6C3-4858-9B07-4A1AFE8A49F9}"/>
    <cellStyle name="Entrada 14 2 2 2 3" xfId="7237" xr:uid="{ED165BDB-05DA-41D9-B2D9-5E6077C361F4}"/>
    <cellStyle name="Entrada 14 2 2 2 3 2" xfId="22345" xr:uid="{A92021D6-EB4F-4B54-9C0C-0D270C5E1594}"/>
    <cellStyle name="Entrada 14 2 2 2 4" xfId="20167" xr:uid="{1BF3078A-B5C1-4FA1-88AC-2222B2E310E2}"/>
    <cellStyle name="Entrada 14 2 2 3" xfId="8889" xr:uid="{354337E7-1CD3-4152-8442-818DEE4529AC}"/>
    <cellStyle name="Entrada 14 2 2 3 2" xfId="23997" xr:uid="{C8FFB259-E5CD-471E-BB69-475443169313}"/>
    <cellStyle name="Entrada 14 2 3" xfId="2198" xr:uid="{804D9F29-0D68-4E74-8731-FFCBFD23695C}"/>
    <cellStyle name="Entrada 14 2 3 2" xfId="4835" xr:uid="{9520C5A2-E31F-495A-9055-F0BD4056E02E}"/>
    <cellStyle name="Entrada 14 2 3 2 2" xfId="14748" xr:uid="{D5C69FA8-078F-472B-BE36-C9B964E7D3F4}"/>
    <cellStyle name="Entrada 14 2 3 2 2 2" xfId="29856" xr:uid="{E6EB373A-15EB-4A7D-973C-07773F99D6D1}"/>
    <cellStyle name="Entrada 14 2 3 2 3" xfId="19943" xr:uid="{14A13682-713A-43A0-BC68-05FE4417C6F0}"/>
    <cellStyle name="Entrada 14 2 3 3" xfId="9179" xr:uid="{6B1D235C-16FE-4F03-8457-37AA4DEE5DC6}"/>
    <cellStyle name="Entrada 14 2 3 3 2" xfId="24287" xr:uid="{F1BA5B1E-3F75-4306-8D16-A89B151D35EF}"/>
    <cellStyle name="Entrada 14 2 3 4" xfId="17423" xr:uid="{80F688AA-1366-416F-B727-1418D419B150}"/>
    <cellStyle name="Entrada 14 2 4" xfId="2956" xr:uid="{ECAB36C1-D8B8-4EEC-B975-6A2EDAE7CE0C}"/>
    <cellStyle name="Entrada 14 2 4 2" xfId="5593" xr:uid="{8058A402-1425-4633-8C3E-73A9B28B7E08}"/>
    <cellStyle name="Entrada 14 2 4 2 2" xfId="11904" xr:uid="{C5F57F2F-4848-4388-B200-55785A2E498D}"/>
    <cellStyle name="Entrada 14 2 4 2 2 2" xfId="27012" xr:uid="{F90D9820-63CF-4207-A1E7-5752AE6A9FCF}"/>
    <cellStyle name="Entrada 14 2 4 2 3" xfId="13890" xr:uid="{4458F54F-BC06-4614-9EB9-EDB75857F187}"/>
    <cellStyle name="Entrada 14 2 4 2 3 2" xfId="28998" xr:uid="{B6A3D53F-8E19-4AC8-B957-464E0606DC07}"/>
    <cellStyle name="Entrada 14 2 4 2 4" xfId="20701" xr:uid="{F1E6AAE5-6F4D-460D-9D5D-BA845F6B1446}"/>
    <cellStyle name="Entrada 14 2 4 3" xfId="9338" xr:uid="{D940680A-1698-4C16-8F3F-3D762166B7C4}"/>
    <cellStyle name="Entrada 14 2 4 3 2" xfId="24446" xr:uid="{81F90791-3C81-4ADE-AC6E-91BA7737D01B}"/>
    <cellStyle name="Entrada 14 2 4 4" xfId="7328" xr:uid="{AD55B126-3605-4A3E-A04F-7BA8EB3BCFFB}"/>
    <cellStyle name="Entrada 14 2 4 4 2" xfId="22436" xr:uid="{72D60498-1081-4CCC-8128-1F940A1FC4DA}"/>
    <cellStyle name="Entrada 14 2 4 5" xfId="18064" xr:uid="{95EB1C30-AC76-4CFD-87D7-5812448004AD}"/>
    <cellStyle name="Entrada 14 2 5" xfId="3282" xr:uid="{C18D73F2-9B53-4A84-A4B3-6DF7765C6082}"/>
    <cellStyle name="Entrada 14 2 5 2" xfId="5919" xr:uid="{8102C77C-26CD-4A1A-85A1-512B5D2CE4A0}"/>
    <cellStyle name="Entrada 14 2 5 2 2" xfId="12230" xr:uid="{DD3ED8C7-4169-4BF6-BCF8-5F0D042FB56C}"/>
    <cellStyle name="Entrada 14 2 5 2 2 2" xfId="27338" xr:uid="{2F694966-1728-4902-A826-FF3CF9EC495C}"/>
    <cellStyle name="Entrada 14 2 5 2 3" xfId="16495" xr:uid="{3C617402-72CD-4266-B21D-FE7462D11BDC}"/>
    <cellStyle name="Entrada 14 2 5 2 3 2" xfId="31603" xr:uid="{A2B66492-FBB0-4856-A30F-11117047A9D2}"/>
    <cellStyle name="Entrada 14 2 5 2 4" xfId="21027" xr:uid="{A2651358-5955-466A-B447-E9ED7D481264}"/>
    <cellStyle name="Entrada 14 2 5 3" xfId="9664" xr:uid="{32327544-79A1-4ACF-85C8-19CF54E16D28}"/>
    <cellStyle name="Entrada 14 2 5 3 2" xfId="24772" xr:uid="{7742D910-74D9-420E-8E43-423CFD6AA293}"/>
    <cellStyle name="Entrada 14 2 5 4" xfId="14542" xr:uid="{F35D9224-0EA9-4659-BB1D-208173EBE7CC}"/>
    <cellStyle name="Entrada 14 2 5 4 2" xfId="29650" xr:uid="{DED0BF80-9A62-4F34-8DE4-D22D335E235F}"/>
    <cellStyle name="Entrada 14 2 5 5" xfId="18390" xr:uid="{43B7B404-A4A2-4548-B345-2702D6816754}"/>
    <cellStyle name="Entrada 14 2 6" xfId="3588" xr:uid="{87FDEB68-F3A2-4D87-B8C7-2E603F44644A}"/>
    <cellStyle name="Entrada 14 2 6 2" xfId="6225" xr:uid="{BB09E965-E955-4F42-9961-3197CC50F4E7}"/>
    <cellStyle name="Entrada 14 2 6 2 2" xfId="12536" xr:uid="{1C68201C-D303-4CE8-9EAF-AB94F93300C5}"/>
    <cellStyle name="Entrada 14 2 6 2 2 2" xfId="27644" xr:uid="{7B726D49-A49D-49A6-981F-AC0393904864}"/>
    <cellStyle name="Entrada 14 2 6 2 3" xfId="15554" xr:uid="{BFC46C78-B313-4531-B04D-5050D0172719}"/>
    <cellStyle name="Entrada 14 2 6 2 3 2" xfId="30662" xr:uid="{ADFE2341-E436-42DF-9EB3-CE394F8A41DD}"/>
    <cellStyle name="Entrada 14 2 6 2 4" xfId="21333" xr:uid="{311F8440-E619-48D2-98A6-ED80F550B66D}"/>
    <cellStyle name="Entrada 14 2 6 3" xfId="9970" xr:uid="{A684585C-0BE4-482A-8F16-5E59FEB0B084}"/>
    <cellStyle name="Entrada 14 2 6 3 2" xfId="25078" xr:uid="{598D8606-F3A2-439C-89C3-7FC64F4CCFCC}"/>
    <cellStyle name="Entrada 14 2 6 4" xfId="7072" xr:uid="{54AF5B28-EB53-4613-BB27-5882B34A4F53}"/>
    <cellStyle name="Entrada 14 2 6 4 2" xfId="22180" xr:uid="{2FF2EB09-9B0D-4C57-B695-89F3779D62CF}"/>
    <cellStyle name="Entrada 14 2 6 5" xfId="18696" xr:uid="{0DD2DCC7-1A06-465D-9943-6527CCAE8C29}"/>
    <cellStyle name="Entrada 14 2 7" xfId="3934" xr:uid="{56BDE851-EA9E-4E00-8329-0C51EDDB2428}"/>
    <cellStyle name="Entrada 14 2 7 2" xfId="6571" xr:uid="{13FA1BD1-D96B-4BC5-9316-46F0CB51E272}"/>
    <cellStyle name="Entrada 14 2 7 2 2" xfId="12882" xr:uid="{34589BFB-B0DF-4F25-8D41-41911A3D2717}"/>
    <cellStyle name="Entrada 14 2 7 2 2 2" xfId="27990" xr:uid="{73746295-3633-419C-BD13-ECF1E13ED2EB}"/>
    <cellStyle name="Entrada 14 2 7 2 3" xfId="16587" xr:uid="{48C07AD5-832C-4D67-BBC4-DCE370C3A03C}"/>
    <cellStyle name="Entrada 14 2 7 2 3 2" xfId="31695" xr:uid="{54DD771B-AB8B-4541-9033-DE9EACB7EFEB}"/>
    <cellStyle name="Entrada 14 2 7 2 4" xfId="21679" xr:uid="{9EFD86F0-AB74-4F0D-B3A6-FA4C1DEFCEEC}"/>
    <cellStyle name="Entrada 14 2 7 3" xfId="10316" xr:uid="{6F066F55-7720-4AFF-A648-7B1126131DA4}"/>
    <cellStyle name="Entrada 14 2 7 3 2" xfId="25424" xr:uid="{E0BB1398-2952-4FD7-A1A6-0118E3DD14B1}"/>
    <cellStyle name="Entrada 14 2 7 4" xfId="15650" xr:uid="{F6BAD6AA-DA5E-44BA-9E3B-9CF41B95F3AB}"/>
    <cellStyle name="Entrada 14 2 7 4 2" xfId="30758" xr:uid="{037EDD30-C067-4637-AD26-2E69E4389670}"/>
    <cellStyle name="Entrada 14 2 7 5" xfId="19042" xr:uid="{3200450F-6188-41BD-BCC8-90DB61444B9C}"/>
    <cellStyle name="Entrada 14 2 8" xfId="4281" xr:uid="{4A7F59AC-1537-4E59-AE7E-9A9304EF8168}"/>
    <cellStyle name="Entrada 14 2 8 2" xfId="6918" xr:uid="{425F87F3-D1B9-4ED0-B5E4-F615ECC63DE6}"/>
    <cellStyle name="Entrada 14 2 8 2 2" xfId="13229" xr:uid="{B45A80D4-935F-4726-B668-633CF4693B8E}"/>
    <cellStyle name="Entrada 14 2 8 2 2 2" xfId="28337" xr:uid="{C6996E75-AC06-4D98-96DD-743F6675BAC4}"/>
    <cellStyle name="Entrada 14 2 8 2 3" xfId="16893" xr:uid="{9EE421DF-50F3-414D-801A-B7095E292468}"/>
    <cellStyle name="Entrada 14 2 8 2 3 2" xfId="32001" xr:uid="{28380630-9B84-4685-9EF4-EB12B4E99260}"/>
    <cellStyle name="Entrada 14 2 8 2 4" xfId="22026" xr:uid="{1982B116-D308-40A6-AA92-7A301179E920}"/>
    <cellStyle name="Entrada 14 2 8 3" xfId="10663" xr:uid="{5AF7DBB1-93A9-41D7-A9D0-D26673E5F90E}"/>
    <cellStyle name="Entrada 14 2 8 3 2" xfId="25771" xr:uid="{862C711E-1078-4ACC-8182-41810482ABA2}"/>
    <cellStyle name="Entrada 14 2 8 4" xfId="15668" xr:uid="{19FBBBC9-693F-4A67-8850-21C8CD689885}"/>
    <cellStyle name="Entrada 14 2 8 4 2" xfId="30776" xr:uid="{20857FAD-5FB9-498F-9702-1D51DDD6EA5A}"/>
    <cellStyle name="Entrada 14 2 8 5" xfId="19389" xr:uid="{9883DB8A-2974-4969-BF07-78F3A91F512D}"/>
    <cellStyle name="Entrada 14 2 9" xfId="4499" xr:uid="{E871F455-DF48-4BD8-A2FE-9A0CA93ACB2A}"/>
    <cellStyle name="Entrada 14 2 9 2" xfId="10881" xr:uid="{331F3DA8-CDF5-4ACC-B1FA-D8EA0E2CFDAC}"/>
    <cellStyle name="Entrada 14 2 9 2 2" xfId="25989" xr:uid="{BB02F310-D2F4-48C5-9695-E901C8C5A203}"/>
    <cellStyle name="Entrada 14 2 9 3" xfId="14791" xr:uid="{451C8E29-3111-48F9-A4CA-A565430F5CDE}"/>
    <cellStyle name="Entrada 14 2 9 3 2" xfId="29899" xr:uid="{B846F41F-F36A-472F-865C-C19BE71F9204}"/>
    <cellStyle name="Entrada 14 2 9 4" xfId="19607" xr:uid="{13FBBF63-AEAE-465A-BC82-2E8F5DA7653B}"/>
    <cellStyle name="Entrada 14 3" xfId="1845" xr:uid="{93A224D3-7FA9-4B86-A317-A7E485932B08}"/>
    <cellStyle name="Entrada 14 3 10" xfId="14277" xr:uid="{107A0281-D5A8-497C-83F2-5B6314AC8EF9}"/>
    <cellStyle name="Entrada 14 3 10 2" xfId="29385" xr:uid="{A7AC9E3F-C97F-48AD-B27E-C281E5AD8671}"/>
    <cellStyle name="Entrada 14 3 11" xfId="7346" xr:uid="{2E5C4320-ED83-4A9D-A5DC-A619F49178C5}"/>
    <cellStyle name="Entrada 14 3 11 2" xfId="22454" xr:uid="{5AD3015A-6D8B-41A5-B274-62D98372980E}"/>
    <cellStyle name="Entrada 14 3 12" xfId="17070" xr:uid="{4BF4EC60-C11A-40DA-99BB-E98ADC519756}"/>
    <cellStyle name="Entrada 14 3 2" xfId="2405" xr:uid="{072E775C-D2BB-4B65-A04F-2C6DF6EA870D}"/>
    <cellStyle name="Entrada 14 3 2 2" xfId="5042" xr:uid="{861F7847-BAC7-490E-A9F6-E395D8C82124}"/>
    <cellStyle name="Entrada 14 3 2 2 2" xfId="11406" xr:uid="{77939B3C-DC00-448B-9FD5-B66BB1752C4F}"/>
    <cellStyle name="Entrada 14 3 2 2 2 2" xfId="26514" xr:uid="{D5D1972F-6F7D-40B9-9D0D-4C88314215A4}"/>
    <cellStyle name="Entrada 14 3 2 2 3" xfId="13823" xr:uid="{EA93508D-6BD5-4381-81AC-3DA8A657CD27}"/>
    <cellStyle name="Entrada 14 3 2 2 3 2" xfId="28931" xr:uid="{4C51FCBA-5497-4B1B-8BAF-7FB522326379}"/>
    <cellStyle name="Entrada 14 3 2 2 4" xfId="20150" xr:uid="{EF8A262F-869C-4654-B49F-1EF082BD9674}"/>
    <cellStyle name="Entrada 14 3 2 3" xfId="8872" xr:uid="{37ADE0D1-4E70-4CB0-832F-E003467EB404}"/>
    <cellStyle name="Entrada 14 3 2 3 2" xfId="23980" xr:uid="{216E22FB-1A03-459D-B324-90AB5756CD1C}"/>
    <cellStyle name="Entrada 14 3 2 4" xfId="7398" xr:uid="{8BDF65E1-D810-4BFD-9B2A-C7ED15FD9B79}"/>
    <cellStyle name="Entrada 14 3 2 4 2" xfId="22506" xr:uid="{6DE48F61-E9E4-45CF-9AAF-9B28D763BAD5}"/>
    <cellStyle name="Entrada 14 3 2 5" xfId="15590" xr:uid="{29FAF2DE-4B7D-486B-89CD-1BA5FEEA4C62}"/>
    <cellStyle name="Entrada 14 3 2 5 2" xfId="30698" xr:uid="{52171B19-7639-4271-993F-5A5E3131973C}"/>
    <cellStyle name="Entrada 14 3 2 6" xfId="17596" xr:uid="{896F34E9-BE12-43A7-9320-2D5872499BC3}"/>
    <cellStyle name="Entrada 14 3 3" xfId="2215" xr:uid="{C2651632-F4B9-4929-A473-D1DBD192F780}"/>
    <cellStyle name="Entrada 14 3 3 2" xfId="4852" xr:uid="{F8CB9C37-8F08-411F-B251-61465D9D2120}"/>
    <cellStyle name="Entrada 14 3 3 2 2" xfId="16251" xr:uid="{A71C5B89-80EF-4472-A2B3-F698D87117FF}"/>
    <cellStyle name="Entrada 14 3 3 2 2 2" xfId="31359" xr:uid="{F15060AC-CD34-477F-8779-BC926C6C1D79}"/>
    <cellStyle name="Entrada 14 3 3 2 3" xfId="19960" xr:uid="{D2A68225-E695-45BC-BB9B-8786729AF429}"/>
    <cellStyle name="Entrada 14 3 3 3" xfId="15097" xr:uid="{7886F1AE-BEF3-4D42-B0F2-BDD946E100F5}"/>
    <cellStyle name="Entrada 14 3 3 3 2" xfId="30205" xr:uid="{AE081D7D-0C36-4631-A521-41B8CFA4BCFC}"/>
    <cellStyle name="Entrada 14 3 3 4" xfId="17440" xr:uid="{B76AFF1B-790B-4B54-8413-ACF47FCDE3FB}"/>
    <cellStyle name="Entrada 14 3 4" xfId="2939" xr:uid="{0888C19C-7779-4180-A7CD-2F5966520F16}"/>
    <cellStyle name="Entrada 14 3 4 2" xfId="5576" xr:uid="{FA05020D-05A1-4C2E-BB8F-0F2E3FF6E9E7}"/>
    <cellStyle name="Entrada 14 3 4 2 2" xfId="11887" xr:uid="{E868CFD3-8F51-44A6-AD98-94062B16A9A4}"/>
    <cellStyle name="Entrada 14 3 4 2 2 2" xfId="26995" xr:uid="{243552EF-01BC-4275-ADFD-6EC27A2292D4}"/>
    <cellStyle name="Entrada 14 3 4 2 3" xfId="7547" xr:uid="{A0C2D2AB-6B63-4810-9530-94E71C657C70}"/>
    <cellStyle name="Entrada 14 3 4 2 3 2" xfId="22655" xr:uid="{391FB2A6-5A75-427D-A4EC-23FD8E4C41CF}"/>
    <cellStyle name="Entrada 14 3 4 2 4" xfId="20684" xr:uid="{8EF99EB0-94A3-4670-A5F1-707F81FD153D}"/>
    <cellStyle name="Entrada 14 3 4 3" xfId="9321" xr:uid="{39D67B4E-B963-4AF2-A9A4-F9B697567659}"/>
    <cellStyle name="Entrada 14 3 4 3 2" xfId="24429" xr:uid="{1B2C18FC-D6EB-42FF-8E2A-C1D2A48866A8}"/>
    <cellStyle name="Entrada 14 3 4 4" xfId="7527" xr:uid="{A3888BDB-A5EB-47D6-A116-D1A32F50186A}"/>
    <cellStyle name="Entrada 14 3 4 4 2" xfId="22635" xr:uid="{7E0443AC-A089-4AFB-96B1-C37F62188169}"/>
    <cellStyle name="Entrada 14 3 4 5" xfId="18047" xr:uid="{835C2588-5B6A-4663-B342-DC2FC0DB2B23}"/>
    <cellStyle name="Entrada 14 3 5" xfId="3265" xr:uid="{8C41113E-9AFF-4258-B30B-68C97A0BF5E5}"/>
    <cellStyle name="Entrada 14 3 5 2" xfId="5902" xr:uid="{3F1C8BD8-4C6A-40D9-B0F2-782B861B93B6}"/>
    <cellStyle name="Entrada 14 3 5 2 2" xfId="12213" xr:uid="{A7BA3C8A-3A43-4E6B-8FB9-CD67FA180620}"/>
    <cellStyle name="Entrada 14 3 5 2 2 2" xfId="27321" xr:uid="{0DE25363-A986-4E80-A44E-8549AA3712D0}"/>
    <cellStyle name="Entrada 14 3 5 2 3" xfId="14205" xr:uid="{0F65BDD2-05D5-4C7C-9290-7FAD81483BD0}"/>
    <cellStyle name="Entrada 14 3 5 2 3 2" xfId="29313" xr:uid="{1AAACB21-3465-4E31-9391-1186F973470D}"/>
    <cellStyle name="Entrada 14 3 5 2 4" xfId="21010" xr:uid="{D7E053A3-04AC-463B-9426-B6395D7BB07B}"/>
    <cellStyle name="Entrada 14 3 5 3" xfId="9647" xr:uid="{69E9AD5F-30D4-46FB-ABE3-69EF64F0ECE1}"/>
    <cellStyle name="Entrada 14 3 5 3 2" xfId="24755" xr:uid="{CCC9E94A-CEE9-4563-86E9-C9702FF4C652}"/>
    <cellStyle name="Entrada 14 3 5 4" xfId="13618" xr:uid="{4A820A0D-26E9-42DD-AA77-D106883EBA39}"/>
    <cellStyle name="Entrada 14 3 5 4 2" xfId="28726" xr:uid="{A92C092E-6A56-402D-8252-04B38A915C48}"/>
    <cellStyle name="Entrada 14 3 5 5" xfId="18373" xr:uid="{75E78CB6-6270-4B32-93D6-EB9EFC3856BA}"/>
    <cellStyle name="Entrada 14 3 6" xfId="3571" xr:uid="{5FAB373B-C346-4A89-B08F-087964FC2E9B}"/>
    <cellStyle name="Entrada 14 3 6 2" xfId="6208" xr:uid="{D6964EA9-B48A-4945-929A-D7003F04A045}"/>
    <cellStyle name="Entrada 14 3 6 2 2" xfId="12519" xr:uid="{DD8AFB1C-24C0-4863-8149-B33A252EA4E9}"/>
    <cellStyle name="Entrada 14 3 6 2 2 2" xfId="27627" xr:uid="{D7C01F3B-D1A9-4CDA-B45A-F106EC6D46D8}"/>
    <cellStyle name="Entrada 14 3 6 2 3" xfId="7430" xr:uid="{B7E05623-7EF4-4185-BD19-303ECC9716D3}"/>
    <cellStyle name="Entrada 14 3 6 2 3 2" xfId="22538" xr:uid="{5AC30172-E5FE-4357-8F99-EE8C9E9266C5}"/>
    <cellStyle name="Entrada 14 3 6 2 4" xfId="21316" xr:uid="{7582F413-BCCA-460E-84EA-322680273657}"/>
    <cellStyle name="Entrada 14 3 6 3" xfId="9953" xr:uid="{646BBD6F-23B1-4D0C-A9C7-9A6B39D87FA1}"/>
    <cellStyle name="Entrada 14 3 6 3 2" xfId="25061" xr:uid="{5CE2ABCF-885D-451E-934F-3AEAFA90F3ED}"/>
    <cellStyle name="Entrada 14 3 6 4" xfId="7746" xr:uid="{887E2211-D6D6-40F5-A192-03321451031A}"/>
    <cellStyle name="Entrada 14 3 6 4 2" xfId="22854" xr:uid="{52500372-9888-4A59-B271-6374A0E2CE92}"/>
    <cellStyle name="Entrada 14 3 6 5" xfId="18679" xr:uid="{48953969-8403-47A5-883A-E51552B65C7A}"/>
    <cellStyle name="Entrada 14 3 7" xfId="3917" xr:uid="{F91E7A23-C267-4083-8889-139348D23312}"/>
    <cellStyle name="Entrada 14 3 7 2" xfId="6554" xr:uid="{75FA66B8-420A-46D4-86AF-0521C63F5CE3}"/>
    <cellStyle name="Entrada 14 3 7 2 2" xfId="12865" xr:uid="{00DC55B9-582C-40D4-92AB-DE6EC70D7869}"/>
    <cellStyle name="Entrada 14 3 7 2 2 2" xfId="27973" xr:uid="{DC8E9836-314F-49B6-8E57-9AB71BA1017D}"/>
    <cellStyle name="Entrada 14 3 7 2 3" xfId="16570" xr:uid="{B3646DE5-029E-4BA6-BD1C-87F5A56839FE}"/>
    <cellStyle name="Entrada 14 3 7 2 3 2" xfId="31678" xr:uid="{940154F8-E26E-4463-B78C-E9D430A51FFD}"/>
    <cellStyle name="Entrada 14 3 7 2 4" xfId="21662" xr:uid="{4CF2C1AE-AC04-4581-A917-1F32F5035180}"/>
    <cellStyle name="Entrada 14 3 7 3" xfId="10299" xr:uid="{FFD17A31-B96B-4171-8AD7-18D03CCDC70C}"/>
    <cellStyle name="Entrada 14 3 7 3 2" xfId="25407" xr:uid="{0B8CC81B-B9C5-42CD-9364-D3A0C1236130}"/>
    <cellStyle name="Entrada 14 3 7 4" xfId="7815" xr:uid="{23DAEF6E-63C3-4931-AB1C-7E747492429F}"/>
    <cellStyle name="Entrada 14 3 7 4 2" xfId="22923" xr:uid="{531A463D-7B68-4A73-ABFA-CEA6E4D8D54B}"/>
    <cellStyle name="Entrada 14 3 7 5" xfId="19025" xr:uid="{0BF89BD5-C0D2-49C6-88A9-E1A480624840}"/>
    <cellStyle name="Entrada 14 3 8" xfId="4482" xr:uid="{824BEB58-5907-4766-A96C-367FA09A89A2}"/>
    <cellStyle name="Entrada 14 3 8 2" xfId="10864" xr:uid="{0753A6D3-2473-4077-AD8E-D8E010AA4B32}"/>
    <cellStyle name="Entrada 14 3 8 2 2" xfId="25972" xr:uid="{EFF20917-F052-43EC-B7B7-A0AF85E3B446}"/>
    <cellStyle name="Entrada 14 3 8 3" xfId="15169" xr:uid="{0F98D06A-0144-42FE-A126-8171D39997B5}"/>
    <cellStyle name="Entrada 14 3 8 3 2" xfId="30277" xr:uid="{3281BF3F-2FAA-440D-BE44-016A0DB68486}"/>
    <cellStyle name="Entrada 14 3 8 4" xfId="19590" xr:uid="{045A1A43-717C-42DA-BF5A-63433613114A}"/>
    <cellStyle name="Entrada 14 3 9" xfId="8346" xr:uid="{84D4673B-F994-44C2-83FD-D00EB70A3519}"/>
    <cellStyle name="Entrada 14 3 9 2" xfId="23454" xr:uid="{0594680A-8F3E-4F6E-80A1-A3D3E8B5124F}"/>
    <cellStyle name="Entrada 14 4" xfId="2082" xr:uid="{14C59255-66CD-4AEC-BCF1-7C22048A8369}"/>
    <cellStyle name="Entrada 14 4 10" xfId="15121" xr:uid="{EFD29F04-979D-405F-9BA2-6A7E908C9AAB}"/>
    <cellStyle name="Entrada 14 4 10 2" xfId="30229" xr:uid="{AF2D5956-BD06-48A6-8AD7-E954F3F1551A}"/>
    <cellStyle name="Entrada 14 4 11" xfId="13358" xr:uid="{EA2380ED-3865-4B90-AD9E-80D715546684}"/>
    <cellStyle name="Entrada 14 4 11 2" xfId="28466" xr:uid="{13F72A6F-0C03-40DB-BF79-F92720A9461E}"/>
    <cellStyle name="Entrada 14 4 12" xfId="17307" xr:uid="{46EE377B-6E2E-4C46-BA67-D60431557653}"/>
    <cellStyle name="Entrada 14 4 2" xfId="2572" xr:uid="{94E01AF0-75DA-42F1-AD07-A16800AA3253}"/>
    <cellStyle name="Entrada 14 4 2 2" xfId="5209" xr:uid="{37FC9475-DB07-40E4-8A5B-0A459E27F1FD}"/>
    <cellStyle name="Entrada 14 4 2 2 2" xfId="11573" xr:uid="{DFB91D35-5C72-4828-B241-81DC07D5C3D9}"/>
    <cellStyle name="Entrada 14 4 2 2 2 2" xfId="26681" xr:uid="{6714E3DC-D878-4FCB-9170-D2B3A24227AB}"/>
    <cellStyle name="Entrada 14 4 2 2 3" xfId="16548" xr:uid="{CDB712EF-54D0-41AF-B68E-A447CF17E6F5}"/>
    <cellStyle name="Entrada 14 4 2 2 3 2" xfId="31656" xr:uid="{16A3E074-A5BD-44F9-B65A-E54B3CA0BD53}"/>
    <cellStyle name="Entrada 14 4 2 2 4" xfId="20317" xr:uid="{459377E4-EEBD-422A-A27C-D3B9929782DD}"/>
    <cellStyle name="Entrada 14 4 2 3" xfId="9039" xr:uid="{BB646338-4402-40F0-B9F9-423D89F9F19C}"/>
    <cellStyle name="Entrada 14 4 2 3 2" xfId="24147" xr:uid="{94DCEBA1-B2B7-402B-B1B0-82C52AF7EA4B}"/>
    <cellStyle name="Entrada 14 4 2 4" xfId="13785" xr:uid="{4D0C01F6-BF12-4CF4-A9F3-7A7319DC54D7}"/>
    <cellStyle name="Entrada 14 4 2 4 2" xfId="28893" xr:uid="{D1B9F717-3D8D-4DB0-966C-DF8EAAA8E7E4}"/>
    <cellStyle name="Entrada 14 4 2 5" xfId="14665" xr:uid="{EB381798-A697-4244-9437-9ECFB33AD8B6}"/>
    <cellStyle name="Entrada 14 4 2 5 2" xfId="29773" xr:uid="{FB330674-3B9A-4A67-9257-794450DCB963}"/>
    <cellStyle name="Entrada 14 4 2 6" xfId="17680" xr:uid="{536D9D8E-8B19-419D-A84B-A1E5880D963B}"/>
    <cellStyle name="Entrada 14 4 3" xfId="2842" xr:uid="{C31F7FAF-8A41-4196-983E-FFAA2B7A5006}"/>
    <cellStyle name="Entrada 14 4 3 2" xfId="5479" xr:uid="{75E75FAE-37E8-4F88-9C36-462C4956B765}"/>
    <cellStyle name="Entrada 14 4 3 2 2" xfId="16504" xr:uid="{6E2EFEBB-E5F4-4E95-8BF6-FC9129491D49}"/>
    <cellStyle name="Entrada 14 4 3 2 2 2" xfId="31612" xr:uid="{9762F27F-8A34-4B69-8152-7A4DE24B600F}"/>
    <cellStyle name="Entrada 14 4 3 2 3" xfId="20587" xr:uid="{430763C8-ADA3-4B87-BED0-C852BC0FE2A5}"/>
    <cellStyle name="Entrada 14 4 3 3" xfId="8257" xr:uid="{C54E19C0-EFAF-4719-A35D-31C49136CAEA}"/>
    <cellStyle name="Entrada 14 4 3 3 2" xfId="23365" xr:uid="{5DB75A39-D388-4EE0-9E09-C938866BB7FE}"/>
    <cellStyle name="Entrada 14 4 3 4" xfId="17950" xr:uid="{74BFBD16-2C0C-4FE2-8445-29A5D8E4CA54}"/>
    <cellStyle name="Entrada 14 4 4" xfId="3145" xr:uid="{28F5752E-9ADE-4932-A399-C446CB7C3D43}"/>
    <cellStyle name="Entrada 14 4 4 2" xfId="5782" xr:uid="{7555502C-B7BE-433F-A5B9-8FF629E69067}"/>
    <cellStyle name="Entrada 14 4 4 2 2" xfId="12093" xr:uid="{175B2B61-DDDB-46F7-B5BA-752718558618}"/>
    <cellStyle name="Entrada 14 4 4 2 2 2" xfId="27201" xr:uid="{FCB5A9BB-3134-4049-B89F-17EFE325498A}"/>
    <cellStyle name="Entrada 14 4 4 2 3" xfId="14957" xr:uid="{86C0360C-1FA3-46A9-B943-4818CF0C0ED5}"/>
    <cellStyle name="Entrada 14 4 4 2 3 2" xfId="30065" xr:uid="{7832CFCB-E602-4345-A625-331F91B8D548}"/>
    <cellStyle name="Entrada 14 4 4 2 4" xfId="20890" xr:uid="{BE28372F-3937-43DD-AC5F-ACB5C0147A0C}"/>
    <cellStyle name="Entrada 14 4 4 3" xfId="9527" xr:uid="{3F966E5C-0C58-4F9C-9FAF-7C4B50977C40}"/>
    <cellStyle name="Entrada 14 4 4 3 2" xfId="24635" xr:uid="{DDCE2AFB-97EA-401C-AFDA-BA04D12A4358}"/>
    <cellStyle name="Entrada 14 4 4 4" xfId="16560" xr:uid="{B97B6EFA-6E18-4356-8B88-1A2E72A9394C}"/>
    <cellStyle name="Entrada 14 4 4 4 2" xfId="31668" xr:uid="{3C6A3169-6591-4CE8-B4A5-52F775A9E653}"/>
    <cellStyle name="Entrada 14 4 4 5" xfId="18253" xr:uid="{F34E7537-F883-40DE-90E0-D1FA4EA8024F}"/>
    <cellStyle name="Entrada 14 4 5" xfId="3471" xr:uid="{DA9F57AC-5964-4372-97DF-97B2356BE546}"/>
    <cellStyle name="Entrada 14 4 5 2" xfId="6108" xr:uid="{190ED50F-D362-4096-9A25-73A7F52BF2F1}"/>
    <cellStyle name="Entrada 14 4 5 2 2" xfId="12419" xr:uid="{EA70D94B-6B12-4584-B7DF-38EA0CDA5552}"/>
    <cellStyle name="Entrada 14 4 5 2 2 2" xfId="27527" xr:uid="{3AC7AE0C-CF22-410A-82F3-6392786D4F1E}"/>
    <cellStyle name="Entrada 14 4 5 2 3" xfId="9157" xr:uid="{B96678EA-97E1-4728-8C33-A92A7762B8FB}"/>
    <cellStyle name="Entrada 14 4 5 2 3 2" xfId="24265" xr:uid="{CE328D7B-38DC-400D-870F-C99BF7339408}"/>
    <cellStyle name="Entrada 14 4 5 2 4" xfId="21216" xr:uid="{12D77B3D-188F-45CF-8A13-0FC41644341C}"/>
    <cellStyle name="Entrada 14 4 5 3" xfId="9853" xr:uid="{8DC6849F-59BB-4157-BED3-9B5B8DF92ED5}"/>
    <cellStyle name="Entrada 14 4 5 3 2" xfId="24961" xr:uid="{A1F51F08-A29E-4881-985B-94455FB54B0B}"/>
    <cellStyle name="Entrada 14 4 5 4" xfId="14533" xr:uid="{15F9D754-F781-4409-99FA-A1F516820D65}"/>
    <cellStyle name="Entrada 14 4 5 4 2" xfId="29641" xr:uid="{29176DC9-BB2E-4452-B6CE-6BC72266AA5D}"/>
    <cellStyle name="Entrada 14 4 5 5" xfId="18579" xr:uid="{1076FD3B-3413-42FE-9925-6C118D00628B}"/>
    <cellStyle name="Entrada 14 4 6" xfId="3777" xr:uid="{4A5F06FB-3C46-430D-824A-E840D6FF29B6}"/>
    <cellStyle name="Entrada 14 4 6 2" xfId="6414" xr:uid="{0846E13F-EFD8-4713-B77B-F05E3FC14E76}"/>
    <cellStyle name="Entrada 14 4 6 2 2" xfId="12725" xr:uid="{A6967E34-2FA0-4084-AF66-C39A30B377EA}"/>
    <cellStyle name="Entrada 14 4 6 2 2 2" xfId="27833" xr:uid="{F52AFBEC-539F-42C7-8B72-12DAFA665452}"/>
    <cellStyle name="Entrada 14 4 6 2 3" xfId="14370" xr:uid="{1AA06859-9AD5-4C1D-98FD-D7BB8680960D}"/>
    <cellStyle name="Entrada 14 4 6 2 3 2" xfId="29478" xr:uid="{3B393735-F27F-40AC-97EB-82B224955E73}"/>
    <cellStyle name="Entrada 14 4 6 2 4" xfId="21522" xr:uid="{4B2D4453-5377-469D-BF40-02451F53B42C}"/>
    <cellStyle name="Entrada 14 4 6 3" xfId="10159" xr:uid="{06BBF3B9-4AFC-4EE2-AED4-D6FD74860763}"/>
    <cellStyle name="Entrada 14 4 6 3 2" xfId="25267" xr:uid="{AC68AF40-589B-42C8-8373-BD1E6AA21D28}"/>
    <cellStyle name="Entrada 14 4 6 4" xfId="13929" xr:uid="{77CD32DC-B3A5-4390-B81F-9F392506452A}"/>
    <cellStyle name="Entrada 14 4 6 4 2" xfId="29037" xr:uid="{4C0D2B94-C669-455E-B86C-07A6B11990D2}"/>
    <cellStyle name="Entrada 14 4 6 5" xfId="18885" xr:uid="{D3266E35-F21A-40A2-870A-1BF3FD3D665B}"/>
    <cellStyle name="Entrada 14 4 7" xfId="4154" xr:uid="{D531A618-F2F6-4739-A5D2-3356A11EECA0}"/>
    <cellStyle name="Entrada 14 4 7 2" xfId="6791" xr:uid="{390FD198-674B-4C1E-948D-B39CCC863FE4}"/>
    <cellStyle name="Entrada 14 4 7 2 2" xfId="13102" xr:uid="{D3FCB239-F747-43F3-BFF8-AE8AACB5A9D6}"/>
    <cellStyle name="Entrada 14 4 7 2 2 2" xfId="28210" xr:uid="{47361EDB-ACB7-40F3-A311-BFA7332C804B}"/>
    <cellStyle name="Entrada 14 4 7 2 3" xfId="16776" xr:uid="{093D0BE4-4C5C-4016-8E51-0914FC61C3F4}"/>
    <cellStyle name="Entrada 14 4 7 2 3 2" xfId="31884" xr:uid="{FEC42090-F3C4-46AE-94C6-C1C1D78F21DB}"/>
    <cellStyle name="Entrada 14 4 7 2 4" xfId="21899" xr:uid="{6E7D31DA-F8CF-48E0-8DC7-AE176B9A2EEF}"/>
    <cellStyle name="Entrada 14 4 7 3" xfId="10536" xr:uid="{29959251-C484-432E-A3EC-C472476A44A3}"/>
    <cellStyle name="Entrada 14 4 7 3 2" xfId="25644" xr:uid="{8490216B-E56D-400C-83EB-CC39ABE02338}"/>
    <cellStyle name="Entrada 14 4 7 4" xfId="15775" xr:uid="{DDDF27CB-29B0-4CD3-86BD-A30E59B42834}"/>
    <cellStyle name="Entrada 14 4 7 4 2" xfId="30883" xr:uid="{1064AB31-E66E-496A-8F63-65E94034338F}"/>
    <cellStyle name="Entrada 14 4 7 5" xfId="19262" xr:uid="{58E5FB4A-9BF0-448E-8141-EE328A1FAAFC}"/>
    <cellStyle name="Entrada 14 4 8" xfId="4719" xr:uid="{F9315EA2-2BC2-4A1F-9B5B-669F0CB0A136}"/>
    <cellStyle name="Entrada 14 4 8 2" xfId="11101" xr:uid="{92390E61-71D7-42B1-BBB6-54E6E424FE14}"/>
    <cellStyle name="Entrada 14 4 8 2 2" xfId="26209" xr:uid="{2116027C-984F-4D97-B91F-9744695CB5AF}"/>
    <cellStyle name="Entrada 14 4 8 3" xfId="15899" xr:uid="{9E77125E-0BD3-4BC5-8DFB-AB58435AA662}"/>
    <cellStyle name="Entrada 14 4 8 3 2" xfId="31007" xr:uid="{820D098A-4AA8-4709-897E-0D9F60458EA6}"/>
    <cellStyle name="Entrada 14 4 8 4" xfId="19827" xr:uid="{FAF1A23E-A04C-4083-8E6F-52E13DE1CB61}"/>
    <cellStyle name="Entrada 14 4 9" xfId="8580" xr:uid="{44026EDE-9472-4736-A25F-5738CB5B6471}"/>
    <cellStyle name="Entrada 14 4 9 2" xfId="23688" xr:uid="{2BE8FA79-F4BC-441F-9793-E32D552815D3}"/>
    <cellStyle name="Entrada 14 5" xfId="2039" xr:uid="{883924C5-2117-43F9-B35B-C7D653BE85E2}"/>
    <cellStyle name="Entrada 14 5 10" xfId="14942" xr:uid="{4A34ED67-BBF4-4F2A-81A2-D7FC5380EC1A}"/>
    <cellStyle name="Entrada 14 5 10 2" xfId="30050" xr:uid="{77AA2D7B-DEDB-498D-AF8C-87B72EA91B34}"/>
    <cellStyle name="Entrada 14 5 11" xfId="17264" xr:uid="{661A124D-8063-40FA-AC7D-23993B35651C}"/>
    <cellStyle name="Entrada 14 5 2" xfId="2799" xr:uid="{1FEA49AA-F862-4D29-9697-DA6705A6DA2A}"/>
    <cellStyle name="Entrada 14 5 2 2" xfId="5436" xr:uid="{9079D36C-0DAD-4783-822C-29ED06F5156C}"/>
    <cellStyle name="Entrada 14 5 2 2 2" xfId="7185" xr:uid="{F36972D2-2917-42D1-9BAD-E580E217BD0D}"/>
    <cellStyle name="Entrada 14 5 2 2 2 2" xfId="22293" xr:uid="{E43C6FF3-122E-4B89-A5F2-5730C8F3B4C9}"/>
    <cellStyle name="Entrada 14 5 2 2 3" xfId="20544" xr:uid="{28D5CCB6-21ED-4B95-927F-113BF4E9375D}"/>
    <cellStyle name="Entrada 14 5 2 3" xfId="13775" xr:uid="{BBB8D4E3-CBB6-4127-8411-0319DE23B036}"/>
    <cellStyle name="Entrada 14 5 2 3 2" xfId="28883" xr:uid="{B6EFA650-6FD6-43AB-9804-977172574597}"/>
    <cellStyle name="Entrada 14 5 2 4" xfId="17907" xr:uid="{D25730A7-5204-49A9-AC57-7D9A0F270DF9}"/>
    <cellStyle name="Entrada 14 5 3" xfId="3102" xr:uid="{E3291A96-4BF5-4141-A59A-5CA2682654E4}"/>
    <cellStyle name="Entrada 14 5 3 2" xfId="5739" xr:uid="{4869969E-EAB9-4FB4-A186-6B4C495269A2}"/>
    <cellStyle name="Entrada 14 5 3 2 2" xfId="12050" xr:uid="{4EC98015-F903-4086-A749-C7C09C8D7279}"/>
    <cellStyle name="Entrada 14 5 3 2 2 2" xfId="27158" xr:uid="{53EFD459-5AAB-4FE9-AFF1-154F6D6724A9}"/>
    <cellStyle name="Entrada 14 5 3 2 3" xfId="7968" xr:uid="{27DD87F9-B1E5-4DD8-BAB3-3CCA2045BDD9}"/>
    <cellStyle name="Entrada 14 5 3 2 3 2" xfId="23076" xr:uid="{B5D92F82-1BFE-46A2-9DC9-5D837EEDA204}"/>
    <cellStyle name="Entrada 14 5 3 2 4" xfId="20847" xr:uid="{EB7A0100-BBDF-46BA-97B0-6C5BC792A895}"/>
    <cellStyle name="Entrada 14 5 3 3" xfId="9484" xr:uid="{875FE9C7-EC1A-4898-95D8-F7C3C36A0167}"/>
    <cellStyle name="Entrada 14 5 3 3 2" xfId="24592" xr:uid="{B10901DB-E4DD-4B54-928B-77784346BF4A}"/>
    <cellStyle name="Entrada 14 5 3 4" xfId="9227" xr:uid="{A006336A-6FFF-4F52-9968-982BF3D526DE}"/>
    <cellStyle name="Entrada 14 5 3 4 2" xfId="24335" xr:uid="{71B4DD9D-DD91-4520-923C-F5D44FC01CEF}"/>
    <cellStyle name="Entrada 14 5 3 5" xfId="18210" xr:uid="{A3C48FA9-848C-4A0D-9291-9C4BE6BF8813}"/>
    <cellStyle name="Entrada 14 5 4" xfId="3428" xr:uid="{AA2A74BC-5630-4B45-A577-E0393DFEE00C}"/>
    <cellStyle name="Entrada 14 5 4 2" xfId="6065" xr:uid="{B7C29A1E-0678-472D-BA19-0294BAA27925}"/>
    <cellStyle name="Entrada 14 5 4 2 2" xfId="12376" xr:uid="{D889D5E3-F7F0-4BD6-AC0F-CA7AFBA4E390}"/>
    <cellStyle name="Entrada 14 5 4 2 2 2" xfId="27484" xr:uid="{701AD0D3-9D06-4A12-8024-CA9D749A1787}"/>
    <cellStyle name="Entrada 14 5 4 2 3" xfId="16151" xr:uid="{AEA52339-98F1-499B-8E16-74313ADD8DA9}"/>
    <cellStyle name="Entrada 14 5 4 2 3 2" xfId="31259" xr:uid="{C24661DC-45FF-47F1-B969-ED00CCE8A1F0}"/>
    <cellStyle name="Entrada 14 5 4 2 4" xfId="21173" xr:uid="{1FE5D747-8928-403D-B374-B6E81471E823}"/>
    <cellStyle name="Entrada 14 5 4 3" xfId="9810" xr:uid="{5499245E-B4F5-484C-A44E-2C48C28DC42F}"/>
    <cellStyle name="Entrada 14 5 4 3 2" xfId="24918" xr:uid="{8AEE5C05-5D23-4D6F-AB7A-36368156BC4A}"/>
    <cellStyle name="Entrada 14 5 4 4" xfId="15149" xr:uid="{A8058922-1DD4-479B-B6A5-4F5A7470F250}"/>
    <cellStyle name="Entrada 14 5 4 4 2" xfId="30257" xr:uid="{0AEC825F-270A-41E0-9F28-52F20B7D741A}"/>
    <cellStyle name="Entrada 14 5 4 5" xfId="18536" xr:uid="{058F21D9-D853-400F-8862-ADA6163528C1}"/>
    <cellStyle name="Entrada 14 5 5" xfId="3734" xr:uid="{40637972-B68A-4566-A616-C0A70EC27060}"/>
    <cellStyle name="Entrada 14 5 5 2" xfId="6371" xr:uid="{606250F3-0E3A-4DE0-9B3C-A2B05AF8B894}"/>
    <cellStyle name="Entrada 14 5 5 2 2" xfId="12682" xr:uid="{97B2FD54-2B5E-44D7-8C3B-3109DB4F88BB}"/>
    <cellStyle name="Entrada 14 5 5 2 2 2" xfId="27790" xr:uid="{7B02722C-7EB0-4F19-A999-726F241FBDB2}"/>
    <cellStyle name="Entrada 14 5 5 2 3" xfId="15285" xr:uid="{2D9509D0-02C2-446A-81D4-97D38FDB336A}"/>
    <cellStyle name="Entrada 14 5 5 2 3 2" xfId="30393" xr:uid="{CC741F55-A12A-4684-AA96-8D2EFB45550E}"/>
    <cellStyle name="Entrada 14 5 5 2 4" xfId="21479" xr:uid="{06A5E7C5-E1B3-43E6-85B5-5B21A60C37E5}"/>
    <cellStyle name="Entrada 14 5 5 3" xfId="10116" xr:uid="{C56F42DA-720A-4D0F-9EA4-FB5C9D31063D}"/>
    <cellStyle name="Entrada 14 5 5 3 2" xfId="25224" xr:uid="{CB10F6AC-FFBD-407A-B00D-8608770EF2AB}"/>
    <cellStyle name="Entrada 14 5 5 4" xfId="15566" xr:uid="{5EF99580-ACF4-4E8A-B70C-CB6CCE1060DF}"/>
    <cellStyle name="Entrada 14 5 5 4 2" xfId="30674" xr:uid="{1272063E-29E1-43F1-982F-423BB0E27A1F}"/>
    <cellStyle name="Entrada 14 5 5 5" xfId="18842" xr:uid="{C128236D-23F9-4300-9103-B0E38DC1F2BB}"/>
    <cellStyle name="Entrada 14 5 6" xfId="4111" xr:uid="{E3E93CA2-D4DF-414D-9644-6849859CE54A}"/>
    <cellStyle name="Entrada 14 5 6 2" xfId="6748" xr:uid="{33FD216D-3327-48F8-8732-CBF0A50CA93D}"/>
    <cellStyle name="Entrada 14 5 6 2 2" xfId="13059" xr:uid="{8E90D2CB-61C2-4F51-A5A9-42DFAFC4F909}"/>
    <cellStyle name="Entrada 14 5 6 2 2 2" xfId="28167" xr:uid="{93994C91-FA86-4786-A6DA-3E64C72E6E0B}"/>
    <cellStyle name="Entrada 14 5 6 2 3" xfId="16733" xr:uid="{DAE065F0-55D0-49E2-A12E-722C871AAD6E}"/>
    <cellStyle name="Entrada 14 5 6 2 3 2" xfId="31841" xr:uid="{67BFE33C-D8F1-4B96-BD05-84C985C0F6E6}"/>
    <cellStyle name="Entrada 14 5 6 2 4" xfId="21856" xr:uid="{2C4AB291-3162-4443-9629-F8501FA9DFAB}"/>
    <cellStyle name="Entrada 14 5 6 3" xfId="10493" xr:uid="{E6394349-C3B8-4F33-966C-725090B9D57D}"/>
    <cellStyle name="Entrada 14 5 6 3 2" xfId="25601" xr:uid="{A830A778-92F1-449F-AA6D-24EC10C8D0E1}"/>
    <cellStyle name="Entrada 14 5 6 4" xfId="15300" xr:uid="{DBA3C3C1-D2AB-4D63-8F28-1B11ABD488E5}"/>
    <cellStyle name="Entrada 14 5 6 4 2" xfId="30408" xr:uid="{3F3A6FEA-F966-45EA-9F7D-0761C3C63B02}"/>
    <cellStyle name="Entrada 14 5 6 5" xfId="19219" xr:uid="{272DDC82-21DB-4503-9C34-1D3788B18DBE}"/>
    <cellStyle name="Entrada 14 5 7" xfId="4676" xr:uid="{8EFD22D8-AD73-4F6D-B475-F22134686501}"/>
    <cellStyle name="Entrada 14 5 7 2" xfId="11058" xr:uid="{5FFFD9AD-B209-477F-ADDF-02B45D7430AA}"/>
    <cellStyle name="Entrada 14 5 7 2 2" xfId="26166" xr:uid="{43FE9434-D918-4F7E-A2B0-EAC1DB04094B}"/>
    <cellStyle name="Entrada 14 5 7 3" xfId="14796" xr:uid="{6B5A3E64-6E41-48CC-A908-3C8E69DCBED8}"/>
    <cellStyle name="Entrada 14 5 7 3 2" xfId="29904" xr:uid="{8505445A-D07E-469E-AB02-4BB81B7680B5}"/>
    <cellStyle name="Entrada 14 5 7 4" xfId="19784" xr:uid="{2877E474-D64E-4FB1-8F41-5C2DB5661CAF}"/>
    <cellStyle name="Entrada 14 5 8" xfId="8537" xr:uid="{5B114436-D8E7-4B60-A4C4-1F917413F81B}"/>
    <cellStyle name="Entrada 14 5 8 2" xfId="23645" xr:uid="{D1987C3E-3178-40E3-9F7A-9F8BD8474A17}"/>
    <cellStyle name="Entrada 14 5 9" xfId="15739" xr:uid="{04963B84-2B1F-4475-8519-FF290745E011}"/>
    <cellStyle name="Entrada 14 5 9 2" xfId="30847" xr:uid="{DF46E391-94A6-4DE4-AD21-5244782D0F50}"/>
    <cellStyle name="Entrada 15" xfId="1147" xr:uid="{00000000-0005-0000-0000-00007D040000}"/>
    <cellStyle name="Entrada 15 2" xfId="1863" xr:uid="{37360AE0-6297-4400-955B-432EEFD785BF}"/>
    <cellStyle name="Entrada 15 2 10" xfId="8364" xr:uid="{B8AEADF6-BCCC-4DCE-973E-44F2D81BDC76}"/>
    <cellStyle name="Entrada 15 2 10 2" xfId="23472" xr:uid="{6809880C-1E8A-4D3F-AC35-993784093A94}"/>
    <cellStyle name="Entrada 15 2 11" xfId="14147" xr:uid="{37AE383D-9752-43CE-8670-D4082C2B7AC0}"/>
    <cellStyle name="Entrada 15 2 11 2" xfId="29255" xr:uid="{D9F4E47D-8E7D-4639-A2A4-17256F98FBFD}"/>
    <cellStyle name="Entrada 15 2 12" xfId="14634" xr:uid="{D2788B26-0769-45D7-A37E-4A0728572515}"/>
    <cellStyle name="Entrada 15 2 12 2" xfId="29742" xr:uid="{05685EE0-90CA-47FE-9904-5B801C02B073}"/>
    <cellStyle name="Entrada 15 2 13" xfId="17088" xr:uid="{ED3B33A1-17C0-4D7B-A5C0-7DDE292D1A7A}"/>
    <cellStyle name="Entrada 15 2 2" xfId="2423" xr:uid="{BBD1F720-3D05-488F-B732-5B4080E8EF6C}"/>
    <cellStyle name="Entrada 15 2 2 2" xfId="5060" xr:uid="{9AA31108-0D8E-44F0-B0FF-86F66A359396}"/>
    <cellStyle name="Entrada 15 2 2 2 2" xfId="11424" xr:uid="{36AE7754-24FC-4011-9564-8DA234F89B19}"/>
    <cellStyle name="Entrada 15 2 2 2 2 2" xfId="26532" xr:uid="{2BA5AA08-91A8-437E-B235-20C3DB5727FC}"/>
    <cellStyle name="Entrada 15 2 2 2 3" xfId="14433" xr:uid="{41C4BE1C-7EAB-497E-AFB2-9F8D67A2A5E7}"/>
    <cellStyle name="Entrada 15 2 2 2 3 2" xfId="29541" xr:uid="{F2680646-1416-4C7A-A1F8-930088876BF3}"/>
    <cellStyle name="Entrada 15 2 2 2 4" xfId="20168" xr:uid="{B7A67081-0E44-4EF4-A3FE-2FE2B422AC81}"/>
    <cellStyle name="Entrada 15 2 2 3" xfId="8890" xr:uid="{B28D53DC-5128-49F3-8D16-175B97EADF5C}"/>
    <cellStyle name="Entrada 15 2 2 3 2" xfId="23998" xr:uid="{6FC50562-9561-47F1-897D-EBE537CB37D7}"/>
    <cellStyle name="Entrada 15 2 3" xfId="2197" xr:uid="{6F88A366-276C-44EA-BA9E-3BA81518AACB}"/>
    <cellStyle name="Entrada 15 2 3 2" xfId="4834" xr:uid="{60783A64-1481-4F24-999D-03D54FE79B07}"/>
    <cellStyle name="Entrada 15 2 3 2 2" xfId="13862" xr:uid="{9E4F130C-EABB-4594-82B7-85521A17747B}"/>
    <cellStyle name="Entrada 15 2 3 2 2 2" xfId="28970" xr:uid="{AFFD4E1A-3948-4963-9970-75B277816684}"/>
    <cellStyle name="Entrada 15 2 3 2 3" xfId="19942" xr:uid="{2F43EF0F-935A-47AD-BD69-DA67CAAA8A25}"/>
    <cellStyle name="Entrada 15 2 3 3" xfId="16138" xr:uid="{F97BDA4F-86B4-4C00-909E-4BDA8E72DBD8}"/>
    <cellStyle name="Entrada 15 2 3 3 2" xfId="31246" xr:uid="{DFC2E83B-352C-481A-A504-506CB286E162}"/>
    <cellStyle name="Entrada 15 2 3 4" xfId="17422" xr:uid="{DB66F309-BB16-425A-9EBA-08CC1C913DEC}"/>
    <cellStyle name="Entrada 15 2 4" xfId="2957" xr:uid="{ED9B6FB5-E9B5-4C59-AA8C-30BA05BC8DC3}"/>
    <cellStyle name="Entrada 15 2 4 2" xfId="5594" xr:uid="{02EDF74A-EF71-4B4C-973D-C46E6DB38156}"/>
    <cellStyle name="Entrada 15 2 4 2 2" xfId="11905" xr:uid="{956367DC-0553-458A-B843-58417C2C1F9C}"/>
    <cellStyle name="Entrada 15 2 4 2 2 2" xfId="27013" xr:uid="{3C55FCFE-A783-46BE-9A64-4EBE417F0433}"/>
    <cellStyle name="Entrada 15 2 4 2 3" xfId="14192" xr:uid="{869D0434-BF7C-4D5F-B388-7BFA19285827}"/>
    <cellStyle name="Entrada 15 2 4 2 3 2" xfId="29300" xr:uid="{9926EE32-B10F-4DEE-BC7B-7EED2ADC284C}"/>
    <cellStyle name="Entrada 15 2 4 2 4" xfId="20702" xr:uid="{61283CB1-6AB3-4A2F-A5D6-74292ED3F538}"/>
    <cellStyle name="Entrada 15 2 4 3" xfId="9339" xr:uid="{A7C30310-3A0B-4C59-81D8-B07A4AD8EC77}"/>
    <cellStyle name="Entrada 15 2 4 3 2" xfId="24447" xr:uid="{3461B23A-3105-4799-B54F-32A4DC52266B}"/>
    <cellStyle name="Entrada 15 2 4 4" xfId="7997" xr:uid="{B1DADBDB-58B5-4031-99EF-D76F76164613}"/>
    <cellStyle name="Entrada 15 2 4 4 2" xfId="23105" xr:uid="{ED979FD4-C3E0-403C-BAF0-1B1F989F24F6}"/>
    <cellStyle name="Entrada 15 2 4 5" xfId="18065" xr:uid="{0C209B7C-9EDF-4C9B-A1F9-BA15A7FDA837}"/>
    <cellStyle name="Entrada 15 2 5" xfId="3283" xr:uid="{2C98EEFA-3D92-4AED-8CE7-5371D504E00A}"/>
    <cellStyle name="Entrada 15 2 5 2" xfId="5920" xr:uid="{3811C560-5B80-4533-9A0C-1FD2A0C9B1A3}"/>
    <cellStyle name="Entrada 15 2 5 2 2" xfId="12231" xr:uid="{163C8C44-1D1A-41B8-9C54-2BDABF31FABB}"/>
    <cellStyle name="Entrada 15 2 5 2 2 2" xfId="27339" xr:uid="{C4A73DE7-D9C5-4BE1-83F3-C2147612E86D}"/>
    <cellStyle name="Entrada 15 2 5 2 3" xfId="15740" xr:uid="{A6C98D46-4235-4DC9-8EFB-1235802853DE}"/>
    <cellStyle name="Entrada 15 2 5 2 3 2" xfId="30848" xr:uid="{3B909029-5BA0-410C-84E6-D2757C678CC9}"/>
    <cellStyle name="Entrada 15 2 5 2 4" xfId="21028" xr:uid="{9EA52D27-AA81-463F-8FC4-D4B8E6C802B4}"/>
    <cellStyle name="Entrada 15 2 5 3" xfId="9665" xr:uid="{9F3DB881-D35C-4EC9-9D64-5314822E5D12}"/>
    <cellStyle name="Entrada 15 2 5 3 2" xfId="24773" xr:uid="{47F03BB8-5D9E-4C3A-B3A9-59AC37CA62A8}"/>
    <cellStyle name="Entrada 15 2 5 4" xfId="14870" xr:uid="{372E6E63-F401-4532-A2D2-207841E10B8C}"/>
    <cellStyle name="Entrada 15 2 5 4 2" xfId="29978" xr:uid="{232A754B-BB6D-4B92-A6FD-02F56D5E9F78}"/>
    <cellStyle name="Entrada 15 2 5 5" xfId="18391" xr:uid="{95F6AAFD-1322-4930-A29B-EA42A14BACE2}"/>
    <cellStyle name="Entrada 15 2 6" xfId="3589" xr:uid="{FCE10C67-35F6-4CC0-97E4-45D834AE4D63}"/>
    <cellStyle name="Entrada 15 2 6 2" xfId="6226" xr:uid="{A00C77D2-9AB4-4617-B69C-25CC2F571260}"/>
    <cellStyle name="Entrada 15 2 6 2 2" xfId="12537" xr:uid="{745E02E4-6E6E-448F-9CDE-816928B6C90F}"/>
    <cellStyle name="Entrada 15 2 6 2 2 2" xfId="27645" xr:uid="{861A8F35-5B28-4318-9B96-C9797A8246D2}"/>
    <cellStyle name="Entrada 15 2 6 2 3" xfId="14584" xr:uid="{456C53F6-B492-4902-A9E9-F923B7FFB5D6}"/>
    <cellStyle name="Entrada 15 2 6 2 3 2" xfId="29692" xr:uid="{10EA3DC1-5832-476A-857F-75F099484D96}"/>
    <cellStyle name="Entrada 15 2 6 2 4" xfId="21334" xr:uid="{43B676CE-D8B1-44E6-9313-E470DF9F3155}"/>
    <cellStyle name="Entrada 15 2 6 3" xfId="9971" xr:uid="{AD6EA610-030C-41F4-80BA-7D5E4D53F1B9}"/>
    <cellStyle name="Entrada 15 2 6 3 2" xfId="25079" xr:uid="{BFBD6074-E0D3-43CE-84EF-F27A514312D1}"/>
    <cellStyle name="Entrada 15 2 6 4" xfId="15113" xr:uid="{4ED5F48F-DD9C-4033-9C8B-EA52773F00AE}"/>
    <cellStyle name="Entrada 15 2 6 4 2" xfId="30221" xr:uid="{D645621C-7F54-40FA-84A5-1CA5274CE91C}"/>
    <cellStyle name="Entrada 15 2 6 5" xfId="18697" xr:uid="{AB7C7CB7-968E-460C-826B-1A4A437D7027}"/>
    <cellStyle name="Entrada 15 2 7" xfId="3935" xr:uid="{DB6F592F-5437-4B13-93F5-97E4300DD5EB}"/>
    <cellStyle name="Entrada 15 2 7 2" xfId="6572" xr:uid="{32524158-F93D-4286-8762-395308955851}"/>
    <cellStyle name="Entrada 15 2 7 2 2" xfId="12883" xr:uid="{AA7BA24A-F104-44CD-99CE-4FC3A9A9BA0C}"/>
    <cellStyle name="Entrada 15 2 7 2 2 2" xfId="27991" xr:uid="{9C14A71D-6D47-425C-B2EB-AA6B32511D49}"/>
    <cellStyle name="Entrada 15 2 7 2 3" xfId="16588" xr:uid="{89A735AC-7B69-483E-B6AD-4D8347140C9C}"/>
    <cellStyle name="Entrada 15 2 7 2 3 2" xfId="31696" xr:uid="{8A7B9CFF-2743-4A81-84DD-B980B28DE678}"/>
    <cellStyle name="Entrada 15 2 7 2 4" xfId="21680" xr:uid="{C3B22B31-070A-4026-90A7-C7555DAA87BF}"/>
    <cellStyle name="Entrada 15 2 7 3" xfId="10317" xr:uid="{086F3B68-752C-434C-AAB3-615259E0AA8E}"/>
    <cellStyle name="Entrada 15 2 7 3 2" xfId="25425" xr:uid="{A395B7E9-26F4-4C15-893B-456F8710F653}"/>
    <cellStyle name="Entrada 15 2 7 4" xfId="14379" xr:uid="{E3CD2FEF-713F-4309-9F3E-4A1FC7210DDC}"/>
    <cellStyle name="Entrada 15 2 7 4 2" xfId="29487" xr:uid="{E537EF8C-1810-4E19-8AAD-1711EF44E5A7}"/>
    <cellStyle name="Entrada 15 2 7 5" xfId="19043" xr:uid="{16A8D638-0BE3-451C-A2E7-85B6573CF672}"/>
    <cellStyle name="Entrada 15 2 8" xfId="4282" xr:uid="{283DE247-0069-4DF3-9D3F-C7DFDC73D732}"/>
    <cellStyle name="Entrada 15 2 8 2" xfId="6919" xr:uid="{7E031CAC-1578-496E-9049-1FD5CC8AC043}"/>
    <cellStyle name="Entrada 15 2 8 2 2" xfId="13230" xr:uid="{BDC53996-F379-44EB-B8A3-5FE4BA4C4D0F}"/>
    <cellStyle name="Entrada 15 2 8 2 2 2" xfId="28338" xr:uid="{287F65F4-4D5F-4431-A515-2B8B84BC49FB}"/>
    <cellStyle name="Entrada 15 2 8 2 3" xfId="16894" xr:uid="{64F7F98E-BC62-4C03-AE96-7FBEB24A038B}"/>
    <cellStyle name="Entrada 15 2 8 2 3 2" xfId="32002" xr:uid="{38607D26-BE88-4018-B415-2975FA7D8C80}"/>
    <cellStyle name="Entrada 15 2 8 2 4" xfId="22027" xr:uid="{9F281C86-0D1D-4235-85FE-0BACF4F5221F}"/>
    <cellStyle name="Entrada 15 2 8 3" xfId="10664" xr:uid="{031B5AC2-A3D8-452B-A60F-338417958E16}"/>
    <cellStyle name="Entrada 15 2 8 3 2" xfId="25772" xr:uid="{CE96A416-BB47-4C68-B691-B4035356DEB9}"/>
    <cellStyle name="Entrada 15 2 8 4" xfId="14563" xr:uid="{1CED471A-978C-4439-BEF9-348659F75E9F}"/>
    <cellStyle name="Entrada 15 2 8 4 2" xfId="29671" xr:uid="{ACEAD5A0-56E4-4077-9587-EECEBD7B8F99}"/>
    <cellStyle name="Entrada 15 2 8 5" xfId="19390" xr:uid="{D59B75E6-6409-4094-8FA8-9F6329A783B9}"/>
    <cellStyle name="Entrada 15 2 9" xfId="4500" xr:uid="{D42F05C1-5A25-4937-ACA8-22DD79C63527}"/>
    <cellStyle name="Entrada 15 2 9 2" xfId="10882" xr:uid="{EFCADC94-AB4A-4F19-A715-863BCEDE3AF8}"/>
    <cellStyle name="Entrada 15 2 9 2 2" xfId="25990" xr:uid="{6E287BF7-2546-4C00-B5CE-77428F6A3F34}"/>
    <cellStyle name="Entrada 15 2 9 3" xfId="8177" xr:uid="{3374F4E2-1242-440D-8676-364ACDEDFF3B}"/>
    <cellStyle name="Entrada 15 2 9 3 2" xfId="23285" xr:uid="{3CFAAC10-793C-4CE3-A8FA-2D2B7E1AAB25}"/>
    <cellStyle name="Entrada 15 2 9 4" xfId="19608" xr:uid="{ED8268A1-E12C-4286-B3C6-55DB7C25D946}"/>
    <cellStyle name="Entrada 15 3" xfId="1846" xr:uid="{431F5F88-55C7-4160-877D-DDA260E4A3F1}"/>
    <cellStyle name="Entrada 15 3 10" xfId="8219" xr:uid="{F991FFBE-29F0-4389-A42D-07C5F654F1B0}"/>
    <cellStyle name="Entrada 15 3 10 2" xfId="23327" xr:uid="{9BDB976C-F101-4CCD-ADF3-DD6FD72FFFC1}"/>
    <cellStyle name="Entrada 15 3 11" xfId="15470" xr:uid="{83557BE2-549B-4F1C-81F7-5D0135A328C7}"/>
    <cellStyle name="Entrada 15 3 11 2" xfId="30578" xr:uid="{18D214D3-946B-4C81-883A-57D35C591D17}"/>
    <cellStyle name="Entrada 15 3 12" xfId="17071" xr:uid="{53F49CFB-BA44-4D7A-93E2-977090A8F526}"/>
    <cellStyle name="Entrada 15 3 2" xfId="2406" xr:uid="{EE8E5334-8978-4663-862B-386A1916A854}"/>
    <cellStyle name="Entrada 15 3 2 2" xfId="5043" xr:uid="{926F83AE-3FDF-495D-9A96-B5B24B4E53AE}"/>
    <cellStyle name="Entrada 15 3 2 2 2" xfId="11407" xr:uid="{684EABE2-4822-4208-8B24-3D33E666B2EF}"/>
    <cellStyle name="Entrada 15 3 2 2 2 2" xfId="26515" xr:uid="{B26C0010-FE39-41AE-886E-19726660AC3D}"/>
    <cellStyle name="Entrada 15 3 2 2 3" xfId="11670" xr:uid="{8185BD48-3387-4281-8FF0-C5594EC300E9}"/>
    <cellStyle name="Entrada 15 3 2 2 3 2" xfId="26778" xr:uid="{AE242D60-9826-46FB-8F85-1E0BC919E50A}"/>
    <cellStyle name="Entrada 15 3 2 2 4" xfId="20151" xr:uid="{48A91CEB-170F-4F2D-8580-AA40F665903F}"/>
    <cellStyle name="Entrada 15 3 2 3" xfId="8873" xr:uid="{93EBBCB3-878C-4DDB-AD33-04A32144CFEE}"/>
    <cellStyle name="Entrada 15 3 2 3 2" xfId="23981" xr:uid="{4AC94EE4-52C7-41D2-901F-9C5293AC955B}"/>
    <cellStyle name="Entrada 15 3 2 4" xfId="14922" xr:uid="{C73DF63B-C00E-41F6-93BA-02CECAA26C91}"/>
    <cellStyle name="Entrada 15 3 2 4 2" xfId="30030" xr:uid="{D30B8E66-361B-4AAF-B2A4-A4536A55CF67}"/>
    <cellStyle name="Entrada 15 3 2 5" xfId="11682" xr:uid="{AF640BEC-EC2E-4A4F-98F7-7A1780B23DF9}"/>
    <cellStyle name="Entrada 15 3 2 5 2" xfId="26790" xr:uid="{40A8768C-BB0A-4CF0-9B82-5D041260F43A}"/>
    <cellStyle name="Entrada 15 3 2 6" xfId="17597" xr:uid="{E51F3351-C0F1-4D09-B919-62FA96CDBE9B}"/>
    <cellStyle name="Entrada 15 3 3" xfId="2214" xr:uid="{3A71B751-AD78-43C0-9A87-17E89504EF15}"/>
    <cellStyle name="Entrada 15 3 3 2" xfId="4851" xr:uid="{47900A11-EAE2-4BFE-860A-9B7A6F757CA7}"/>
    <cellStyle name="Entrada 15 3 3 2 2" xfId="14955" xr:uid="{6E1BD712-0FD2-48B9-8298-FBDB799FDE0B}"/>
    <cellStyle name="Entrada 15 3 3 2 2 2" xfId="30063" xr:uid="{62658689-6634-45D7-B7C0-86F9C6CD9FE3}"/>
    <cellStyle name="Entrada 15 3 3 2 3" xfId="19959" xr:uid="{F8C90FF3-E91F-4FBF-962C-1229A9CB5E86}"/>
    <cellStyle name="Entrada 15 3 3 3" xfId="15577" xr:uid="{E518CA8C-8201-48E5-BFD2-43F0A64B994B}"/>
    <cellStyle name="Entrada 15 3 3 3 2" xfId="30685" xr:uid="{A4C89DFB-D419-4069-85F7-2FA80F74D580}"/>
    <cellStyle name="Entrada 15 3 3 4" xfId="17439" xr:uid="{B040FC70-547C-4F02-9124-4867675D456B}"/>
    <cellStyle name="Entrada 15 3 4" xfId="2940" xr:uid="{2E4E01EB-E99C-4F1D-BB83-4DAB786EF26D}"/>
    <cellStyle name="Entrada 15 3 4 2" xfId="5577" xr:uid="{4E3B4D4E-E2F4-4F1E-8519-FE0BE2757C6D}"/>
    <cellStyle name="Entrada 15 3 4 2 2" xfId="11888" xr:uid="{D5A101DB-A8AC-4F13-993E-EE3E8D50F6CC}"/>
    <cellStyle name="Entrada 15 3 4 2 2 2" xfId="26996" xr:uid="{EDA40567-E443-4ED2-99C7-182743736053}"/>
    <cellStyle name="Entrada 15 3 4 2 3" xfId="15341" xr:uid="{D38FC3CC-8924-452E-A03E-458619C94F2D}"/>
    <cellStyle name="Entrada 15 3 4 2 3 2" xfId="30449" xr:uid="{DFBE62D8-3B84-4004-9976-4024DD186197}"/>
    <cellStyle name="Entrada 15 3 4 2 4" xfId="20685" xr:uid="{6553B6E9-D3F6-40B7-B4C9-E11B4540D3B0}"/>
    <cellStyle name="Entrada 15 3 4 3" xfId="9322" xr:uid="{FC873614-7BC4-4E4C-A1A5-D39F8C25088A}"/>
    <cellStyle name="Entrada 15 3 4 3 2" xfId="24430" xr:uid="{4C45C9DC-21FA-4B86-B18E-3A433FC0CCC3}"/>
    <cellStyle name="Entrada 15 3 4 4" xfId="15700" xr:uid="{49835104-3651-46F7-8E12-78280A60F9E5}"/>
    <cellStyle name="Entrada 15 3 4 4 2" xfId="30808" xr:uid="{3FFC8753-5DC3-49AD-8E7B-732151123DD2}"/>
    <cellStyle name="Entrada 15 3 4 5" xfId="18048" xr:uid="{50F1F6BE-E92E-41B3-92F8-BB5260C94776}"/>
    <cellStyle name="Entrada 15 3 5" xfId="3266" xr:uid="{586B0B4C-0178-47D7-9C2D-97F405146C08}"/>
    <cellStyle name="Entrada 15 3 5 2" xfId="5903" xr:uid="{F5ACED03-FEBE-4594-A2EF-EF1B6C56EB97}"/>
    <cellStyle name="Entrada 15 3 5 2 2" xfId="12214" xr:uid="{CDA1CC90-BB2B-4F4C-8698-BC05FEBACF35}"/>
    <cellStyle name="Entrada 15 3 5 2 2 2" xfId="27322" xr:uid="{8553A69E-1B38-4796-AE2F-0496DCC7BA7B}"/>
    <cellStyle name="Entrada 15 3 5 2 3" xfId="15886" xr:uid="{D67B80EF-F114-4D24-B0CA-F1C664EF03A3}"/>
    <cellStyle name="Entrada 15 3 5 2 3 2" xfId="30994" xr:uid="{FA471D43-7D0E-4E95-B075-FA15860FDF21}"/>
    <cellStyle name="Entrada 15 3 5 2 4" xfId="21011" xr:uid="{4B4DD19E-A275-4064-84E6-E0373BDB9705}"/>
    <cellStyle name="Entrada 15 3 5 3" xfId="9648" xr:uid="{B5FB8EF3-CD08-445E-9A13-265E27CF90FD}"/>
    <cellStyle name="Entrada 15 3 5 3 2" xfId="24756" xr:uid="{1738A5EC-D965-4C8E-9317-343836ADB4F8}"/>
    <cellStyle name="Entrada 15 3 5 4" xfId="15155" xr:uid="{5F01E1D2-588B-4ABD-ACDC-750C27DD48DA}"/>
    <cellStyle name="Entrada 15 3 5 4 2" xfId="30263" xr:uid="{A2951964-E2AB-4193-A9CF-57CF0C2A5394}"/>
    <cellStyle name="Entrada 15 3 5 5" xfId="18374" xr:uid="{6A923C6F-FA00-423D-862B-6E04DBB70F7B}"/>
    <cellStyle name="Entrada 15 3 6" xfId="3572" xr:uid="{E40CBD74-8F66-4181-9379-0A2DBC7241FE}"/>
    <cellStyle name="Entrada 15 3 6 2" xfId="6209" xr:uid="{54EA24C4-B4AC-4359-898C-68A174A83C4A}"/>
    <cellStyle name="Entrada 15 3 6 2 2" xfId="12520" xr:uid="{45DE1C98-9CC6-4532-B0A2-508C014C2872}"/>
    <cellStyle name="Entrada 15 3 6 2 2 2" xfId="27628" xr:uid="{35939E72-0360-4047-8A73-35A26F7E2531}"/>
    <cellStyle name="Entrada 15 3 6 2 3" xfId="16555" xr:uid="{A4805151-629D-4E44-8A0E-EEB717564288}"/>
    <cellStyle name="Entrada 15 3 6 2 3 2" xfId="31663" xr:uid="{12C265EB-E6B0-4B9A-B886-3878146F1CDA}"/>
    <cellStyle name="Entrada 15 3 6 2 4" xfId="21317" xr:uid="{D4EA722A-07ED-4461-BEC2-3F08324D6F74}"/>
    <cellStyle name="Entrada 15 3 6 3" xfId="9954" xr:uid="{675AD6D5-C88D-423B-BD2D-906436024F2F}"/>
    <cellStyle name="Entrada 15 3 6 3 2" xfId="25062" xr:uid="{FE654DC1-514B-409C-AC18-2834DE9B65CC}"/>
    <cellStyle name="Entrada 15 3 6 4" xfId="14772" xr:uid="{E6516A01-0FEE-4D78-B2E0-355911328BEA}"/>
    <cellStyle name="Entrada 15 3 6 4 2" xfId="29880" xr:uid="{EB7B8F4E-43E6-40DD-93AE-262D42307CDB}"/>
    <cellStyle name="Entrada 15 3 6 5" xfId="18680" xr:uid="{53D434F0-EAA3-4481-8D67-DD76221DADE0}"/>
    <cellStyle name="Entrada 15 3 7" xfId="3918" xr:uid="{3E3064E1-ADE5-4537-93AC-2E9F3B7AC162}"/>
    <cellStyle name="Entrada 15 3 7 2" xfId="6555" xr:uid="{DA44D35C-2CE1-4110-879E-1D8FFC68AFE0}"/>
    <cellStyle name="Entrada 15 3 7 2 2" xfId="12866" xr:uid="{E3F92F1A-B9E4-4C74-9D23-EDC5DCAF76DC}"/>
    <cellStyle name="Entrada 15 3 7 2 2 2" xfId="27974" xr:uid="{AA2C817E-5298-4CCE-B78A-49368E20F4CB}"/>
    <cellStyle name="Entrada 15 3 7 2 3" xfId="16571" xr:uid="{22759EAE-FCDA-4519-BA4A-595C9CA08BDD}"/>
    <cellStyle name="Entrada 15 3 7 2 3 2" xfId="31679" xr:uid="{7BFD4183-B594-48FA-B6BB-B69709813575}"/>
    <cellStyle name="Entrada 15 3 7 2 4" xfId="21663" xr:uid="{409C8B31-E84F-4809-99A0-F6189B92C3CE}"/>
    <cellStyle name="Entrada 15 3 7 3" xfId="10300" xr:uid="{CF54E2BA-481A-4562-88AF-00D8235827D2}"/>
    <cellStyle name="Entrada 15 3 7 3 2" xfId="25408" xr:uid="{41324021-A849-4C02-913E-ACFB03E7EF54}"/>
    <cellStyle name="Entrada 15 3 7 4" xfId="14083" xr:uid="{BB4DF59E-F908-4384-AC60-28264158C745}"/>
    <cellStyle name="Entrada 15 3 7 4 2" xfId="29191" xr:uid="{93B6D598-5F70-487E-8D9A-4DA4D762A5E9}"/>
    <cellStyle name="Entrada 15 3 7 5" xfId="19026" xr:uid="{155A3CE0-109B-4E5C-A320-6410C094948C}"/>
    <cellStyle name="Entrada 15 3 8" xfId="4483" xr:uid="{66BFA52F-AA26-4F2C-9655-94C01B221994}"/>
    <cellStyle name="Entrada 15 3 8 2" xfId="10865" xr:uid="{91320666-1C83-41CE-B188-07D69D4B9CB0}"/>
    <cellStyle name="Entrada 15 3 8 2 2" xfId="25973" xr:uid="{4D403C8E-6F9C-46DB-A22D-236A60E6C336}"/>
    <cellStyle name="Entrada 15 3 8 3" xfId="16293" xr:uid="{D9D829CF-22FC-49AB-9A7B-DAA08C0D7A01}"/>
    <cellStyle name="Entrada 15 3 8 3 2" xfId="31401" xr:uid="{86E66702-A401-4724-8DAA-5A6DCB41B684}"/>
    <cellStyle name="Entrada 15 3 8 4" xfId="19591" xr:uid="{C40430F5-E536-4B4C-8908-3FE4712493E0}"/>
    <cellStyle name="Entrada 15 3 9" xfId="8347" xr:uid="{A7D3241D-19A9-4D95-9386-59BCE89A137E}"/>
    <cellStyle name="Entrada 15 3 9 2" xfId="23455" xr:uid="{E0DA538A-4243-49F0-82B3-9F28C4EF8B81}"/>
    <cellStyle name="Entrada 15 4" xfId="2083" xr:uid="{7379017A-EBF8-419B-85CB-BE2179424088}"/>
    <cellStyle name="Entrada 15 4 10" xfId="15229" xr:uid="{9E622727-799B-4748-B46F-BD0F98AD623B}"/>
    <cellStyle name="Entrada 15 4 10 2" xfId="30337" xr:uid="{A2EF7A3B-72D4-4565-9D56-17238DEABF71}"/>
    <cellStyle name="Entrada 15 4 11" xfId="16488" xr:uid="{109D6995-FC74-4732-9355-10A359CA3719}"/>
    <cellStyle name="Entrada 15 4 11 2" xfId="31596" xr:uid="{58F4EDAA-6A00-4089-B299-ED2542A35C8E}"/>
    <cellStyle name="Entrada 15 4 12" xfId="17308" xr:uid="{E1382293-68B8-4F9F-A912-74859A00993A}"/>
    <cellStyle name="Entrada 15 4 2" xfId="2573" xr:uid="{AA0F9EBF-8856-4543-9AAD-50C2C4B14A74}"/>
    <cellStyle name="Entrada 15 4 2 2" xfId="5210" xr:uid="{E8FFD785-EC56-458B-8209-F8B6DFE105B8}"/>
    <cellStyle name="Entrada 15 4 2 2 2" xfId="11574" xr:uid="{A350EC36-ABDE-48C6-98BA-890425955066}"/>
    <cellStyle name="Entrada 15 4 2 2 2 2" xfId="26682" xr:uid="{F2119DD9-D00C-4B67-A07E-211B8C3A3564}"/>
    <cellStyle name="Entrada 15 4 2 2 3" xfId="15673" xr:uid="{AF48B563-D719-4E03-8131-28D350AE6CFD}"/>
    <cellStyle name="Entrada 15 4 2 2 3 2" xfId="30781" xr:uid="{313AB6E4-D339-4EEB-A0EB-7CFC1E3195E2}"/>
    <cellStyle name="Entrada 15 4 2 2 4" xfId="20318" xr:uid="{4B3176BD-66E5-4085-AE0A-AD9B6971FE3C}"/>
    <cellStyle name="Entrada 15 4 2 3" xfId="9040" xr:uid="{C2090288-996A-4983-AE13-55866F5FFF5C}"/>
    <cellStyle name="Entrada 15 4 2 3 2" xfId="24148" xr:uid="{6D033D70-FB98-4EEE-8EC8-0BA9D95F2491}"/>
    <cellStyle name="Entrada 15 4 2 4" xfId="7519" xr:uid="{C94C49A5-ECFA-407B-B5CD-C03DB746BA3F}"/>
    <cellStyle name="Entrada 15 4 2 4 2" xfId="22627" xr:uid="{987C5432-833C-4231-88CD-6DBD895B4BCA}"/>
    <cellStyle name="Entrada 15 4 2 5" xfId="15877" xr:uid="{80383E8E-A0F5-4FB7-95EF-0A25777F8777}"/>
    <cellStyle name="Entrada 15 4 2 5 2" xfId="30985" xr:uid="{A28DCDA3-E4D9-4EE5-A188-EE4B8CC7B786}"/>
    <cellStyle name="Entrada 15 4 2 6" xfId="17681" xr:uid="{D2EF7739-12EE-46B4-AA16-AA60B48ADA5E}"/>
    <cellStyle name="Entrada 15 4 3" xfId="2843" xr:uid="{360530CB-8C56-4822-8850-83EC65794E7B}"/>
    <cellStyle name="Entrada 15 4 3 2" xfId="5480" xr:uid="{3472EAB8-8F25-4E4B-9735-CEC8845EE462}"/>
    <cellStyle name="Entrada 15 4 3 2 2" xfId="13640" xr:uid="{15A408AF-9D83-429B-8BD9-8DD77DDDF16A}"/>
    <cellStyle name="Entrada 15 4 3 2 2 2" xfId="28748" xr:uid="{FE6609B8-FF15-4735-9BDB-8B3F20D1797C}"/>
    <cellStyle name="Entrada 15 4 3 2 3" xfId="20588" xr:uid="{AA603904-6DB5-4FC5-9940-C823942A4391}"/>
    <cellStyle name="Entrada 15 4 3 3" xfId="14966" xr:uid="{2F4B98E1-816E-4057-89A5-04DAE9EE75BA}"/>
    <cellStyle name="Entrada 15 4 3 3 2" xfId="30074" xr:uid="{095C6EF7-B9B0-4E67-AA93-8EE78AEE7BF6}"/>
    <cellStyle name="Entrada 15 4 3 4" xfId="17951" xr:uid="{497F1EDD-DCFB-4C5A-9BE7-20170E71D326}"/>
    <cellStyle name="Entrada 15 4 4" xfId="3146" xr:uid="{2B3EA19B-7F37-40FC-8271-26C4E7BE3257}"/>
    <cellStyle name="Entrada 15 4 4 2" xfId="5783" xr:uid="{9F0F2BCB-C00E-49DF-B383-A9C00A091D6E}"/>
    <cellStyle name="Entrada 15 4 4 2 2" xfId="12094" xr:uid="{F3B6044E-B721-4438-980A-B76F3154A1DF}"/>
    <cellStyle name="Entrada 15 4 4 2 2 2" xfId="27202" xr:uid="{C212B990-2666-40E2-ADFE-E67982209123}"/>
    <cellStyle name="Entrada 15 4 4 2 3" xfId="15035" xr:uid="{5310740C-BF8F-48A0-BA00-67BC050A2F8C}"/>
    <cellStyle name="Entrada 15 4 4 2 3 2" xfId="30143" xr:uid="{2A8C0E4E-54C0-486F-9AF1-3EC140F5E913}"/>
    <cellStyle name="Entrada 15 4 4 2 4" xfId="20891" xr:uid="{5C6BB266-A491-4A55-B536-A1BC29AF7770}"/>
    <cellStyle name="Entrada 15 4 4 3" xfId="9528" xr:uid="{0C321A29-774E-4778-8F4B-7A8C03760C6B}"/>
    <cellStyle name="Entrada 15 4 4 3 2" xfId="24636" xr:uid="{9FF7E96A-935D-4F19-A67B-E4EB441C61BE}"/>
    <cellStyle name="Entrada 15 4 4 4" xfId="14038" xr:uid="{007386C2-D54C-47A2-AA2F-64DD5F06C6E1}"/>
    <cellStyle name="Entrada 15 4 4 4 2" xfId="29146" xr:uid="{E30A714B-8D40-47EA-A03F-19CCA1F5FAE4}"/>
    <cellStyle name="Entrada 15 4 4 5" xfId="18254" xr:uid="{D926DF64-9F21-4930-9543-5DCD20012DAC}"/>
    <cellStyle name="Entrada 15 4 5" xfId="3472" xr:uid="{BBC27A83-48B6-47A1-920A-A76469E4A2A8}"/>
    <cellStyle name="Entrada 15 4 5 2" xfId="6109" xr:uid="{4953925F-BF82-472F-94E8-5CFB9984C4A6}"/>
    <cellStyle name="Entrada 15 4 5 2 2" xfId="12420" xr:uid="{8DCA6D80-FBC2-474F-A352-0C8CF38B1D05}"/>
    <cellStyle name="Entrada 15 4 5 2 2 2" xfId="27528" xr:uid="{CF769E7B-B9F0-4F6B-8A48-4D2D4141731E}"/>
    <cellStyle name="Entrada 15 4 5 2 3" xfId="15074" xr:uid="{87F5F3DB-C17F-4078-B7DB-B2812F3BA151}"/>
    <cellStyle name="Entrada 15 4 5 2 3 2" xfId="30182" xr:uid="{CA4C2E64-9A49-4425-8626-B4A1583B54F9}"/>
    <cellStyle name="Entrada 15 4 5 2 4" xfId="21217" xr:uid="{8820CD1A-350A-43FE-8F49-A355E29D18A0}"/>
    <cellStyle name="Entrada 15 4 5 3" xfId="9854" xr:uid="{686B646B-1AAA-413B-9711-6297E70C1C98}"/>
    <cellStyle name="Entrada 15 4 5 3 2" xfId="24962" xr:uid="{2C1B1BF5-619D-473C-B3F2-A4AD9014BFC5}"/>
    <cellStyle name="Entrada 15 4 5 4" xfId="7392" xr:uid="{942607FE-DD08-4D85-8B18-9B6A96E77441}"/>
    <cellStyle name="Entrada 15 4 5 4 2" xfId="22500" xr:uid="{B0F2A50C-7F5D-4410-A143-0F2E862FCC7B}"/>
    <cellStyle name="Entrada 15 4 5 5" xfId="18580" xr:uid="{A6AF1486-3F59-4C61-BB74-A4E3023DDEFC}"/>
    <cellStyle name="Entrada 15 4 6" xfId="3778" xr:uid="{ED4B7511-41A9-4AF4-9DE5-64E7298D21D3}"/>
    <cellStyle name="Entrada 15 4 6 2" xfId="6415" xr:uid="{99724F7B-8D3D-4078-910A-838A3562852A}"/>
    <cellStyle name="Entrada 15 4 6 2 2" xfId="12726" xr:uid="{536B2275-A906-47BA-A34E-3288307FDC21}"/>
    <cellStyle name="Entrada 15 4 6 2 2 2" xfId="27834" xr:uid="{645488C9-2153-4289-968B-D19C625FCECA}"/>
    <cellStyle name="Entrada 15 4 6 2 3" xfId="15766" xr:uid="{E64AD8B8-4F74-4D39-8F1E-1FB7A199F1E2}"/>
    <cellStyle name="Entrada 15 4 6 2 3 2" xfId="30874" xr:uid="{E571B941-4D28-4802-B819-0CECB82EDF93}"/>
    <cellStyle name="Entrada 15 4 6 2 4" xfId="21523" xr:uid="{6275B1CF-C997-42CD-8319-027D0DE1C1DC}"/>
    <cellStyle name="Entrada 15 4 6 3" xfId="10160" xr:uid="{694FDD50-10CB-4511-9D5B-0285A2177A00}"/>
    <cellStyle name="Entrada 15 4 6 3 2" xfId="25268" xr:uid="{0006D88D-6A31-4B68-8150-86EFC80E6329}"/>
    <cellStyle name="Entrada 15 4 6 4" xfId="16508" xr:uid="{016DD193-391F-4FE5-A741-003B40993EC7}"/>
    <cellStyle name="Entrada 15 4 6 4 2" xfId="31616" xr:uid="{F3A04EF3-F0C8-4029-8594-8A3AC6A4406F}"/>
    <cellStyle name="Entrada 15 4 6 5" xfId="18886" xr:uid="{1A787796-065C-4F26-BEEC-7AA78D79E041}"/>
    <cellStyle name="Entrada 15 4 7" xfId="4155" xr:uid="{9A1F52F7-9F2D-4780-AD47-EDE4CC7342E1}"/>
    <cellStyle name="Entrada 15 4 7 2" xfId="6792" xr:uid="{652BD47F-0552-457B-8C4D-B6B428A9ECE7}"/>
    <cellStyle name="Entrada 15 4 7 2 2" xfId="13103" xr:uid="{2F0A5FF2-790B-44B0-A9D4-F43F6273048B}"/>
    <cellStyle name="Entrada 15 4 7 2 2 2" xfId="28211" xr:uid="{8F32C9DC-512E-449F-BC75-F4D66D38278D}"/>
    <cellStyle name="Entrada 15 4 7 2 3" xfId="16777" xr:uid="{B40231BE-7B88-411E-BCE9-B25B9D12540C}"/>
    <cellStyle name="Entrada 15 4 7 2 3 2" xfId="31885" xr:uid="{52501249-D456-4009-8293-C46361DEC255}"/>
    <cellStyle name="Entrada 15 4 7 2 4" xfId="21900" xr:uid="{C388C4B0-AAAA-47C5-8A21-414CAF6004DA}"/>
    <cellStyle name="Entrada 15 4 7 3" xfId="10537" xr:uid="{CE5FA9DE-0894-41F6-B872-45E822AED738}"/>
    <cellStyle name="Entrada 15 4 7 3 2" xfId="25645" xr:uid="{3052BE64-1471-4160-94B3-672C38A4DB7B}"/>
    <cellStyle name="Entrada 15 4 7 4" xfId="7755" xr:uid="{0012BCF8-71C6-47BF-95F9-707FC454873A}"/>
    <cellStyle name="Entrada 15 4 7 4 2" xfId="22863" xr:uid="{756D1CA8-5CF0-4501-8F1C-B5C2266269F5}"/>
    <cellStyle name="Entrada 15 4 7 5" xfId="19263" xr:uid="{4EEE0346-1C79-46CE-B59B-CA797DF390C8}"/>
    <cellStyle name="Entrada 15 4 8" xfId="4720" xr:uid="{8C6CF0DD-CFB9-4A0D-8DB0-1ED62BB497A1}"/>
    <cellStyle name="Entrada 15 4 8 2" xfId="11102" xr:uid="{F9F22AE6-E3A3-4BD5-BA82-5AC065A06842}"/>
    <cellStyle name="Entrada 15 4 8 2 2" xfId="26210" xr:uid="{3BE73697-54DA-4716-B63B-33F266F14801}"/>
    <cellStyle name="Entrada 15 4 8 3" xfId="13765" xr:uid="{D48D9062-47A1-4D76-891F-4E0577CCA16A}"/>
    <cellStyle name="Entrada 15 4 8 3 2" xfId="28873" xr:uid="{2FA13BF2-F91E-4905-9C17-0A94B4B3322B}"/>
    <cellStyle name="Entrada 15 4 8 4" xfId="19828" xr:uid="{8A728BD7-1F64-4701-A31F-29484E73684D}"/>
    <cellStyle name="Entrada 15 4 9" xfId="8581" xr:uid="{78404E52-5E2C-41BC-9D60-734F7CDEEA22}"/>
    <cellStyle name="Entrada 15 4 9 2" xfId="23689" xr:uid="{7674E4E8-8CAC-41CA-AA8F-21EE25F701DD}"/>
    <cellStyle name="Entrada 15 5" xfId="2038" xr:uid="{F9616113-71AD-4C04-B766-011188A239D8}"/>
    <cellStyle name="Entrada 15 5 10" xfId="9144" xr:uid="{950C8DE8-7931-456C-8F3F-829E3E98BBD6}"/>
    <cellStyle name="Entrada 15 5 10 2" xfId="24252" xr:uid="{4425E9E1-94AF-4A68-854C-C049E72D46AD}"/>
    <cellStyle name="Entrada 15 5 11" xfId="17263" xr:uid="{631D8C74-C258-4F36-B4F0-B0C814EACCE9}"/>
    <cellStyle name="Entrada 15 5 2" xfId="2798" xr:uid="{E4B58685-453D-4E0C-980C-852A3E3F514E}"/>
    <cellStyle name="Entrada 15 5 2 2" xfId="5435" xr:uid="{5BD19DEE-8482-49C9-8AFF-D05B2C8419E1}"/>
    <cellStyle name="Entrada 15 5 2 2 2" xfId="16214" xr:uid="{C5D2C736-2DF1-4713-B7F1-A50B9C4382E5}"/>
    <cellStyle name="Entrada 15 5 2 2 2 2" xfId="31322" xr:uid="{8E0110B9-FE9E-46C4-97D5-A6593B0C1B71}"/>
    <cellStyle name="Entrada 15 5 2 2 3" xfId="20543" xr:uid="{7F7AC488-FB1D-4635-AA33-D37C3D912398}"/>
    <cellStyle name="Entrada 15 5 2 3" xfId="14615" xr:uid="{6388F317-9636-47E3-9C3A-E803A9ED7A0D}"/>
    <cellStyle name="Entrada 15 5 2 3 2" xfId="29723" xr:uid="{24C91E6A-1CA4-4BF2-A42C-840229AFFBEA}"/>
    <cellStyle name="Entrada 15 5 2 4" xfId="17906" xr:uid="{06FB2FEE-5ADD-4EF6-BAE6-71D4A5B43D81}"/>
    <cellStyle name="Entrada 15 5 3" xfId="3101" xr:uid="{4109EC98-D38B-41CD-94E4-BB39FC28B679}"/>
    <cellStyle name="Entrada 15 5 3 2" xfId="5738" xr:uid="{F37DF5D6-4C46-44A2-BB3A-9A147508BDBC}"/>
    <cellStyle name="Entrada 15 5 3 2 2" xfId="12049" xr:uid="{8B9A3176-3C6A-44C2-97BA-B3968827C52C}"/>
    <cellStyle name="Entrada 15 5 3 2 2 2" xfId="27157" xr:uid="{69317B10-7153-49AA-8FF1-7C528BAA17D0}"/>
    <cellStyle name="Entrada 15 5 3 2 3" xfId="14415" xr:uid="{6823A260-9DB1-4080-9BCC-0C362337FD0D}"/>
    <cellStyle name="Entrada 15 5 3 2 3 2" xfId="29523" xr:uid="{2D19C5ED-B7C7-4E13-A52C-896E7499674B}"/>
    <cellStyle name="Entrada 15 5 3 2 4" xfId="20846" xr:uid="{82272B8A-079B-4C89-8C7F-96C290F96279}"/>
    <cellStyle name="Entrada 15 5 3 3" xfId="9483" xr:uid="{C62846E1-74A5-4DFC-B969-BEE8C92C846F}"/>
    <cellStyle name="Entrada 15 5 3 3 2" xfId="24591" xr:uid="{C155DBDB-E9CF-4765-8877-20BB10F28D03}"/>
    <cellStyle name="Entrada 15 5 3 4" xfId="14670" xr:uid="{E751227F-FB6A-46F3-975A-DAD0A4C13D07}"/>
    <cellStyle name="Entrada 15 5 3 4 2" xfId="29778" xr:uid="{3C39CC2B-2B15-4D8E-9F14-B44A5EA2949A}"/>
    <cellStyle name="Entrada 15 5 3 5" xfId="18209" xr:uid="{5C61E6A9-9810-4F65-B9D9-2AB8600D2F90}"/>
    <cellStyle name="Entrada 15 5 4" xfId="3427" xr:uid="{8A48B860-D82D-4FE2-B1E4-F84BCB4F5B38}"/>
    <cellStyle name="Entrada 15 5 4 2" xfId="6064" xr:uid="{5F801141-D183-4FD1-9A19-048E90A70FE8}"/>
    <cellStyle name="Entrada 15 5 4 2 2" xfId="12375" xr:uid="{D85A4F3F-BE25-4299-BE64-683644D330FC}"/>
    <cellStyle name="Entrada 15 5 4 2 2 2" xfId="27483" xr:uid="{763ED1C4-2CE4-4378-B74C-0DFB120AE6D8}"/>
    <cellStyle name="Entrada 15 5 4 2 3" xfId="13477" xr:uid="{678CEC27-2CD0-4DA1-ADAE-F04816C96FDC}"/>
    <cellStyle name="Entrada 15 5 4 2 3 2" xfId="28585" xr:uid="{6F430857-7E1C-40EE-80ED-2E1E928E55DD}"/>
    <cellStyle name="Entrada 15 5 4 2 4" xfId="21172" xr:uid="{18417B12-A06F-40E2-8166-92129301599B}"/>
    <cellStyle name="Entrada 15 5 4 3" xfId="9809" xr:uid="{9D87E6B7-A5D6-4EDF-89A3-4CA8752F6CCB}"/>
    <cellStyle name="Entrada 15 5 4 3 2" xfId="24917" xr:uid="{99F7E7DD-C758-4807-8713-A7DFF3B6BE10}"/>
    <cellStyle name="Entrada 15 5 4 4" xfId="9297" xr:uid="{8CA622F6-ACA6-49F2-BB51-05ADDBEC76B7}"/>
    <cellStyle name="Entrada 15 5 4 4 2" xfId="24405" xr:uid="{AE9B9BA9-1B78-4D3C-9643-50A86FE2C1E1}"/>
    <cellStyle name="Entrada 15 5 4 5" xfId="18535" xr:uid="{DAD98CEB-CD39-4F8F-9CF6-EA9F123747F5}"/>
    <cellStyle name="Entrada 15 5 5" xfId="3733" xr:uid="{E2A36D34-0039-44EC-AFEA-7F814606FDDB}"/>
    <cellStyle name="Entrada 15 5 5 2" xfId="6370" xr:uid="{8A1AD4F4-8A04-4235-8CB7-A3270423A1B1}"/>
    <cellStyle name="Entrada 15 5 5 2 2" xfId="12681" xr:uid="{223D3E3B-7188-4B31-B810-E33BF6B58DCF}"/>
    <cellStyle name="Entrada 15 5 5 2 2 2" xfId="27789" xr:uid="{A905F212-0392-4FF4-81EE-72C3EB4EA477}"/>
    <cellStyle name="Entrada 15 5 5 2 3" xfId="8289" xr:uid="{39FAB100-0E5F-4651-9FD0-BCB9CD8B699F}"/>
    <cellStyle name="Entrada 15 5 5 2 3 2" xfId="23397" xr:uid="{0CB6A8E1-BD8E-44F2-8A41-56274C6F3DBB}"/>
    <cellStyle name="Entrada 15 5 5 2 4" xfId="21478" xr:uid="{E08D3633-1785-4FF7-879A-25B724EBAEB8}"/>
    <cellStyle name="Entrada 15 5 5 3" xfId="10115" xr:uid="{B86B627A-9833-4560-8AD3-72AD3DDCC879}"/>
    <cellStyle name="Entrada 15 5 5 3 2" xfId="25223" xr:uid="{FD884BC3-B3B9-436E-8F69-D181A2983D6E}"/>
    <cellStyle name="Entrada 15 5 5 4" xfId="14614" xr:uid="{BDD1E4FC-284B-43B4-99AE-4BF344863DA4}"/>
    <cellStyle name="Entrada 15 5 5 4 2" xfId="29722" xr:uid="{90D13151-E885-4B1A-9AD2-8BFADB40BFF2}"/>
    <cellStyle name="Entrada 15 5 5 5" xfId="18841" xr:uid="{8C586EF3-5F6F-454B-A84E-2AD45C863565}"/>
    <cellStyle name="Entrada 15 5 6" xfId="4110" xr:uid="{D1635F53-17C0-41B6-B200-7FF594F40C55}"/>
    <cellStyle name="Entrada 15 5 6 2" xfId="6747" xr:uid="{8CCE0D25-60B0-4E02-A3FB-86328549027D}"/>
    <cellStyle name="Entrada 15 5 6 2 2" xfId="13058" xr:uid="{2055CE4A-5AF1-48CD-B575-3D1ABC1553F4}"/>
    <cellStyle name="Entrada 15 5 6 2 2 2" xfId="28166" xr:uid="{B0E8AF6F-EED4-4E57-839E-4D8EFDD765D2}"/>
    <cellStyle name="Entrada 15 5 6 2 3" xfId="16732" xr:uid="{7D626217-7FF3-4429-B475-DA356D802162}"/>
    <cellStyle name="Entrada 15 5 6 2 3 2" xfId="31840" xr:uid="{26126118-F309-4594-A28B-8FACE5A67E3A}"/>
    <cellStyle name="Entrada 15 5 6 2 4" xfId="21855" xr:uid="{02B7E667-37E2-4B2D-ABB8-FE064D1CFFD1}"/>
    <cellStyle name="Entrada 15 5 6 3" xfId="10492" xr:uid="{CDED2B56-9BCE-4320-9115-B47BE2DC21BD}"/>
    <cellStyle name="Entrada 15 5 6 3 2" xfId="25600" xr:uid="{E800EA5F-44DD-483A-9683-D03F7542C5A8}"/>
    <cellStyle name="Entrada 15 5 6 4" xfId="13863" xr:uid="{5332AADE-69B8-4C8A-A5CB-37D1DD527AC3}"/>
    <cellStyle name="Entrada 15 5 6 4 2" xfId="28971" xr:uid="{52D6A8F0-6088-4454-B334-52A9D733F002}"/>
    <cellStyle name="Entrada 15 5 6 5" xfId="19218" xr:uid="{BAB4C647-E7F9-4332-8A16-655A771B040E}"/>
    <cellStyle name="Entrada 15 5 7" xfId="4675" xr:uid="{72996C17-5620-4C78-A23A-BA4F855D14C4}"/>
    <cellStyle name="Entrada 15 5 7 2" xfId="11057" xr:uid="{B259BF77-FD55-4166-8F92-4F661AA96BE7}"/>
    <cellStyle name="Entrada 15 5 7 2 2" xfId="26165" xr:uid="{EBB095CE-173A-43C1-94F7-E3C4C3C975D1}"/>
    <cellStyle name="Entrada 15 5 7 3" xfId="13801" xr:uid="{9CAA7817-C906-409B-9C4E-CDE24E1BC01A}"/>
    <cellStyle name="Entrada 15 5 7 3 2" xfId="28909" xr:uid="{D8FA7A9A-0673-4287-B320-184EACA49E01}"/>
    <cellStyle name="Entrada 15 5 7 4" xfId="19783" xr:uid="{29A1AC02-1434-4AB2-B12B-9CB4A480FF44}"/>
    <cellStyle name="Entrada 15 5 8" xfId="8536" xr:uid="{21C9E067-9059-4202-B647-C0C408019404}"/>
    <cellStyle name="Entrada 15 5 8 2" xfId="23644" xr:uid="{0E9E5195-706F-4F30-852E-C824BC40D3A8}"/>
    <cellStyle name="Entrada 15 5 9" xfId="16344" xr:uid="{51870B50-3616-4DE0-8B1A-193BB54A566C}"/>
    <cellStyle name="Entrada 15 5 9 2" xfId="31452" xr:uid="{319933C7-7AD0-4C1F-A7F7-ECDDBD036024}"/>
    <cellStyle name="Entrada 16" xfId="1148" xr:uid="{00000000-0005-0000-0000-00007E040000}"/>
    <cellStyle name="Entrada 16 2" xfId="1864" xr:uid="{4CAC8E1F-12F4-47FB-B474-3FCDE796CF48}"/>
    <cellStyle name="Entrada 16 2 10" xfId="8365" xr:uid="{DEAEE29D-4763-4499-9A89-96662F208AF2}"/>
    <cellStyle name="Entrada 16 2 10 2" xfId="23473" xr:uid="{0F266EA6-5DB5-4C66-B3C0-7D254F3FB4E2}"/>
    <cellStyle name="Entrada 16 2 11" xfId="16290" xr:uid="{9E50AB95-7BEF-42DB-8DF3-CC86AFD01D70}"/>
    <cellStyle name="Entrada 16 2 11 2" xfId="31398" xr:uid="{F9189B5B-C973-469D-8FB2-171619629600}"/>
    <cellStyle name="Entrada 16 2 12" xfId="14502" xr:uid="{22B0A04A-34E6-4B43-AC3F-4DD7E06967FB}"/>
    <cellStyle name="Entrada 16 2 12 2" xfId="29610" xr:uid="{EBF222D1-C427-47AC-A8F7-3ECA46E53721}"/>
    <cellStyle name="Entrada 16 2 13" xfId="17089" xr:uid="{CD17223F-86C5-465A-9142-0B36EF7CCDB7}"/>
    <cellStyle name="Entrada 16 2 2" xfId="2424" xr:uid="{8E3CE63B-8CAE-47BB-B05D-541D1D7AC5C2}"/>
    <cellStyle name="Entrada 16 2 2 2" xfId="5061" xr:uid="{21C172F3-E8DD-4593-BD43-CBC62274126F}"/>
    <cellStyle name="Entrada 16 2 2 2 2" xfId="11425" xr:uid="{92A3209A-3B00-4CC1-85F6-085A4D75B6DB}"/>
    <cellStyle name="Entrada 16 2 2 2 2 2" xfId="26533" xr:uid="{125AC21A-0F25-4D03-A480-BC7939C15193}"/>
    <cellStyle name="Entrada 16 2 2 2 3" xfId="7097" xr:uid="{D1140FBF-15F6-47C9-A5F1-B6C760347CE5}"/>
    <cellStyle name="Entrada 16 2 2 2 3 2" xfId="22205" xr:uid="{5CA4A8B5-79E3-43F7-8CEC-3026EC55DDA4}"/>
    <cellStyle name="Entrada 16 2 2 2 4" xfId="20169" xr:uid="{489E75F3-027F-4BED-A4C8-8FD7F160CFDC}"/>
    <cellStyle name="Entrada 16 2 2 3" xfId="8891" xr:uid="{04915987-7362-499D-AE28-83CCF923A503}"/>
    <cellStyle name="Entrada 16 2 2 3 2" xfId="23999" xr:uid="{2EE9D2E8-6E9F-4225-9C3C-22B7456AA11E}"/>
    <cellStyle name="Entrada 16 2 3" xfId="2196" xr:uid="{3F629F6A-A2BC-44F2-B4E3-AB62F0332284}"/>
    <cellStyle name="Entrada 16 2 3 2" xfId="4833" xr:uid="{FDEFFDE4-8009-4634-8884-4AB53626EEC1}"/>
    <cellStyle name="Entrada 16 2 3 2 2" xfId="7112" xr:uid="{AB123E87-D959-4DAC-98DA-7C6C86EA1CAE}"/>
    <cellStyle name="Entrada 16 2 3 2 2 2" xfId="22220" xr:uid="{FC2496CE-D893-4647-A4C1-870F88CED868}"/>
    <cellStyle name="Entrada 16 2 3 2 3" xfId="19941" xr:uid="{B7036701-9F75-45E4-B91F-F4806BA2F1D3}"/>
    <cellStyle name="Entrada 16 2 3 3" xfId="14406" xr:uid="{17FBC1D8-BC9A-4923-94F2-3C1B09541CB0}"/>
    <cellStyle name="Entrada 16 2 3 3 2" xfId="29514" xr:uid="{9D0C9CE9-BA1E-4666-8F84-5B15D7A146BA}"/>
    <cellStyle name="Entrada 16 2 3 4" xfId="17421" xr:uid="{C25CAE20-F0E5-45C4-B6D7-768C4210DA5E}"/>
    <cellStyle name="Entrada 16 2 4" xfId="2958" xr:uid="{1DA3362C-66CE-475D-8CA7-7CFAB974C2D0}"/>
    <cellStyle name="Entrada 16 2 4 2" xfId="5595" xr:uid="{0F7061EC-0B1A-4065-89AD-9BDB21D11491}"/>
    <cellStyle name="Entrada 16 2 4 2 2" xfId="11906" xr:uid="{3B4DC500-EC04-4B4C-A93A-8A57C8C8EA04}"/>
    <cellStyle name="Entrada 16 2 4 2 2 2" xfId="27014" xr:uid="{FF1BEE0C-94F0-453D-8557-0F88AC79B5AE}"/>
    <cellStyle name="Entrada 16 2 4 2 3" xfId="15996" xr:uid="{CFCB40C8-20EF-4FEA-ADEA-1C3EEB72509A}"/>
    <cellStyle name="Entrada 16 2 4 2 3 2" xfId="31104" xr:uid="{013BB194-F40D-4B6A-82A8-54D8B5AF3F38}"/>
    <cellStyle name="Entrada 16 2 4 2 4" xfId="20703" xr:uid="{6F32A2A6-4BD0-4170-8604-D18ADE8E90DB}"/>
    <cellStyle name="Entrada 16 2 4 3" xfId="9340" xr:uid="{5230A339-09CD-45D4-86F3-47D6C5053AE1}"/>
    <cellStyle name="Entrada 16 2 4 3 2" xfId="24448" xr:uid="{78371D02-2F5F-4441-8E67-93812951C9D1}"/>
    <cellStyle name="Entrada 16 2 4 4" xfId="7130" xr:uid="{1B544059-98D8-4D0A-966A-369D5CC8BC94}"/>
    <cellStyle name="Entrada 16 2 4 4 2" xfId="22238" xr:uid="{86F71692-B898-45ED-B7DE-2FAEA64AF7FD}"/>
    <cellStyle name="Entrada 16 2 4 5" xfId="18066" xr:uid="{1AA95879-E739-4EC5-93C3-2DD2CF8A7E14}"/>
    <cellStyle name="Entrada 16 2 5" xfId="3284" xr:uid="{EA41DD57-8CB9-4A9E-852B-9355B8990AF9}"/>
    <cellStyle name="Entrada 16 2 5 2" xfId="5921" xr:uid="{7D91771B-5FF5-4780-B8AD-1BF7EDB77C64}"/>
    <cellStyle name="Entrada 16 2 5 2 2" xfId="12232" xr:uid="{7B6EC6A8-A389-4C77-B727-C9CF96559F9F}"/>
    <cellStyle name="Entrada 16 2 5 2 2 2" xfId="27340" xr:uid="{AFF414CB-52AA-4BB8-BE83-EF650B96FD32}"/>
    <cellStyle name="Entrada 16 2 5 2 3" xfId="15791" xr:uid="{724817F7-0AF2-472F-A564-9130D67BB3D3}"/>
    <cellStyle name="Entrada 16 2 5 2 3 2" xfId="30899" xr:uid="{811A9954-4AB1-4156-87E8-C21D3DC983EA}"/>
    <cellStyle name="Entrada 16 2 5 2 4" xfId="21029" xr:uid="{007E1B52-9D07-43CC-B3FF-66664B4D2310}"/>
    <cellStyle name="Entrada 16 2 5 3" xfId="9666" xr:uid="{6FCF8C5F-1A68-4C6E-805B-E9AF9C709ADB}"/>
    <cellStyle name="Entrada 16 2 5 3 2" xfId="24774" xr:uid="{C9F38DEA-7881-4BE4-A44B-A9A31746192D}"/>
    <cellStyle name="Entrada 16 2 5 4" xfId="16382" xr:uid="{480B892B-9670-4851-AF2A-FDF8EFFF3667}"/>
    <cellStyle name="Entrada 16 2 5 4 2" xfId="31490" xr:uid="{C12E04EA-0EA6-484A-8804-2631AE1FC16B}"/>
    <cellStyle name="Entrada 16 2 5 5" xfId="18392" xr:uid="{A00A3783-895B-40A7-AE3B-90D3C0BBE7E0}"/>
    <cellStyle name="Entrada 16 2 6" xfId="3590" xr:uid="{116057EB-FC5F-4A0D-9B59-4E5507EE5FC9}"/>
    <cellStyle name="Entrada 16 2 6 2" xfId="6227" xr:uid="{A9F0FFC5-4187-465E-A351-31A8897E7265}"/>
    <cellStyle name="Entrada 16 2 6 2 2" xfId="12538" xr:uid="{649FAD17-E837-47AA-855F-8C2040F5B1FD}"/>
    <cellStyle name="Entrada 16 2 6 2 2 2" xfId="27646" xr:uid="{3A5B1B9D-37E1-4DF9-BDCB-0C39173758E0}"/>
    <cellStyle name="Entrada 16 2 6 2 3" xfId="7922" xr:uid="{8C02A9D6-40D5-4B34-BA83-4C5CAA6ACA4E}"/>
    <cellStyle name="Entrada 16 2 6 2 3 2" xfId="23030" xr:uid="{69CC4B72-A752-442E-9E9C-F8AA8BFB006D}"/>
    <cellStyle name="Entrada 16 2 6 2 4" xfId="21335" xr:uid="{9E1F5394-0847-472E-B30F-5F999E6208A8}"/>
    <cellStyle name="Entrada 16 2 6 3" xfId="9972" xr:uid="{821204D7-38F1-48F9-9FF3-DE275B119CC6}"/>
    <cellStyle name="Entrada 16 2 6 3 2" xfId="25080" xr:uid="{DF2868D3-A7C3-49B5-8499-ED2748EA05AA}"/>
    <cellStyle name="Entrada 16 2 6 4" xfId="7144" xr:uid="{F2F234B4-97FC-402F-B85D-D3F815AAD60A}"/>
    <cellStyle name="Entrada 16 2 6 4 2" xfId="22252" xr:uid="{765E575B-EE15-4225-8CA4-CBE89EF33B93}"/>
    <cellStyle name="Entrada 16 2 6 5" xfId="18698" xr:uid="{94E38EA8-6F2E-4BF0-B0E9-2AC9AEEC912E}"/>
    <cellStyle name="Entrada 16 2 7" xfId="3936" xr:uid="{A9EF8426-FDB3-4EE9-8A47-00ADE28A9E44}"/>
    <cellStyle name="Entrada 16 2 7 2" xfId="6573" xr:uid="{8A9C6475-34B0-4511-83F8-20645B3936E4}"/>
    <cellStyle name="Entrada 16 2 7 2 2" xfId="12884" xr:uid="{633B0670-D752-4FEB-ADCF-33E85DACCFC1}"/>
    <cellStyle name="Entrada 16 2 7 2 2 2" xfId="27992" xr:uid="{4BAFE085-3440-49AE-8134-6208DEA183EB}"/>
    <cellStyle name="Entrada 16 2 7 2 3" xfId="16589" xr:uid="{7A2DDF49-4A82-4E94-BFBF-4E415EAB4B69}"/>
    <cellStyle name="Entrada 16 2 7 2 3 2" xfId="31697" xr:uid="{C3E35E45-9B11-470C-9ECA-521A27AFF95B}"/>
    <cellStyle name="Entrada 16 2 7 2 4" xfId="21681" xr:uid="{A6D4E7E3-1AA8-4BD9-AB6D-3C93051A7934}"/>
    <cellStyle name="Entrada 16 2 7 3" xfId="10318" xr:uid="{E2AC5C18-B6F9-49C7-966A-A2D732D96B4A}"/>
    <cellStyle name="Entrada 16 2 7 3 2" xfId="25426" xr:uid="{F1641FC1-7DDF-490E-97CD-AE6658DFED0D}"/>
    <cellStyle name="Entrada 16 2 7 4" xfId="11671" xr:uid="{2EFB4A42-1F2A-453D-9288-19DC49F14401}"/>
    <cellStyle name="Entrada 16 2 7 4 2" xfId="26779" xr:uid="{EE19BACE-9FBB-4F15-A797-1DA161BF464A}"/>
    <cellStyle name="Entrada 16 2 7 5" xfId="19044" xr:uid="{45B0A43E-28B8-47B4-8F45-EA725B244725}"/>
    <cellStyle name="Entrada 16 2 8" xfId="4283" xr:uid="{708C22BE-E876-4A46-8C0F-DBE4522451A0}"/>
    <cellStyle name="Entrada 16 2 8 2" xfId="6920" xr:uid="{C32F5DAA-850D-45BD-8243-F872487A9621}"/>
    <cellStyle name="Entrada 16 2 8 2 2" xfId="13231" xr:uid="{1899B043-2CE9-458D-B2D1-AFD9E3D65F66}"/>
    <cellStyle name="Entrada 16 2 8 2 2 2" xfId="28339" xr:uid="{CCEEB5EB-F4C2-46E3-94A4-CCD0050AFD4F}"/>
    <cellStyle name="Entrada 16 2 8 2 3" xfId="16895" xr:uid="{391A8368-88A6-4F8B-AD5F-DE26A7674B16}"/>
    <cellStyle name="Entrada 16 2 8 2 3 2" xfId="32003" xr:uid="{EEF41524-B626-4194-986B-59B4BF0FE96D}"/>
    <cellStyle name="Entrada 16 2 8 2 4" xfId="22028" xr:uid="{ADB777C2-5B1A-4923-8165-451D0F01416E}"/>
    <cellStyle name="Entrada 16 2 8 3" xfId="10665" xr:uid="{990BD9F1-1411-4555-8084-AE430914085E}"/>
    <cellStyle name="Entrada 16 2 8 3 2" xfId="25773" xr:uid="{B3CD44D8-4318-4697-9D96-1A678D48958C}"/>
    <cellStyle name="Entrada 16 2 8 4" xfId="7325" xr:uid="{DE5865B8-9E88-4F29-9160-B277E4D3C8F1}"/>
    <cellStyle name="Entrada 16 2 8 4 2" xfId="22433" xr:uid="{C33B73E3-E2E9-4AC5-A7B5-3F6FCD0722CE}"/>
    <cellStyle name="Entrada 16 2 8 5" xfId="19391" xr:uid="{343E4664-9390-40C4-80A4-A7E9ABF72717}"/>
    <cellStyle name="Entrada 16 2 9" xfId="4501" xr:uid="{D9CD37A0-396F-45BD-B0AD-68539BACC35D}"/>
    <cellStyle name="Entrada 16 2 9 2" xfId="10883" xr:uid="{885269EC-936A-47CA-84C1-1770D7096756}"/>
    <cellStyle name="Entrada 16 2 9 2 2" xfId="25991" xr:uid="{9EC3E44B-4E1B-42DD-B206-8A912BA2DA51}"/>
    <cellStyle name="Entrada 16 2 9 3" xfId="16144" xr:uid="{C47A439D-644B-4F82-9507-CBAFA928A9EC}"/>
    <cellStyle name="Entrada 16 2 9 3 2" xfId="31252" xr:uid="{A36202E5-1EC0-4712-96CF-9B34DE982B94}"/>
    <cellStyle name="Entrada 16 2 9 4" xfId="19609" xr:uid="{B5349BCE-D9BB-4803-B3E3-3AEC56A4F5FF}"/>
    <cellStyle name="Entrada 16 3" xfId="1847" xr:uid="{AA7A116C-5E7A-4EFA-8426-5D52C0BDA03D}"/>
    <cellStyle name="Entrada 16 3 10" xfId="7572" xr:uid="{A42805DC-A922-4F14-8C16-F3B8EE5BD33F}"/>
    <cellStyle name="Entrada 16 3 10 2" xfId="22680" xr:uid="{1A99A50D-443C-40D7-852C-FB52E17DAC70}"/>
    <cellStyle name="Entrada 16 3 11" xfId="14982" xr:uid="{8F2786EC-CC28-4BA3-B9AE-24EC566A9B42}"/>
    <cellStyle name="Entrada 16 3 11 2" xfId="30090" xr:uid="{BB3289AF-BA28-4E68-8562-6361DA427B0D}"/>
    <cellStyle name="Entrada 16 3 12" xfId="17072" xr:uid="{B9AE5185-159B-4E92-B14F-40C8B8B6F44A}"/>
    <cellStyle name="Entrada 16 3 2" xfId="2407" xr:uid="{B47F174D-102E-4AB6-94FB-DD01BA905236}"/>
    <cellStyle name="Entrada 16 3 2 2" xfId="5044" xr:uid="{A658016C-F0F0-434D-A73D-14ACFCD5E3F3}"/>
    <cellStyle name="Entrada 16 3 2 2 2" xfId="11408" xr:uid="{2375B42E-2551-4627-A160-C91C054FB610}"/>
    <cellStyle name="Entrada 16 3 2 2 2 2" xfId="26516" xr:uid="{DA36D6AC-0DEB-4714-B517-5F9A4F4350B3}"/>
    <cellStyle name="Entrada 16 3 2 2 3" xfId="14881" xr:uid="{AE7559F6-C20E-4C69-96E3-C6663FF50101}"/>
    <cellStyle name="Entrada 16 3 2 2 3 2" xfId="29989" xr:uid="{DC7F673C-C81B-4505-ADF5-24CEAC6A2D61}"/>
    <cellStyle name="Entrada 16 3 2 2 4" xfId="20152" xr:uid="{D5E76243-2506-41E7-82A2-7E8540CE2544}"/>
    <cellStyle name="Entrada 16 3 2 3" xfId="8874" xr:uid="{1A990372-7261-4798-98B6-42892926544F}"/>
    <cellStyle name="Entrada 16 3 2 3 2" xfId="23982" xr:uid="{005A1FA4-20F7-4583-B8EE-CE9A22A54229}"/>
    <cellStyle name="Entrada 16 3 2 4" xfId="15055" xr:uid="{E216BC23-3749-4521-81F4-55DE31E29A8B}"/>
    <cellStyle name="Entrada 16 3 2 4 2" xfId="30163" xr:uid="{E6308C3A-8609-4EDD-AC70-6C74046ECD31}"/>
    <cellStyle name="Entrada 16 3 2 5" xfId="11246" xr:uid="{BF4D2788-31F4-4861-AD52-2A8963D87CD7}"/>
    <cellStyle name="Entrada 16 3 2 5 2" xfId="26354" xr:uid="{21CE44DE-FA28-4E1C-BBE8-7B98989A1A90}"/>
    <cellStyle name="Entrada 16 3 2 6" xfId="17598" xr:uid="{61FF9BAA-3DC8-4779-B069-70818035156A}"/>
    <cellStyle name="Entrada 16 3 3" xfId="2213" xr:uid="{76536923-2F10-48EA-A911-FFF747E2ADCF}"/>
    <cellStyle name="Entrada 16 3 3 2" xfId="4850" xr:uid="{963CFAF6-DE93-47A3-B832-D3E75DD7D4C3}"/>
    <cellStyle name="Entrada 16 3 3 2 2" xfId="13957" xr:uid="{4367B4F0-F5DF-458E-9BB6-F2472805C0E6}"/>
    <cellStyle name="Entrada 16 3 3 2 2 2" xfId="29065" xr:uid="{8B6A25DD-D92E-442B-BA84-97B7A420E0CE}"/>
    <cellStyle name="Entrada 16 3 3 2 3" xfId="19958" xr:uid="{8DA4023E-8055-4ABF-B500-16B8EA49F545}"/>
    <cellStyle name="Entrada 16 3 3 3" xfId="14099" xr:uid="{3BC55B51-ED4D-4156-97A2-B993F43AD35D}"/>
    <cellStyle name="Entrada 16 3 3 3 2" xfId="29207" xr:uid="{0ADF2864-C41F-4191-A569-B0CD2F91CBB2}"/>
    <cellStyle name="Entrada 16 3 3 4" xfId="17438" xr:uid="{A6276641-FDF6-4D10-B815-0AD4D61F1033}"/>
    <cellStyle name="Entrada 16 3 4" xfId="2941" xr:uid="{956D3159-6B4F-4B7D-A3C5-9DD8F0D0347E}"/>
    <cellStyle name="Entrada 16 3 4 2" xfId="5578" xr:uid="{AD942F40-0302-44FC-8FD5-76F33178870E}"/>
    <cellStyle name="Entrada 16 3 4 2 2" xfId="11889" xr:uid="{BB3EEC3A-4FBA-4CA1-8BD2-F18038A56289}"/>
    <cellStyle name="Entrada 16 3 4 2 2 2" xfId="26997" xr:uid="{6168C80D-DA91-4A55-89FD-3783DA2C8792}"/>
    <cellStyle name="Entrada 16 3 4 2 3" xfId="15914" xr:uid="{11227C32-4D7F-4E45-BC19-065C730D9000}"/>
    <cellStyle name="Entrada 16 3 4 2 3 2" xfId="31022" xr:uid="{BF97BB18-36CD-4D62-9C8B-23605124002C}"/>
    <cellStyle name="Entrada 16 3 4 2 4" xfId="20686" xr:uid="{782B0D70-B9CC-4CF0-AF72-B899D3AE90B1}"/>
    <cellStyle name="Entrada 16 3 4 3" xfId="9323" xr:uid="{136F41ED-3A2D-4C06-9DFF-4D5AFFDE4551}"/>
    <cellStyle name="Entrada 16 3 4 3 2" xfId="24431" xr:uid="{2DC82075-881A-486B-BAB8-8EE46B42A252}"/>
    <cellStyle name="Entrada 16 3 4 4" xfId="16097" xr:uid="{C37FE270-D2B9-4D75-B51C-34F8D3F83FA3}"/>
    <cellStyle name="Entrada 16 3 4 4 2" xfId="31205" xr:uid="{925C8497-7254-4159-A730-987C0396BFB1}"/>
    <cellStyle name="Entrada 16 3 4 5" xfId="18049" xr:uid="{B0360650-B797-4D7D-94EB-8A0944427EFF}"/>
    <cellStyle name="Entrada 16 3 5" xfId="3267" xr:uid="{4CCBC929-20A5-4436-82E0-64B42FD6E35F}"/>
    <cellStyle name="Entrada 16 3 5 2" xfId="5904" xr:uid="{2A5EEC7C-8235-4105-AD03-C8331C0AAA32}"/>
    <cellStyle name="Entrada 16 3 5 2 2" xfId="12215" xr:uid="{0186F6E9-3EEA-4959-9C64-1859E3EF0F10}"/>
    <cellStyle name="Entrada 16 3 5 2 2 2" xfId="27323" xr:uid="{EB4F1A74-3600-42AD-99B8-B24991E78DC6}"/>
    <cellStyle name="Entrada 16 3 5 2 3" xfId="8156" xr:uid="{C4A4EBD7-8EF3-4E36-8733-225ED95E7199}"/>
    <cellStyle name="Entrada 16 3 5 2 3 2" xfId="23264" xr:uid="{271517CB-80C8-4446-B53B-D4F6D31EF326}"/>
    <cellStyle name="Entrada 16 3 5 2 4" xfId="21012" xr:uid="{6D7A89F0-9AD5-4FD7-87CD-0AE133F819D0}"/>
    <cellStyle name="Entrada 16 3 5 3" xfId="9649" xr:uid="{4359FF38-0F72-43F9-84F3-34B13E11B895}"/>
    <cellStyle name="Entrada 16 3 5 3 2" xfId="24757" xr:uid="{3B3D29C3-C379-4911-8A67-810CAACB1CAA}"/>
    <cellStyle name="Entrada 16 3 5 4" xfId="7411" xr:uid="{7BA84589-0A1D-489A-B7F4-EC2EBF3B4C3B}"/>
    <cellStyle name="Entrada 16 3 5 4 2" xfId="22519" xr:uid="{E7E8ECFE-FBA7-4174-812A-BF1C89CDCF7B}"/>
    <cellStyle name="Entrada 16 3 5 5" xfId="18375" xr:uid="{F9721E83-F50C-41F2-B71A-2255C0C91794}"/>
    <cellStyle name="Entrada 16 3 6" xfId="3573" xr:uid="{2DCB2C7E-532C-480E-8C8D-F18C9B4E98DA}"/>
    <cellStyle name="Entrada 16 3 6 2" xfId="6210" xr:uid="{688A218D-DB68-49B0-8D50-A28D8305BA19}"/>
    <cellStyle name="Entrada 16 3 6 2 2" xfId="12521" xr:uid="{35B03ED4-2A99-42CA-BDD2-1662A25D4E68}"/>
    <cellStyle name="Entrada 16 3 6 2 2 2" xfId="27629" xr:uid="{1EA35FC7-D48C-49B2-8F36-30469F177082}"/>
    <cellStyle name="Entrada 16 3 6 2 3" xfId="13983" xr:uid="{36B0F218-0FE5-4E8D-8203-A1BA7915BADE}"/>
    <cellStyle name="Entrada 16 3 6 2 3 2" xfId="29091" xr:uid="{A0B7EC8B-F155-4C34-953B-5F5B059D2570}"/>
    <cellStyle name="Entrada 16 3 6 2 4" xfId="21318" xr:uid="{02E7CCD0-5FB5-47B9-A5D2-B6ACDF3CE2BF}"/>
    <cellStyle name="Entrada 16 3 6 3" xfId="9955" xr:uid="{31E58D8A-C322-4624-A1A0-9211F7840DD2}"/>
    <cellStyle name="Entrada 16 3 6 3 2" xfId="25063" xr:uid="{927BEB57-A6E4-4F93-BB2A-A6AAA109BAAC}"/>
    <cellStyle name="Entrada 16 3 6 4" xfId="13923" xr:uid="{37959F69-208D-4411-9087-61A11F602586}"/>
    <cellStyle name="Entrada 16 3 6 4 2" xfId="29031" xr:uid="{1B88A1EF-EAF0-42C2-8E04-913ACD51559F}"/>
    <cellStyle name="Entrada 16 3 6 5" xfId="18681" xr:uid="{F87119BB-FF28-4423-AD24-46158815BF10}"/>
    <cellStyle name="Entrada 16 3 7" xfId="3919" xr:uid="{17551D7B-D49E-4A4A-9844-4CB647DF354F}"/>
    <cellStyle name="Entrada 16 3 7 2" xfId="6556" xr:uid="{4B2EC648-BEA2-4D5D-ACFF-4D325E431CB7}"/>
    <cellStyle name="Entrada 16 3 7 2 2" xfId="12867" xr:uid="{512BEFBB-927A-4256-B86E-8AD6367446E7}"/>
    <cellStyle name="Entrada 16 3 7 2 2 2" xfId="27975" xr:uid="{4A4EB8A5-7038-4505-BA31-3F31F835499E}"/>
    <cellStyle name="Entrada 16 3 7 2 3" xfId="16572" xr:uid="{6EF52310-1055-4B5F-BFDA-00CEEB1AE11E}"/>
    <cellStyle name="Entrada 16 3 7 2 3 2" xfId="31680" xr:uid="{D1066DCB-6AB0-448A-8572-A55D8440ACAA}"/>
    <cellStyle name="Entrada 16 3 7 2 4" xfId="21664" xr:uid="{57426AB0-A416-498E-A5F3-5B314802CFCE}"/>
    <cellStyle name="Entrada 16 3 7 3" xfId="10301" xr:uid="{00DF9A86-3AA1-4B2F-B0E2-032FE9291E8A}"/>
    <cellStyle name="Entrada 16 3 7 3 2" xfId="25409" xr:uid="{22E0239C-0F8C-4EF1-913C-D0B308E93AFA}"/>
    <cellStyle name="Entrada 16 3 7 4" xfId="14874" xr:uid="{966E28C4-E34D-463F-A3F7-3E8459DF0908}"/>
    <cellStyle name="Entrada 16 3 7 4 2" xfId="29982" xr:uid="{391019FF-3680-423E-B729-B6F43EA7CAFC}"/>
    <cellStyle name="Entrada 16 3 7 5" xfId="19027" xr:uid="{224CB839-85B2-4E1E-9417-8B65E7D8C02B}"/>
    <cellStyle name="Entrada 16 3 8" xfId="4484" xr:uid="{1BC2B52C-1319-4221-BE2B-043E2F63736E}"/>
    <cellStyle name="Entrada 16 3 8 2" xfId="10866" xr:uid="{FCFE6E00-5A16-44F5-9AE0-5CD72AB15833}"/>
    <cellStyle name="Entrada 16 3 8 2 2" xfId="25974" xr:uid="{2A6AC16E-7E33-4B34-A38A-973F22D3CDDB}"/>
    <cellStyle name="Entrada 16 3 8 3" xfId="14299" xr:uid="{05176950-E39E-474C-9459-D22378C014E1}"/>
    <cellStyle name="Entrada 16 3 8 3 2" xfId="29407" xr:uid="{427A32BA-35A1-4BC4-923E-966A7649DA40}"/>
    <cellStyle name="Entrada 16 3 8 4" xfId="19592" xr:uid="{DF6990C8-9CE5-4025-91E7-3B2B8789F1AC}"/>
    <cellStyle name="Entrada 16 3 9" xfId="8348" xr:uid="{FB69BFE2-5DC4-4272-9504-702FD89D9724}"/>
    <cellStyle name="Entrada 16 3 9 2" xfId="23456" xr:uid="{EE992494-1CC0-449B-B5A8-1D7A62E42EE7}"/>
    <cellStyle name="Entrada 16 4" xfId="2084" xr:uid="{8412C2B7-D1A0-46E8-BAE0-F10C313B515D}"/>
    <cellStyle name="Entrada 16 4 10" xfId="11673" xr:uid="{77EEBD12-55D5-4706-BB56-351F5340CEF4}"/>
    <cellStyle name="Entrada 16 4 10 2" xfId="26781" xr:uid="{321AFE1D-8F2F-4CF5-AA73-7F8C7CE385C6}"/>
    <cellStyle name="Entrada 16 4 11" xfId="14259" xr:uid="{70984269-C1FB-4080-BC1F-78D31FD523EE}"/>
    <cellStyle name="Entrada 16 4 11 2" xfId="29367" xr:uid="{070F05C3-8A2A-4E39-8C5E-DBB283B1A050}"/>
    <cellStyle name="Entrada 16 4 12" xfId="17309" xr:uid="{3E3B38E9-3405-4956-8338-BAD557668FB1}"/>
    <cellStyle name="Entrada 16 4 2" xfId="2574" xr:uid="{CBC97806-A09E-4898-8358-7A54366445A8}"/>
    <cellStyle name="Entrada 16 4 2 2" xfId="5211" xr:uid="{22CB555D-77FF-471F-8EF8-366DBCDCAF5D}"/>
    <cellStyle name="Entrada 16 4 2 2 2" xfId="11575" xr:uid="{E8EB581B-3447-47E7-BDE5-EFA7D7F7E6A7}"/>
    <cellStyle name="Entrada 16 4 2 2 2 2" xfId="26683" xr:uid="{31C5F698-16FF-4F52-9D35-1DD1D7588250}"/>
    <cellStyle name="Entrada 16 4 2 2 3" xfId="16064" xr:uid="{61D04664-8AF2-491D-8ED9-2F1CD7D92385}"/>
    <cellStyle name="Entrada 16 4 2 2 3 2" xfId="31172" xr:uid="{0E43DF27-62CB-4889-94F5-458EBC7C54E1}"/>
    <cellStyle name="Entrada 16 4 2 2 4" xfId="20319" xr:uid="{DE71AAE2-95AF-4BB1-957B-B689E19A6B79}"/>
    <cellStyle name="Entrada 16 4 2 3" xfId="9041" xr:uid="{04CB470E-A124-4C1E-BAD2-6F410D6A59FD}"/>
    <cellStyle name="Entrada 16 4 2 3 2" xfId="24149" xr:uid="{92126B21-7C75-46E0-9FC1-664319DDCD82}"/>
    <cellStyle name="Entrada 16 4 2 4" xfId="13413" xr:uid="{D77E3D74-0A16-4AC3-A977-0F025D04D3D0}"/>
    <cellStyle name="Entrada 16 4 2 4 2" xfId="28521" xr:uid="{F13DC852-1142-4ACA-A927-DBCA6C18052C}"/>
    <cellStyle name="Entrada 16 4 2 5" xfId="7331" xr:uid="{E328A5ED-9251-48C5-83A4-56523646C63B}"/>
    <cellStyle name="Entrada 16 4 2 5 2" xfId="22439" xr:uid="{58CFF609-6660-4EA7-AFF7-E44E7DB7218B}"/>
    <cellStyle name="Entrada 16 4 2 6" xfId="17682" xr:uid="{CB3212E5-636A-4AF1-988A-633F47504FA0}"/>
    <cellStyle name="Entrada 16 4 3" xfId="2844" xr:uid="{AFC20DA2-D742-485D-98AE-B5B5A1F4141F}"/>
    <cellStyle name="Entrada 16 4 3 2" xfId="5481" xr:uid="{43E736E1-8833-4EAA-9E38-99904389A24E}"/>
    <cellStyle name="Entrada 16 4 3 2 2" xfId="15206" xr:uid="{E3193E21-EA1D-4C3A-8812-089D404CC750}"/>
    <cellStyle name="Entrada 16 4 3 2 2 2" xfId="30314" xr:uid="{01D4A8A3-69F1-44C1-9C82-B2725A604210}"/>
    <cellStyle name="Entrada 16 4 3 2 3" xfId="20589" xr:uid="{9B95D374-FC6B-45B3-8071-6D5026B6DDD8}"/>
    <cellStyle name="Entrada 16 4 3 3" xfId="9273" xr:uid="{91515B92-1639-4625-9FF6-933CF7B18592}"/>
    <cellStyle name="Entrada 16 4 3 3 2" xfId="24381" xr:uid="{3EC25293-2646-4C85-A06A-A36189426E13}"/>
    <cellStyle name="Entrada 16 4 3 4" xfId="17952" xr:uid="{AE786A9E-1DC5-458F-85D9-0CF9D6DAD5FC}"/>
    <cellStyle name="Entrada 16 4 4" xfId="3147" xr:uid="{07C57D2C-6AA4-4579-BEB1-A7ED0061AF8C}"/>
    <cellStyle name="Entrada 16 4 4 2" xfId="5784" xr:uid="{0C6FB84C-1F5B-4C39-ABEA-39D23CB3ADED}"/>
    <cellStyle name="Entrada 16 4 4 2 2" xfId="12095" xr:uid="{51F4DCCF-11D7-46B5-A2F5-105DFDBFAC41}"/>
    <cellStyle name="Entrada 16 4 4 2 2 2" xfId="27203" xr:uid="{28368525-AD00-4C67-B904-EADA91BFD208}"/>
    <cellStyle name="Entrada 16 4 4 2 3" xfId="7764" xr:uid="{79DC404F-24C9-40F4-9D87-9960BCC3E102}"/>
    <cellStyle name="Entrada 16 4 4 2 3 2" xfId="22872" xr:uid="{8190E945-26EC-4E2B-9AFB-15931B493474}"/>
    <cellStyle name="Entrada 16 4 4 2 4" xfId="20892" xr:uid="{13035697-6F7E-40D2-9BC8-E40F9F0ED37D}"/>
    <cellStyle name="Entrada 16 4 4 3" xfId="9529" xr:uid="{9BC0F055-2E39-45D7-87FD-EAFC06E97204}"/>
    <cellStyle name="Entrada 16 4 4 3 2" xfId="24637" xr:uid="{8A7DBFA4-719B-4A04-94A1-B822CC2E848A}"/>
    <cellStyle name="Entrada 16 4 4 4" xfId="14025" xr:uid="{CFC04AEC-E51E-4AAC-A854-5F76A4BF87B4}"/>
    <cellStyle name="Entrada 16 4 4 4 2" xfId="29133" xr:uid="{7A291BFE-510C-4C2F-9C59-0E07F0168659}"/>
    <cellStyle name="Entrada 16 4 4 5" xfId="18255" xr:uid="{20A16A55-D5CE-44EE-9021-3F0061D734B8}"/>
    <cellStyle name="Entrada 16 4 5" xfId="3473" xr:uid="{3A392F18-1D6E-41C0-8B92-9D1C023916AA}"/>
    <cellStyle name="Entrada 16 4 5 2" xfId="6110" xr:uid="{878CACEA-111E-4419-9A32-3E0546C017FE}"/>
    <cellStyle name="Entrada 16 4 5 2 2" xfId="12421" xr:uid="{65368ACF-D7A0-44C5-A124-950FFF419145}"/>
    <cellStyle name="Entrada 16 4 5 2 2 2" xfId="27529" xr:uid="{93ED25D4-AEE5-48A8-9459-7E4734466781}"/>
    <cellStyle name="Entrada 16 4 5 2 3" xfId="16406" xr:uid="{4A814961-01F2-4324-8710-0A9A452F3A32}"/>
    <cellStyle name="Entrada 16 4 5 2 3 2" xfId="31514" xr:uid="{E6AA3FA1-F4FA-4E39-B395-7BAA767F81B6}"/>
    <cellStyle name="Entrada 16 4 5 2 4" xfId="21218" xr:uid="{DF51FCD9-C9DA-4E5F-9C19-0B7A13D41A98}"/>
    <cellStyle name="Entrada 16 4 5 3" xfId="9855" xr:uid="{E2F64E03-0148-4F53-9C8C-331B00618869}"/>
    <cellStyle name="Entrada 16 4 5 3 2" xfId="24963" xr:uid="{ED6191EA-42FC-4F68-89A5-3476B4FB8DC0}"/>
    <cellStyle name="Entrada 16 4 5 4" xfId="9166" xr:uid="{DB8924EE-164D-4AF2-9C48-8AE645CE27C0}"/>
    <cellStyle name="Entrada 16 4 5 4 2" xfId="24274" xr:uid="{67E6AD1C-D5FF-4F28-856F-9F8DABF2299F}"/>
    <cellStyle name="Entrada 16 4 5 5" xfId="18581" xr:uid="{EB9D9AE1-D8AC-44D8-95D3-7B79B93A153A}"/>
    <cellStyle name="Entrada 16 4 6" xfId="3779" xr:uid="{1E8D2990-EC84-4E7B-8E64-21AE658E860F}"/>
    <cellStyle name="Entrada 16 4 6 2" xfId="6416" xr:uid="{062360A8-85B4-426A-93FB-0CE121860603}"/>
    <cellStyle name="Entrada 16 4 6 2 2" xfId="12727" xr:uid="{9F0C0AAC-5CBD-4097-AE62-F615C5AA8B04}"/>
    <cellStyle name="Entrada 16 4 6 2 2 2" xfId="27835" xr:uid="{A7CE7D8E-E0EC-44B5-A711-D752593072F2}"/>
    <cellStyle name="Entrada 16 4 6 2 3" xfId="13626" xr:uid="{CE94147E-4AF4-4D73-9026-47C57755CF7A}"/>
    <cellStyle name="Entrada 16 4 6 2 3 2" xfId="28734" xr:uid="{F08F7E9D-B104-4C83-BC9D-6E3F1847DB4E}"/>
    <cellStyle name="Entrada 16 4 6 2 4" xfId="21524" xr:uid="{2FA511E5-8CF8-4F9F-BBDE-267699B4286A}"/>
    <cellStyle name="Entrada 16 4 6 3" xfId="10161" xr:uid="{128AE0B6-9AA1-4D0C-9232-C064ADAB0B79}"/>
    <cellStyle name="Entrada 16 4 6 3 2" xfId="25269" xr:uid="{1144C090-1113-4DFB-9CD3-5D06B466FB8B}"/>
    <cellStyle name="Entrada 16 4 6 4" xfId="7299" xr:uid="{A3DCD6A2-761B-4B31-8BE0-50A3D2E2ADC4}"/>
    <cellStyle name="Entrada 16 4 6 4 2" xfId="22407" xr:uid="{CF783CD0-A8FF-475A-A8BC-6C92CDFCBBA0}"/>
    <cellStyle name="Entrada 16 4 6 5" xfId="18887" xr:uid="{D5EA7F9A-BE42-4F28-9925-B21BAFECFA94}"/>
    <cellStyle name="Entrada 16 4 7" xfId="4156" xr:uid="{757FC632-66A7-4804-8069-F1E5B4089D47}"/>
    <cellStyle name="Entrada 16 4 7 2" xfId="6793" xr:uid="{90CBD9C4-ED0C-4E37-A8DD-893560984ACC}"/>
    <cellStyle name="Entrada 16 4 7 2 2" xfId="13104" xr:uid="{E06A2C10-4BC4-48AD-8693-892B9C730550}"/>
    <cellStyle name="Entrada 16 4 7 2 2 2" xfId="28212" xr:uid="{4671EAB3-65DA-4664-98ED-56EC8AC7BBDA}"/>
    <cellStyle name="Entrada 16 4 7 2 3" xfId="16778" xr:uid="{4A94AED1-3D17-4085-AA2D-9B5523E6C8F6}"/>
    <cellStyle name="Entrada 16 4 7 2 3 2" xfId="31886" xr:uid="{C3C9B338-C4A6-4E09-976A-73DD4D1075C8}"/>
    <cellStyle name="Entrada 16 4 7 2 4" xfId="21901" xr:uid="{ABE506E5-D067-48DF-973D-DC5795DCD87B}"/>
    <cellStyle name="Entrada 16 4 7 3" xfId="10538" xr:uid="{B0279047-A090-4D12-842C-CCC982E60BFD}"/>
    <cellStyle name="Entrada 16 4 7 3 2" xfId="25646" xr:uid="{2B011C1E-30BA-4D13-831F-EAEE18F5F7A1}"/>
    <cellStyle name="Entrada 16 4 7 4" xfId="15125" xr:uid="{9D17107B-923F-4DCF-BB3C-504B6967E2BE}"/>
    <cellStyle name="Entrada 16 4 7 4 2" xfId="30233" xr:uid="{6F42C305-F63B-4809-B03C-544C2B22D0EF}"/>
    <cellStyle name="Entrada 16 4 7 5" xfId="19264" xr:uid="{FDC34FD9-AE54-4F61-85CF-C88FAAFDFB90}"/>
    <cellStyle name="Entrada 16 4 8" xfId="4721" xr:uid="{607892FD-F00B-4171-B8AB-9F35614425FB}"/>
    <cellStyle name="Entrada 16 4 8 2" xfId="11103" xr:uid="{85C06BA5-EAD5-4B30-91B6-C9A304BD6F1F}"/>
    <cellStyle name="Entrada 16 4 8 2 2" xfId="26211" xr:uid="{9307BBD6-1A1E-47F5-9CAF-C41AD7A719E0}"/>
    <cellStyle name="Entrada 16 4 8 3" xfId="15454" xr:uid="{1C7A49D8-FA69-4BAB-8485-BC63454ADA79}"/>
    <cellStyle name="Entrada 16 4 8 3 2" xfId="30562" xr:uid="{8BD4B271-84D7-443A-A8FD-11B56E3DE43A}"/>
    <cellStyle name="Entrada 16 4 8 4" xfId="19829" xr:uid="{D66906D7-2F75-429F-B144-F67A9E5964DE}"/>
    <cellStyle name="Entrada 16 4 9" xfId="8582" xr:uid="{BD64E649-CCD0-4F0A-8CCB-E6BFE2030E95}"/>
    <cellStyle name="Entrada 16 4 9 2" xfId="23690" xr:uid="{4D329182-8040-4C98-94DB-5FB5F8D14019}"/>
    <cellStyle name="Entrada 16 5" xfId="2037" xr:uid="{451091F1-4E60-4B06-AB65-1FEFCB3F1CA6}"/>
    <cellStyle name="Entrada 16 5 10" xfId="16519" xr:uid="{BAB67E54-C95B-4774-BBD7-C54F34A25AC2}"/>
    <cellStyle name="Entrada 16 5 10 2" xfId="31627" xr:uid="{9958031A-8ACA-40A3-B512-512767347739}"/>
    <cellStyle name="Entrada 16 5 11" xfId="17262" xr:uid="{8828F38A-0017-4BFD-BCF7-67B5B4F94A96}"/>
    <cellStyle name="Entrada 16 5 2" xfId="2797" xr:uid="{63E8EAB4-5C6D-4E4E-8451-5F06DAA3243E}"/>
    <cellStyle name="Entrada 16 5 2 2" xfId="5434" xr:uid="{968FC02B-E275-44D4-AF2B-00DCFD31280E}"/>
    <cellStyle name="Entrada 16 5 2 2 2" xfId="8243" xr:uid="{58A5F933-C1D8-4F01-9C03-33FEE3F16107}"/>
    <cellStyle name="Entrada 16 5 2 2 2 2" xfId="23351" xr:uid="{C12028F1-31B7-4E9D-BB4D-B02EE63819CF}"/>
    <cellStyle name="Entrada 16 5 2 2 3" xfId="20542" xr:uid="{265499FA-F151-4A35-BD47-371EC40E7FDB}"/>
    <cellStyle name="Entrada 16 5 2 3" xfId="16365" xr:uid="{AD9DD8F3-03AA-4518-9518-FD9685B7FC85}"/>
    <cellStyle name="Entrada 16 5 2 3 2" xfId="31473" xr:uid="{BDCFBC65-D4DE-471F-B4B3-E5BB267B2F91}"/>
    <cellStyle name="Entrada 16 5 2 4" xfId="17905" xr:uid="{865F59AF-981F-4077-A7F4-82504970B43D}"/>
    <cellStyle name="Entrada 16 5 3" xfId="3100" xr:uid="{93FDF152-8CC0-4E98-A104-1F6A4AE06B1D}"/>
    <cellStyle name="Entrada 16 5 3 2" xfId="5737" xr:uid="{888268BB-5F41-4AA1-A209-0B62D9FF3193}"/>
    <cellStyle name="Entrada 16 5 3 2 2" xfId="12048" xr:uid="{FAFF78A4-DBB1-44E9-BA15-6C16E8CCD195}"/>
    <cellStyle name="Entrada 16 5 3 2 2 2" xfId="27156" xr:uid="{0D1C444B-D43F-441D-80D3-2BBDAD6C8AC4}"/>
    <cellStyle name="Entrada 16 5 3 2 3" xfId="15527" xr:uid="{FF49A8BE-3CF1-471E-97CA-27178E2EA479}"/>
    <cellStyle name="Entrada 16 5 3 2 3 2" xfId="30635" xr:uid="{CB7D4B88-39FB-4A8E-B8D3-4888476BDEA1}"/>
    <cellStyle name="Entrada 16 5 3 2 4" xfId="20845" xr:uid="{79BC3086-5DAA-4392-BB73-A4283ADC6C81}"/>
    <cellStyle name="Entrada 16 5 3 3" xfId="9482" xr:uid="{2D8E3A16-DBF9-451A-9BE6-4B3DE231D84D}"/>
    <cellStyle name="Entrada 16 5 3 3 2" xfId="24590" xr:uid="{1E4EAD8C-D7D2-4AFC-B959-7FEA194390FB}"/>
    <cellStyle name="Entrada 16 5 3 4" xfId="8029" xr:uid="{4A7B027C-C73B-420F-B2CE-353326466164}"/>
    <cellStyle name="Entrada 16 5 3 4 2" xfId="23137" xr:uid="{95999BF4-8276-4C47-BA0E-163BDCC0AACA}"/>
    <cellStyle name="Entrada 16 5 3 5" xfId="18208" xr:uid="{DAE29E73-6B01-4961-912C-C4F849D9C8E0}"/>
    <cellStyle name="Entrada 16 5 4" xfId="3426" xr:uid="{41A1D255-8959-443D-82C0-7656F928BB03}"/>
    <cellStyle name="Entrada 16 5 4 2" xfId="6063" xr:uid="{B9E46032-A912-4322-86ED-FFD512A36C04}"/>
    <cellStyle name="Entrada 16 5 4 2 2" xfId="12374" xr:uid="{CCE4758C-EC25-4416-99E3-3529987971CB}"/>
    <cellStyle name="Entrada 16 5 4 2 2 2" xfId="27482" xr:uid="{38414322-0609-419E-84E2-5A795EDA5D92}"/>
    <cellStyle name="Entrada 16 5 4 2 3" xfId="16480" xr:uid="{9CDC6C42-F0BA-4227-8E8A-9CDABBF60532}"/>
    <cellStyle name="Entrada 16 5 4 2 3 2" xfId="31588" xr:uid="{00CA8B6C-C596-4F37-B783-E1878543587B}"/>
    <cellStyle name="Entrada 16 5 4 2 4" xfId="21171" xr:uid="{A50583C4-AA28-45B3-A4F5-86A46ECB5D13}"/>
    <cellStyle name="Entrada 16 5 4 3" xfId="9808" xr:uid="{3ADC5DAC-72E0-473A-BDF1-9E014548F010}"/>
    <cellStyle name="Entrada 16 5 4 3 2" xfId="24916" xr:uid="{996E42E3-A7B9-42ED-890C-6635040DD048}"/>
    <cellStyle name="Entrada 16 5 4 4" xfId="14302" xr:uid="{6534FF82-4E40-49B9-8FB7-688A4CF20D19}"/>
    <cellStyle name="Entrada 16 5 4 4 2" xfId="29410" xr:uid="{6C075172-8700-4B83-B01D-F37A4D1068D3}"/>
    <cellStyle name="Entrada 16 5 4 5" xfId="18534" xr:uid="{5E24EB13-BD10-4174-8A01-F885187CB4A4}"/>
    <cellStyle name="Entrada 16 5 5" xfId="3732" xr:uid="{95927083-68C3-49A1-B2F4-E4C835F13B2A}"/>
    <cellStyle name="Entrada 16 5 5 2" xfId="6369" xr:uid="{1F9D4758-CB9B-4318-A9B2-B020DCE5062C}"/>
    <cellStyle name="Entrada 16 5 5 2 2" xfId="12680" xr:uid="{4304DF22-1BB2-4138-A310-89C31A06C2C4}"/>
    <cellStyle name="Entrada 16 5 5 2 2 2" xfId="27788" xr:uid="{A24B94DB-9FAB-499D-9DBB-18855520D65F}"/>
    <cellStyle name="Entrada 16 5 5 2 3" xfId="14756" xr:uid="{738FD156-DC94-40A8-A50B-3BF709062928}"/>
    <cellStyle name="Entrada 16 5 5 2 3 2" xfId="29864" xr:uid="{D3F30AF1-0401-42E5-BEDC-8B84BE8C4717}"/>
    <cellStyle name="Entrada 16 5 5 2 4" xfId="21477" xr:uid="{CF383E5D-1B4C-47C3-8FCB-C00526F21D53}"/>
    <cellStyle name="Entrada 16 5 5 3" xfId="10114" xr:uid="{24FE3ED7-F3D4-4ABF-AABB-E37205C45027}"/>
    <cellStyle name="Entrada 16 5 5 3 2" xfId="25222" xr:uid="{2FF8A28B-FEBB-43D3-9334-A5563E28F686}"/>
    <cellStyle name="Entrada 16 5 5 4" xfId="7492" xr:uid="{3C894CA1-F357-4C52-B744-B2ECD7069C10}"/>
    <cellStyle name="Entrada 16 5 5 4 2" xfId="22600" xr:uid="{553987AD-6625-4217-AC78-175CE1A815D6}"/>
    <cellStyle name="Entrada 16 5 5 5" xfId="18840" xr:uid="{F6DA462E-BC06-42B1-B458-C80A82969EE9}"/>
    <cellStyle name="Entrada 16 5 6" xfId="4109" xr:uid="{3DACFBC4-D6A8-4E52-8A33-2C104F9BD8A1}"/>
    <cellStyle name="Entrada 16 5 6 2" xfId="6746" xr:uid="{97469E1C-D822-4696-9935-FDD090D954E5}"/>
    <cellStyle name="Entrada 16 5 6 2 2" xfId="13057" xr:uid="{4735D95B-B7B5-4818-B0D2-3FF5E25315F1}"/>
    <cellStyle name="Entrada 16 5 6 2 2 2" xfId="28165" xr:uid="{C8413B33-DBEA-4427-A82F-B73FF7448D81}"/>
    <cellStyle name="Entrada 16 5 6 2 3" xfId="16731" xr:uid="{43B4C0C3-64BA-4D15-9DAE-2BDDF54EA384}"/>
    <cellStyle name="Entrada 16 5 6 2 3 2" xfId="31839" xr:uid="{D6288821-3CE5-4D21-9BE9-4193EA7E7069}"/>
    <cellStyle name="Entrada 16 5 6 2 4" xfId="21854" xr:uid="{9AA26EA1-3D98-4837-B48C-E3704F87982C}"/>
    <cellStyle name="Entrada 16 5 6 3" xfId="10491" xr:uid="{1909B172-E0A7-4031-A519-3F7E1F30D520}"/>
    <cellStyle name="Entrada 16 5 6 3 2" xfId="25599" xr:uid="{90D7EC84-79E9-4469-A754-53EF64F40F28}"/>
    <cellStyle name="Entrada 16 5 6 4" xfId="14124" xr:uid="{0EBBD0D4-6690-4281-AC9A-863059AF68A9}"/>
    <cellStyle name="Entrada 16 5 6 4 2" xfId="29232" xr:uid="{E87B4BC2-A683-498F-AC5C-14756C5F5193}"/>
    <cellStyle name="Entrada 16 5 6 5" xfId="19217" xr:uid="{EAFAD5D3-5B66-43BD-ABCF-3C9F518D427E}"/>
    <cellStyle name="Entrada 16 5 7" xfId="4674" xr:uid="{C147554D-26BB-4583-A2E7-6577E95872B4}"/>
    <cellStyle name="Entrada 16 5 7 2" xfId="11056" xr:uid="{4BE80C60-E92D-4D77-AF14-124435B479FB}"/>
    <cellStyle name="Entrada 16 5 7 2 2" xfId="26164" xr:uid="{95961E5D-BB50-48FD-BBC4-C4B0768C5952}"/>
    <cellStyle name="Entrada 16 5 7 3" xfId="14425" xr:uid="{1C63113A-89D7-45D8-9560-8D59D742CF97}"/>
    <cellStyle name="Entrada 16 5 7 3 2" xfId="29533" xr:uid="{6B4B90A5-B0E8-4FD7-A3C3-E2DAFDC1159F}"/>
    <cellStyle name="Entrada 16 5 7 4" xfId="19782" xr:uid="{FD0B158C-3374-4F89-9AD6-5C7C7A58EC13}"/>
    <cellStyle name="Entrada 16 5 8" xfId="8535" xr:uid="{472E01A6-6976-470F-B25D-C8EA84452CC4}"/>
    <cellStyle name="Entrada 16 5 8 2" xfId="23643" xr:uid="{F2039D62-0AE1-4615-AAF6-8C0733967930}"/>
    <cellStyle name="Entrada 16 5 9" xfId="16218" xr:uid="{FFFE0579-ADEE-493D-91A8-2F87C656ED72}"/>
    <cellStyle name="Entrada 16 5 9 2" xfId="31326" xr:uid="{A17E650B-48FE-4B95-A64C-3AC29E280E07}"/>
    <cellStyle name="Entrada 17" xfId="1149" xr:uid="{00000000-0005-0000-0000-00007F040000}"/>
    <cellStyle name="Entrada 17 2" xfId="1865" xr:uid="{B387B93B-4DF2-4E8A-96FF-759B94F7B03C}"/>
    <cellStyle name="Entrada 17 2 10" xfId="8366" xr:uid="{6FB90F85-6AC1-4257-8524-9070CC132899}"/>
    <cellStyle name="Entrada 17 2 10 2" xfId="23474" xr:uid="{8F1832CE-389E-4143-8B87-706166964FA0}"/>
    <cellStyle name="Entrada 17 2 11" xfId="7642" xr:uid="{1C970844-FFAD-4432-B6F9-1104B15242C3}"/>
    <cellStyle name="Entrada 17 2 11 2" xfId="22750" xr:uid="{76564954-51E4-4D30-AE96-CAD1FBF91329}"/>
    <cellStyle name="Entrada 17 2 12" xfId="15897" xr:uid="{E5404C17-599A-4A0F-832A-3F3D207F8152}"/>
    <cellStyle name="Entrada 17 2 12 2" xfId="31005" xr:uid="{3E6E833B-57DF-4FF1-A097-DAC0AED78CA0}"/>
    <cellStyle name="Entrada 17 2 13" xfId="17090" xr:uid="{D8661CAD-6A33-42DA-B1CB-5097BA2BACCE}"/>
    <cellStyle name="Entrada 17 2 2" xfId="2425" xr:uid="{81215EC0-A032-49CF-8197-BCA99A663F7F}"/>
    <cellStyle name="Entrada 17 2 2 2" xfId="5062" xr:uid="{A08078AA-E948-4A73-AC90-98FEBCDE843A}"/>
    <cellStyle name="Entrada 17 2 2 2 2" xfId="11426" xr:uid="{DFD54F7D-0BCA-4F11-B850-065CD5437DBB}"/>
    <cellStyle name="Entrada 17 2 2 2 2 2" xfId="26534" xr:uid="{40611DA1-A047-4CDB-836B-C7CA8DDEAF14}"/>
    <cellStyle name="Entrada 17 2 2 2 3" xfId="8290" xr:uid="{4C23FFDB-EDD4-4D8C-8DFF-455D852CCF7C}"/>
    <cellStyle name="Entrada 17 2 2 2 3 2" xfId="23398" xr:uid="{F42C9463-96FB-4F42-98F4-36A18F26C037}"/>
    <cellStyle name="Entrada 17 2 2 2 4" xfId="20170" xr:uid="{1AE5FB0A-3F27-423C-8C3A-3BC41C0123BB}"/>
    <cellStyle name="Entrada 17 2 2 3" xfId="8892" xr:uid="{11D8FC3E-29F6-430A-8C16-AA83351A9697}"/>
    <cellStyle name="Entrada 17 2 2 3 2" xfId="24000" xr:uid="{5BB40445-7E9B-4333-887B-B386B9674A7B}"/>
    <cellStyle name="Entrada 17 2 3" xfId="2195" xr:uid="{AAE9D303-4267-435F-93A9-03857F3E8EEB}"/>
    <cellStyle name="Entrada 17 2 3 2" xfId="4832" xr:uid="{A4F7FB90-3936-459B-8C84-CAFFB204AA72}"/>
    <cellStyle name="Entrada 17 2 3 2 2" xfId="7491" xr:uid="{A5F5383E-93BC-4532-B8D7-72DBB21C4DD1}"/>
    <cellStyle name="Entrada 17 2 3 2 2 2" xfId="22599" xr:uid="{F43BD03D-4AFB-4339-9A13-8059C2834447}"/>
    <cellStyle name="Entrada 17 2 3 2 3" xfId="19940" xr:uid="{16F4BF43-FFA8-4B26-987B-A5CA0CEECD3C}"/>
    <cellStyle name="Entrada 17 2 3 3" xfId="14421" xr:uid="{A8AADA1E-15DB-437C-9AE6-E5DB67D4B650}"/>
    <cellStyle name="Entrada 17 2 3 3 2" xfId="29529" xr:uid="{30BD143E-D719-4857-BDE5-3DFD96873D18}"/>
    <cellStyle name="Entrada 17 2 3 4" xfId="17420" xr:uid="{B738C98E-BE90-4DC3-8BB2-16DC639483BB}"/>
    <cellStyle name="Entrada 17 2 4" xfId="2959" xr:uid="{72A39F21-572F-4113-AE6B-86E769753386}"/>
    <cellStyle name="Entrada 17 2 4 2" xfId="5596" xr:uid="{30FB8D52-DED4-48CB-B176-6DE88959D85C}"/>
    <cellStyle name="Entrada 17 2 4 2 2" xfId="11907" xr:uid="{BDDEF591-C0B4-4ABA-8B19-3F57697DFEA1}"/>
    <cellStyle name="Entrada 17 2 4 2 2 2" xfId="27015" xr:uid="{8A1DBDD0-D7F0-4E6C-B000-A57CCA4BBE36}"/>
    <cellStyle name="Entrada 17 2 4 2 3" xfId="15608" xr:uid="{896C5CC5-C130-463F-8AE4-C49F26EE21EF}"/>
    <cellStyle name="Entrada 17 2 4 2 3 2" xfId="30716" xr:uid="{63FABD9C-E4F8-4D90-8ABD-28879F4AE6E9}"/>
    <cellStyle name="Entrada 17 2 4 2 4" xfId="20704" xr:uid="{6B301341-5281-4A0D-83DC-734993DE36DE}"/>
    <cellStyle name="Entrada 17 2 4 3" xfId="9341" xr:uid="{B5A6128F-7080-4E7E-B6D4-A6C005DF7580}"/>
    <cellStyle name="Entrada 17 2 4 3 2" xfId="24449" xr:uid="{9E9D4D1E-DD47-4815-AD22-999408629513}"/>
    <cellStyle name="Entrada 17 2 4 4" xfId="14491" xr:uid="{C694EE88-217C-4456-B3FA-601E0586B50B}"/>
    <cellStyle name="Entrada 17 2 4 4 2" xfId="29599" xr:uid="{FA029B93-40B1-4897-9E97-796C37EEE847}"/>
    <cellStyle name="Entrada 17 2 4 5" xfId="18067" xr:uid="{85755A0F-4F8A-4868-8947-E0CBF79279A5}"/>
    <cellStyle name="Entrada 17 2 5" xfId="3285" xr:uid="{94DFCB60-90F4-4310-BFF1-EA4E8732B380}"/>
    <cellStyle name="Entrada 17 2 5 2" xfId="5922" xr:uid="{D3FBFD69-CF6F-4B28-94FD-645D98C4090A}"/>
    <cellStyle name="Entrada 17 2 5 2 2" xfId="12233" xr:uid="{8A9AEE0B-EF83-4237-9029-5030ACDD6C2A}"/>
    <cellStyle name="Entrada 17 2 5 2 2 2" xfId="27341" xr:uid="{2C507405-9D54-4EA4-B218-D1D776AF9198}"/>
    <cellStyle name="Entrada 17 2 5 2 3" xfId="8023" xr:uid="{C28AD350-DB3D-4E09-A3A7-28FB6D7F2110}"/>
    <cellStyle name="Entrada 17 2 5 2 3 2" xfId="23131" xr:uid="{241B9169-4527-41BD-B386-FACC40EDCFDF}"/>
    <cellStyle name="Entrada 17 2 5 2 4" xfId="21030" xr:uid="{0D483AFC-1D2E-4E44-85B2-6E8DEF9583CE}"/>
    <cellStyle name="Entrada 17 2 5 3" xfId="9667" xr:uid="{DA381871-33A7-4DD4-B684-F979AC264069}"/>
    <cellStyle name="Entrada 17 2 5 3 2" xfId="24775" xr:uid="{B9B87413-0E9D-4802-853E-57874897911B}"/>
    <cellStyle name="Entrada 17 2 5 4" xfId="11815" xr:uid="{C483053F-4B9F-4DB0-A05D-19C607FB55F4}"/>
    <cellStyle name="Entrada 17 2 5 4 2" xfId="26923" xr:uid="{DFBB5F68-E1E8-4CD7-B687-3C1C0C2EA216}"/>
    <cellStyle name="Entrada 17 2 5 5" xfId="18393" xr:uid="{7E41668D-8F83-499A-A089-BCFE2CDA27B4}"/>
    <cellStyle name="Entrada 17 2 6" xfId="3591" xr:uid="{3CD15CAC-0441-46E0-A100-8E571FC0841D}"/>
    <cellStyle name="Entrada 17 2 6 2" xfId="6228" xr:uid="{7752EDB1-B609-4118-91FE-1D145137DD2F}"/>
    <cellStyle name="Entrada 17 2 6 2 2" xfId="12539" xr:uid="{092E8A87-83A3-49AB-B1FD-299C450B9574}"/>
    <cellStyle name="Entrada 17 2 6 2 2 2" xfId="27647" xr:uid="{8686A515-2487-45BD-A15B-955C16CE0DED}"/>
    <cellStyle name="Entrada 17 2 6 2 3" xfId="16318" xr:uid="{D6268878-A7E4-42E6-ADB4-30457B2AC130}"/>
    <cellStyle name="Entrada 17 2 6 2 3 2" xfId="31426" xr:uid="{6E6AC90A-2BD9-43BC-A6EB-7FE36EDD8C4A}"/>
    <cellStyle name="Entrada 17 2 6 2 4" xfId="21336" xr:uid="{6657D74F-CD20-413E-B37A-92D854FF922E}"/>
    <cellStyle name="Entrada 17 2 6 3" xfId="9973" xr:uid="{B4B96F9D-2342-4583-B8F1-E05AC6911DFB}"/>
    <cellStyle name="Entrada 17 2 6 3 2" xfId="25081" xr:uid="{8E7D4408-B5C8-4B6C-8B03-B14458959480}"/>
    <cellStyle name="Entrada 17 2 6 4" xfId="15385" xr:uid="{8F2B36B1-730D-45A1-BAEE-ACF08DD1B67B}"/>
    <cellStyle name="Entrada 17 2 6 4 2" xfId="30493" xr:uid="{A6C05E22-18D1-40C0-9005-2454891EF2B5}"/>
    <cellStyle name="Entrada 17 2 6 5" xfId="18699" xr:uid="{3FEA2F48-5405-42B3-8334-0C85CBAD7EA3}"/>
    <cellStyle name="Entrada 17 2 7" xfId="3937" xr:uid="{2FB0B119-5B23-4375-A4D1-8AA4B3FA7E42}"/>
    <cellStyle name="Entrada 17 2 7 2" xfId="6574" xr:uid="{7A023954-F9CB-4084-BC02-8028832AF2C3}"/>
    <cellStyle name="Entrada 17 2 7 2 2" xfId="12885" xr:uid="{A7C8B359-DDF0-4C33-9DE2-ED9EC36152E8}"/>
    <cellStyle name="Entrada 17 2 7 2 2 2" xfId="27993" xr:uid="{4C6F34B4-F028-4AC7-B1D6-AE7C0D908A03}"/>
    <cellStyle name="Entrada 17 2 7 2 3" xfId="16590" xr:uid="{F614B545-957B-43D3-B28C-400A74126B4A}"/>
    <cellStyle name="Entrada 17 2 7 2 3 2" xfId="31698" xr:uid="{A5C594FC-FE60-403A-98F7-3F449E70D32C}"/>
    <cellStyle name="Entrada 17 2 7 2 4" xfId="21682" xr:uid="{AAA54EA7-BABF-4993-9021-B076C518EE7E}"/>
    <cellStyle name="Entrada 17 2 7 3" xfId="10319" xr:uid="{F97EB087-3B43-43F5-BC42-DA384EEAFC29}"/>
    <cellStyle name="Entrada 17 2 7 3 2" xfId="25427" xr:uid="{2EBAAF15-6875-4E3C-B7D9-1456F585A511}"/>
    <cellStyle name="Entrada 17 2 7 4" xfId="8116" xr:uid="{69692E4B-5A3A-40CE-A282-BF68D3EE452A}"/>
    <cellStyle name="Entrada 17 2 7 4 2" xfId="23224" xr:uid="{0EEADD60-0318-402E-BE12-4A6D171EA35C}"/>
    <cellStyle name="Entrada 17 2 7 5" xfId="19045" xr:uid="{55390EDA-BF3E-4594-BA03-9C4575F384C7}"/>
    <cellStyle name="Entrada 17 2 8" xfId="4284" xr:uid="{E2DE5295-4198-4181-8CFC-DCE8BB0356DF}"/>
    <cellStyle name="Entrada 17 2 8 2" xfId="6921" xr:uid="{B8AEBA69-D63D-4152-A352-6651FD2FC718}"/>
    <cellStyle name="Entrada 17 2 8 2 2" xfId="13232" xr:uid="{7E5551CB-B5DE-4BB6-A117-0C82A7EA38AF}"/>
    <cellStyle name="Entrada 17 2 8 2 2 2" xfId="28340" xr:uid="{8ED1012D-1308-4DAF-B16A-B8E16B9DCBAC}"/>
    <cellStyle name="Entrada 17 2 8 2 3" xfId="16896" xr:uid="{B66EFDA5-D5D7-4E8C-BF47-E5D265462D6D}"/>
    <cellStyle name="Entrada 17 2 8 2 3 2" xfId="32004" xr:uid="{0249FBC8-978B-4A0C-B284-1B1B8ECDFA2A}"/>
    <cellStyle name="Entrada 17 2 8 2 4" xfId="22029" xr:uid="{E5A65F18-39A0-4D99-8C24-72DB9D8A9E21}"/>
    <cellStyle name="Entrada 17 2 8 3" xfId="10666" xr:uid="{7572CA80-0299-4200-A056-B663E89CF96B}"/>
    <cellStyle name="Entrada 17 2 8 3 2" xfId="25774" xr:uid="{0253AC85-A805-4C39-8424-EDFF85F2AB60}"/>
    <cellStyle name="Entrada 17 2 8 4" xfId="15426" xr:uid="{D92FD649-D4E8-4B4C-ACE7-F2AD95B9B6B5}"/>
    <cellStyle name="Entrada 17 2 8 4 2" xfId="30534" xr:uid="{FB949861-9AC6-4B2C-8B24-624E3D16EDF0}"/>
    <cellStyle name="Entrada 17 2 8 5" xfId="19392" xr:uid="{8D5EC63E-B98F-4469-B5BC-124D9BDF299C}"/>
    <cellStyle name="Entrada 17 2 9" xfId="4502" xr:uid="{75B40AEF-E8CD-4665-A2ED-9C72354A2D2C}"/>
    <cellStyle name="Entrada 17 2 9 2" xfId="10884" xr:uid="{6ECEB9EA-4911-4556-91EF-EB7077748DF0}"/>
    <cellStyle name="Entrada 17 2 9 2 2" xfId="25992" xr:uid="{EB675FA2-4057-410F-8D1E-6FA72EA28CD1}"/>
    <cellStyle name="Entrada 17 2 9 3" xfId="14698" xr:uid="{1CBE8384-C983-43D9-9CFA-B3674677CA94}"/>
    <cellStyle name="Entrada 17 2 9 3 2" xfId="29806" xr:uid="{D78361BA-4C27-4432-A8E5-648063D5026F}"/>
    <cellStyle name="Entrada 17 2 9 4" xfId="19610" xr:uid="{24CB3185-7668-4479-A2F5-44A2FB6BAED8}"/>
    <cellStyle name="Entrada 17 3" xfId="1848" xr:uid="{6DCF479B-95B4-45B0-9D5E-8DE5004B9DB3}"/>
    <cellStyle name="Entrada 17 3 10" xfId="7867" xr:uid="{9227EA12-63E1-4A38-9EE4-577D75E908D8}"/>
    <cellStyle name="Entrada 17 3 10 2" xfId="22975" xr:uid="{6341FBB0-0FC4-471E-BB02-B9FD3F4C9877}"/>
    <cellStyle name="Entrada 17 3 11" xfId="14222" xr:uid="{5B55AF6E-B184-478F-91B1-5565564D193F}"/>
    <cellStyle name="Entrada 17 3 11 2" xfId="29330" xr:uid="{E6A4CB07-551D-4A79-B5FE-98730C2723CA}"/>
    <cellStyle name="Entrada 17 3 12" xfId="17073" xr:uid="{BCCBC884-4D44-458A-B173-99F08722CDAB}"/>
    <cellStyle name="Entrada 17 3 2" xfId="2408" xr:uid="{3AFB7258-DD8E-4592-8014-C3135BF43CAD}"/>
    <cellStyle name="Entrada 17 3 2 2" xfId="5045" xr:uid="{5A718036-9636-499F-B4D1-717B48C02B57}"/>
    <cellStyle name="Entrada 17 3 2 2 2" xfId="11409" xr:uid="{2E3B0451-D983-4B3F-8916-07EE90AA186F}"/>
    <cellStyle name="Entrada 17 3 2 2 2 2" xfId="26517" xr:uid="{A5FCEF32-CB39-4A01-A829-C8B2CA808DBF}"/>
    <cellStyle name="Entrada 17 3 2 2 3" xfId="7711" xr:uid="{2FBAD83E-CEED-462A-A1F4-A7779BBE8EED}"/>
    <cellStyle name="Entrada 17 3 2 2 3 2" xfId="22819" xr:uid="{55BB56B7-71DF-4F0A-9098-E03DC1E5E0C4}"/>
    <cellStyle name="Entrada 17 3 2 2 4" xfId="20153" xr:uid="{72435C16-77EC-4799-86E2-A7712E610770}"/>
    <cellStyle name="Entrada 17 3 2 3" xfId="8875" xr:uid="{F699517B-C941-410D-BDAA-BC7CBD011AFA}"/>
    <cellStyle name="Entrada 17 3 2 3 2" xfId="23983" xr:uid="{CBCE2734-1BB8-4B66-945D-0F284EAED037}"/>
    <cellStyle name="Entrada 17 3 2 4" xfId="7742" xr:uid="{383172C2-07F1-467C-A6DE-D9F86C59A6AF}"/>
    <cellStyle name="Entrada 17 3 2 4 2" xfId="22850" xr:uid="{67E233CC-2508-4F71-8501-920D9D567294}"/>
    <cellStyle name="Entrada 17 3 2 5" xfId="7251" xr:uid="{824A2CA0-A62F-43B4-B991-602C0F4CA266}"/>
    <cellStyle name="Entrada 17 3 2 5 2" xfId="22359" xr:uid="{813B97D9-EEB2-403B-962D-29FB55E406BD}"/>
    <cellStyle name="Entrada 17 3 2 6" xfId="17599" xr:uid="{41520A43-7EC4-4E3D-AC58-8D230CDF8764}"/>
    <cellStyle name="Entrada 17 3 3" xfId="2212" xr:uid="{6B0B4EFD-0F32-49CC-A5FD-8FC6F333042F}"/>
    <cellStyle name="Entrada 17 3 3 2" xfId="4849" xr:uid="{56FA82E8-0979-40C7-9FC8-898BB58A8AC8}"/>
    <cellStyle name="Entrada 17 3 3 2 2" xfId="15847" xr:uid="{9802FEE7-62BD-4633-9C3D-DC67C6B1EAD9}"/>
    <cellStyle name="Entrada 17 3 3 2 2 2" xfId="30955" xr:uid="{B4506717-DD18-46E4-8CA8-01555DE67BBC}"/>
    <cellStyle name="Entrada 17 3 3 2 3" xfId="19957" xr:uid="{ED9E41EE-B0B7-49FF-940E-63A9CC2817F3}"/>
    <cellStyle name="Entrada 17 3 3 3" xfId="14999" xr:uid="{8BFCDB1D-4B63-4DE2-8707-154DC2293CE7}"/>
    <cellStyle name="Entrada 17 3 3 3 2" xfId="30107" xr:uid="{60939B3B-0C08-48F3-B00E-DA1B717739CE}"/>
    <cellStyle name="Entrada 17 3 3 4" xfId="17437" xr:uid="{743D53B7-2A95-4B2F-A491-C79014CC3F02}"/>
    <cellStyle name="Entrada 17 3 4" xfId="2942" xr:uid="{639057D9-8D85-4C83-8C6E-7AD1974247A5}"/>
    <cellStyle name="Entrada 17 3 4 2" xfId="5579" xr:uid="{4DE10B07-5B61-4D6C-8D4A-4B0AB62191B9}"/>
    <cellStyle name="Entrada 17 3 4 2 2" xfId="11890" xr:uid="{BC6DA07E-F940-401B-957C-FA291B971F4F}"/>
    <cellStyle name="Entrada 17 3 4 2 2 2" xfId="26998" xr:uid="{52C1FFD3-F6C2-4268-8399-B31B2D8DC48B}"/>
    <cellStyle name="Entrada 17 3 4 2 3" xfId="15210" xr:uid="{DF1B5139-7C22-49A4-803A-DBF90576FF10}"/>
    <cellStyle name="Entrada 17 3 4 2 3 2" xfId="30318" xr:uid="{F67D7E8A-84B6-4417-AC09-2413ECCE6F69}"/>
    <cellStyle name="Entrada 17 3 4 2 4" xfId="20687" xr:uid="{4569C929-1789-4020-ACAF-5AB090E13756}"/>
    <cellStyle name="Entrada 17 3 4 3" xfId="9324" xr:uid="{309C0596-713A-410A-AC8E-9605933B2F15}"/>
    <cellStyle name="Entrada 17 3 4 3 2" xfId="24432" xr:uid="{B40AC6BE-7557-420E-830B-B547C5262ECD}"/>
    <cellStyle name="Entrada 17 3 4 4" xfId="14640" xr:uid="{73E496FD-BC5A-4362-8805-36C70356C530}"/>
    <cellStyle name="Entrada 17 3 4 4 2" xfId="29748" xr:uid="{4A7B8DE5-4631-41D6-97B0-288BFAE1636B}"/>
    <cellStyle name="Entrada 17 3 4 5" xfId="18050" xr:uid="{0FD60463-30CD-454E-8F5F-44DFD7B90DA6}"/>
    <cellStyle name="Entrada 17 3 5" xfId="3268" xr:uid="{FFBF6CC2-5CFB-436F-B48B-758D0AAA39F5}"/>
    <cellStyle name="Entrada 17 3 5 2" xfId="5905" xr:uid="{91533C33-AB7C-477F-BA8A-B0FBE890CC3C}"/>
    <cellStyle name="Entrada 17 3 5 2 2" xfId="12216" xr:uid="{37F8CAC7-AE14-4CB4-BC8B-527753865D79}"/>
    <cellStyle name="Entrada 17 3 5 2 2 2" xfId="27324" xr:uid="{6E8659ED-F036-4E4E-A431-A901674D51B8}"/>
    <cellStyle name="Entrada 17 3 5 2 3" xfId="16427" xr:uid="{B25A5E35-E845-4DE8-8F8B-D6218E908919}"/>
    <cellStyle name="Entrada 17 3 5 2 3 2" xfId="31535" xr:uid="{0BC1E51E-0AE5-41DE-ACA6-0E1253AC79D4}"/>
    <cellStyle name="Entrada 17 3 5 2 4" xfId="21013" xr:uid="{87BB5A5D-831C-4341-AA5B-900D00CC9437}"/>
    <cellStyle name="Entrada 17 3 5 3" xfId="9650" xr:uid="{0581252D-A5B6-4A2C-ACEB-2ABC96355D66}"/>
    <cellStyle name="Entrada 17 3 5 3 2" xfId="24758" xr:uid="{141A182E-B39E-4B91-B29C-E4B548A35FF8}"/>
    <cellStyle name="Entrada 17 3 5 4" xfId="7080" xr:uid="{C92213E6-2FC9-486E-BE6E-9DA56C80A572}"/>
    <cellStyle name="Entrada 17 3 5 4 2" xfId="22188" xr:uid="{AC314BC4-3603-4779-8071-12F32B2CA1DE}"/>
    <cellStyle name="Entrada 17 3 5 5" xfId="18376" xr:uid="{642CD03C-812F-4D19-B404-BE1D0ED99255}"/>
    <cellStyle name="Entrada 17 3 6" xfId="3574" xr:uid="{DFCB15A9-6041-4AEE-B1F3-3E2B4E1F6BF3}"/>
    <cellStyle name="Entrada 17 3 6 2" xfId="6211" xr:uid="{DD5CE43A-4328-487A-9C40-21CB1662A3B7}"/>
    <cellStyle name="Entrada 17 3 6 2 2" xfId="12522" xr:uid="{9D65214B-1219-434E-BA7A-035B28E7BB4C}"/>
    <cellStyle name="Entrada 17 3 6 2 2 2" xfId="27630" xr:uid="{AF350889-2400-49EB-8963-3367D004271F}"/>
    <cellStyle name="Entrada 17 3 6 2 3" xfId="7619" xr:uid="{0BEE2DD5-6436-4260-BF94-3283FA31D647}"/>
    <cellStyle name="Entrada 17 3 6 2 3 2" xfId="22727" xr:uid="{D9C5F5A7-0519-4220-BE11-F9C30F773AD0}"/>
    <cellStyle name="Entrada 17 3 6 2 4" xfId="21319" xr:uid="{3BD76F4A-6FB7-4681-94B0-FCB5ACFF29F1}"/>
    <cellStyle name="Entrada 17 3 6 3" xfId="9956" xr:uid="{738C37B8-89A0-478B-A8A4-3CEE41B8B379}"/>
    <cellStyle name="Entrada 17 3 6 3 2" xfId="25064" xr:uid="{BDE9E0B8-EC41-453F-894C-AC654C8284FE}"/>
    <cellStyle name="Entrada 17 3 6 4" xfId="15698" xr:uid="{EA7A01E6-174A-43B9-A977-C3C1DD96E2D4}"/>
    <cellStyle name="Entrada 17 3 6 4 2" xfId="30806" xr:uid="{D20382CE-056E-46F6-B506-58B5C2FABB08}"/>
    <cellStyle name="Entrada 17 3 6 5" xfId="18682" xr:uid="{E7199BD4-644C-4F4F-83D3-A9471F73D0D4}"/>
    <cellStyle name="Entrada 17 3 7" xfId="3920" xr:uid="{CAD10AAF-D18E-49E5-B82C-261E060F6535}"/>
    <cellStyle name="Entrada 17 3 7 2" xfId="6557" xr:uid="{0D9AFA0E-6A0D-411D-92AB-45AB0572A857}"/>
    <cellStyle name="Entrada 17 3 7 2 2" xfId="12868" xr:uid="{BEA9E8A4-B900-484C-9840-0406D243339C}"/>
    <cellStyle name="Entrada 17 3 7 2 2 2" xfId="27976" xr:uid="{272F215E-77D5-438D-9276-D3EFD81E6C21}"/>
    <cellStyle name="Entrada 17 3 7 2 3" xfId="16573" xr:uid="{037E1108-A0D1-462E-B746-C7855C09E472}"/>
    <cellStyle name="Entrada 17 3 7 2 3 2" xfId="31681" xr:uid="{5B85BB31-82C1-4E9F-BDD6-B0FBFA975C5F}"/>
    <cellStyle name="Entrada 17 3 7 2 4" xfId="21665" xr:uid="{6583A38E-0ADD-4C4B-BADA-A86E50F8770F}"/>
    <cellStyle name="Entrada 17 3 7 3" xfId="10302" xr:uid="{D2BE1FAE-8F68-4FD9-AEB4-F118D58FF870}"/>
    <cellStyle name="Entrada 17 3 7 3 2" xfId="25410" xr:uid="{4062A40E-171B-4339-B2FF-26E353A60CA6}"/>
    <cellStyle name="Entrada 17 3 7 4" xfId="15107" xr:uid="{9A7E5536-D645-4E4B-B65D-B8AAF5067DC0}"/>
    <cellStyle name="Entrada 17 3 7 4 2" xfId="30215" xr:uid="{C58690FA-1FAD-4EFE-B137-1B555A287427}"/>
    <cellStyle name="Entrada 17 3 7 5" xfId="19028" xr:uid="{7171E4AB-085E-4D3F-B992-701A8EEA89E4}"/>
    <cellStyle name="Entrada 17 3 8" xfId="4485" xr:uid="{8CEE374A-0FC1-4CC8-AD3F-780D0484A2F9}"/>
    <cellStyle name="Entrada 17 3 8 2" xfId="10867" xr:uid="{7786F8EE-DD64-49C2-8312-FEC38F20FA3E}"/>
    <cellStyle name="Entrada 17 3 8 2 2" xfId="25975" xr:uid="{C46162A7-216F-4D3B-B03B-5A147B10175B}"/>
    <cellStyle name="Entrada 17 3 8 3" xfId="15606" xr:uid="{FE61B695-2370-485A-9A4C-DEBF004801ED}"/>
    <cellStyle name="Entrada 17 3 8 3 2" xfId="30714" xr:uid="{27AF4D71-F89C-4A67-A857-18FA5AD9BB9C}"/>
    <cellStyle name="Entrada 17 3 8 4" xfId="19593" xr:uid="{CEF724A7-1F88-4C6A-BD32-4E2FBFEE5A33}"/>
    <cellStyle name="Entrada 17 3 9" xfId="8349" xr:uid="{E82E7C7E-A80D-4126-BAE1-C1E0A04EE72F}"/>
    <cellStyle name="Entrada 17 3 9 2" xfId="23457" xr:uid="{94C9D944-5CAC-4BE0-B65A-4ADB821F6DA1}"/>
    <cellStyle name="Entrada 17 4" xfId="2085" xr:uid="{E9760E2B-64E8-4D2B-90E7-9B795FBA6654}"/>
    <cellStyle name="Entrada 17 4 10" xfId="14396" xr:uid="{AEB49974-23BC-468C-8EBB-2A3034431D4B}"/>
    <cellStyle name="Entrada 17 4 10 2" xfId="29504" xr:uid="{C2AEAAA2-9B48-4C4B-831D-BE9D49E3E1A4}"/>
    <cellStyle name="Entrada 17 4 11" xfId="13912" xr:uid="{9D0F31F1-B4A3-4042-9002-6EA0284E3206}"/>
    <cellStyle name="Entrada 17 4 11 2" xfId="29020" xr:uid="{7308C68E-BECB-4327-B704-8210F6EDCDCA}"/>
    <cellStyle name="Entrada 17 4 12" xfId="17310" xr:uid="{90FDAC23-AC3C-4669-889E-29434DC9D6BA}"/>
    <cellStyle name="Entrada 17 4 2" xfId="2575" xr:uid="{5FC26C13-03E7-46B3-9AAA-6F8B79D1B4E7}"/>
    <cellStyle name="Entrada 17 4 2 2" xfId="5212" xr:uid="{674E811F-9C2A-4DB0-AC05-85EE60AE5CFB}"/>
    <cellStyle name="Entrada 17 4 2 2 2" xfId="11576" xr:uid="{CA9F7274-7552-4EC0-88AF-9CBE0DF0622D}"/>
    <cellStyle name="Entrada 17 4 2 2 2 2" xfId="26684" xr:uid="{83B3158E-288B-4070-8F5E-B30017F9DA4D}"/>
    <cellStyle name="Entrada 17 4 2 2 3" xfId="7995" xr:uid="{AE90692A-0AD6-43C7-AB4A-5BBB1839B96B}"/>
    <cellStyle name="Entrada 17 4 2 2 3 2" xfId="23103" xr:uid="{D4BB6D84-845E-4BFA-A3A3-BA19CEE13897}"/>
    <cellStyle name="Entrada 17 4 2 2 4" xfId="20320" xr:uid="{61BE028A-49B1-447F-856C-30AE71347028}"/>
    <cellStyle name="Entrada 17 4 2 3" xfId="9042" xr:uid="{2C8B3EEC-CC28-4310-931B-CB7DB3C6C02D}"/>
    <cellStyle name="Entrada 17 4 2 3 2" xfId="24150" xr:uid="{77422839-6A23-4F97-8E4F-D9C3497E9CCF}"/>
    <cellStyle name="Entrada 17 4 2 4" xfId="8169" xr:uid="{44EA9B6B-EA3C-4824-8184-D7B8B6668E72}"/>
    <cellStyle name="Entrada 17 4 2 4 2" xfId="23277" xr:uid="{729BB5F2-AA69-4F33-AC11-A126C0628966}"/>
    <cellStyle name="Entrada 17 4 2 5" xfId="16474" xr:uid="{2C102113-E39E-4011-B63A-59D2607F2920}"/>
    <cellStyle name="Entrada 17 4 2 5 2" xfId="31582" xr:uid="{183BDB36-E28A-4C9F-9794-2D1FE7D993FA}"/>
    <cellStyle name="Entrada 17 4 2 6" xfId="17683" xr:uid="{C140FBC1-151A-4507-A997-19B9ED527DB2}"/>
    <cellStyle name="Entrada 17 4 3" xfId="2845" xr:uid="{73852679-FC71-42D9-8239-A5F0525CF858}"/>
    <cellStyle name="Entrada 17 4 3 2" xfId="5482" xr:uid="{704B1112-1C7D-41B0-9DE5-072C301C7098}"/>
    <cellStyle name="Entrada 17 4 3 2 2" xfId="14776" xr:uid="{9EFD06CC-26D2-46F6-9D70-D21E11FCA6BA}"/>
    <cellStyle name="Entrada 17 4 3 2 2 2" xfId="29884" xr:uid="{42E8F660-5573-4C76-970E-8BCEFF0DB5B3}"/>
    <cellStyle name="Entrada 17 4 3 2 3" xfId="20590" xr:uid="{9D7EC2E9-9A7F-46A6-A376-50BD415C056E}"/>
    <cellStyle name="Entrada 17 4 3 3" xfId="7760" xr:uid="{7B8C2FE4-D47C-402C-B05C-7B488E775169}"/>
    <cellStyle name="Entrada 17 4 3 3 2" xfId="22868" xr:uid="{45FAD9E3-BF38-42FE-8FA6-3704F59EBF05}"/>
    <cellStyle name="Entrada 17 4 3 4" xfId="17953" xr:uid="{DCA444A9-9687-44A8-B724-83DD1DC02360}"/>
    <cellStyle name="Entrada 17 4 4" xfId="3148" xr:uid="{2C20B9B1-0A80-4DB1-AC3B-E85FA6405833}"/>
    <cellStyle name="Entrada 17 4 4 2" xfId="5785" xr:uid="{7DB318D8-5955-4A35-B90A-2639E3629AA7}"/>
    <cellStyle name="Entrada 17 4 4 2 2" xfId="12096" xr:uid="{97D4D950-C876-4EE1-BB62-3867013E5320}"/>
    <cellStyle name="Entrada 17 4 4 2 2 2" xfId="27204" xr:uid="{A120A80F-1513-4C0F-AD70-2D318F81F45B}"/>
    <cellStyle name="Entrada 17 4 4 2 3" xfId="14995" xr:uid="{997BB944-31B7-431D-B5CE-D783C174FA62}"/>
    <cellStyle name="Entrada 17 4 4 2 3 2" xfId="30103" xr:uid="{51EECF61-0199-4EB4-A220-E0A1A4F0BDF1}"/>
    <cellStyle name="Entrada 17 4 4 2 4" xfId="20893" xr:uid="{14F30ED9-1B5A-42F7-8420-D5AC06F3FBAA}"/>
    <cellStyle name="Entrada 17 4 4 3" xfId="9530" xr:uid="{A167726E-1A8B-49A9-AE19-271C9C21881C}"/>
    <cellStyle name="Entrada 17 4 4 3 2" xfId="24638" xr:uid="{3FB9DA8A-7F5A-4250-A254-E604B0178B5B}"/>
    <cellStyle name="Entrada 17 4 4 4" xfId="15962" xr:uid="{7172B5FB-A888-4FF6-A82B-DC8B87279685}"/>
    <cellStyle name="Entrada 17 4 4 4 2" xfId="31070" xr:uid="{A820A5AD-0E57-4A15-A554-7B8D2DBAC0C9}"/>
    <cellStyle name="Entrada 17 4 4 5" xfId="18256" xr:uid="{481805A0-BD3E-4B5D-962A-7D0AF62F0820}"/>
    <cellStyle name="Entrada 17 4 5" xfId="3474" xr:uid="{C3F4921B-7FAF-45B3-A1FF-E6761AB0CF3A}"/>
    <cellStyle name="Entrada 17 4 5 2" xfId="6111" xr:uid="{D27C348A-DDF1-42FF-ACB1-1394374D9A56}"/>
    <cellStyle name="Entrada 17 4 5 2 2" xfId="12422" xr:uid="{6B28CEE8-1AC2-4C84-8827-3BE91BF76F8D}"/>
    <cellStyle name="Entrada 17 4 5 2 2 2" xfId="27530" xr:uid="{89EBB65A-4F75-4DCE-B31B-666962E3CCF2}"/>
    <cellStyle name="Entrada 17 4 5 2 3" xfId="7459" xr:uid="{4F6474C3-BD35-467A-946C-D46E565FA9B1}"/>
    <cellStyle name="Entrada 17 4 5 2 3 2" xfId="22567" xr:uid="{C6744220-AC8B-4D4C-BA5E-C1068DCCC65E}"/>
    <cellStyle name="Entrada 17 4 5 2 4" xfId="21219" xr:uid="{C401F856-AA81-4583-8355-4644167902F1}"/>
    <cellStyle name="Entrada 17 4 5 3" xfId="9856" xr:uid="{A89A5DE9-95C1-4CC0-B8C1-781209483EDC}"/>
    <cellStyle name="Entrada 17 4 5 3 2" xfId="24964" xr:uid="{11514255-D5E0-4207-9FE3-59B50DE0D617}"/>
    <cellStyle name="Entrada 17 4 5 4" xfId="15084" xr:uid="{6604884B-7CA1-4A61-BB5E-60682254357D}"/>
    <cellStyle name="Entrada 17 4 5 4 2" xfId="30192" xr:uid="{A578BCA0-5BC1-40E5-8C3B-A61DAF3DDB0F}"/>
    <cellStyle name="Entrada 17 4 5 5" xfId="18582" xr:uid="{55999294-B111-46F3-8010-24C1FEFDFB98}"/>
    <cellStyle name="Entrada 17 4 6" xfId="3780" xr:uid="{0E0F4861-DABE-4D4F-BF99-CFFEB857DE35}"/>
    <cellStyle name="Entrada 17 4 6 2" xfId="6417" xr:uid="{BD16F25B-56C1-4525-9F1E-4002099CDBF7}"/>
    <cellStyle name="Entrada 17 4 6 2 2" xfId="12728" xr:uid="{0133158F-F0F5-446C-8D14-284E8F160CB7}"/>
    <cellStyle name="Entrada 17 4 6 2 2 2" xfId="27836" xr:uid="{ED5A1723-9E4A-4107-93D5-DBBDA1C11769}"/>
    <cellStyle name="Entrada 17 4 6 2 3" xfId="16468" xr:uid="{5C5F3019-409D-4F78-A3B5-784D6680ACCB}"/>
    <cellStyle name="Entrada 17 4 6 2 3 2" xfId="31576" xr:uid="{A34234B7-75B2-4EF7-87C6-7E3BA8BFA7D7}"/>
    <cellStyle name="Entrada 17 4 6 2 4" xfId="21525" xr:uid="{323F32A2-A561-4022-8F20-018CEE6DAF86}"/>
    <cellStyle name="Entrada 17 4 6 3" xfId="10162" xr:uid="{4DE4E88B-B193-411C-BC84-58B0ABF35CB8}"/>
    <cellStyle name="Entrada 17 4 6 3 2" xfId="25270" xr:uid="{8FA190F0-7930-43FA-B5E9-1D29CEADB54E}"/>
    <cellStyle name="Entrada 17 4 6 4" xfId="7573" xr:uid="{EDFC9E7C-CEF0-4765-90D6-88B3DAC51B40}"/>
    <cellStyle name="Entrada 17 4 6 4 2" xfId="22681" xr:uid="{02215C96-C8ED-4D2C-8279-9E0837EECEE6}"/>
    <cellStyle name="Entrada 17 4 6 5" xfId="18888" xr:uid="{A10EBF0C-AE95-4906-B50C-BE02C03CC07D}"/>
    <cellStyle name="Entrada 17 4 7" xfId="4157" xr:uid="{13D9F788-A28E-4997-B98F-57016ED6A3C8}"/>
    <cellStyle name="Entrada 17 4 7 2" xfId="6794" xr:uid="{F250EE6D-3915-445F-9430-63856D8EA061}"/>
    <cellStyle name="Entrada 17 4 7 2 2" xfId="13105" xr:uid="{21E35E49-9785-465B-A3EB-5BA2368AB504}"/>
    <cellStyle name="Entrada 17 4 7 2 2 2" xfId="28213" xr:uid="{D0508AD0-6199-4364-82BD-3288ADD918D8}"/>
    <cellStyle name="Entrada 17 4 7 2 3" xfId="16779" xr:uid="{BCBE2C54-BBCB-44F0-B46F-DC8A6C0E62E9}"/>
    <cellStyle name="Entrada 17 4 7 2 3 2" xfId="31887" xr:uid="{966E851A-2CD4-4B5B-AABE-B2FA96C43595}"/>
    <cellStyle name="Entrada 17 4 7 2 4" xfId="21902" xr:uid="{E7EFEC50-E70E-41DB-BA4A-C00015D5462E}"/>
    <cellStyle name="Entrada 17 4 7 3" xfId="10539" xr:uid="{FB1C26D9-3ADD-490C-8FED-9AF6C3A71B43}"/>
    <cellStyle name="Entrada 17 4 7 3 2" xfId="25647" xr:uid="{1F6B65C1-B63E-4FE7-BDC2-274C860C754C}"/>
    <cellStyle name="Entrada 17 4 7 4" xfId="15128" xr:uid="{3104EC04-A511-4275-B02C-39656A8E9067}"/>
    <cellStyle name="Entrada 17 4 7 4 2" xfId="30236" xr:uid="{9C896AAC-BDFD-46C4-A057-CB51075B74F3}"/>
    <cellStyle name="Entrada 17 4 7 5" xfId="19265" xr:uid="{3997B39B-D85B-4189-9FCC-FEAB1C87F159}"/>
    <cellStyle name="Entrada 17 4 8" xfId="4722" xr:uid="{FAECB6BB-EEC3-4A13-849A-A3E2D5398F26}"/>
    <cellStyle name="Entrada 17 4 8 2" xfId="11104" xr:uid="{F9FFFC26-A504-4A76-8F49-468F66805E83}"/>
    <cellStyle name="Entrada 17 4 8 2 2" xfId="26212" xr:uid="{4CB5A954-76C7-42C6-AC69-11C316632D42}"/>
    <cellStyle name="Entrada 17 4 8 3" xfId="9127" xr:uid="{61002C99-29C8-46F6-B776-DE03DC3AB770}"/>
    <cellStyle name="Entrada 17 4 8 3 2" xfId="24235" xr:uid="{777D036B-D0C5-4C35-9C0E-49DE6D8ADD23}"/>
    <cellStyle name="Entrada 17 4 8 4" xfId="19830" xr:uid="{4CE79E4E-E17E-4F25-BEC8-A68A2E423255}"/>
    <cellStyle name="Entrada 17 4 9" xfId="8583" xr:uid="{EE6C3330-4C14-479C-810E-A30C004AAC22}"/>
    <cellStyle name="Entrada 17 4 9 2" xfId="23691" xr:uid="{8A61690F-6BB4-4D7E-A098-E3897F2CF658}"/>
    <cellStyle name="Entrada 17 5" xfId="2036" xr:uid="{81F82ED2-755A-4364-91A4-803E1295DBFA}"/>
    <cellStyle name="Entrada 17 5 10" xfId="14182" xr:uid="{ADE7A381-A3E8-4969-AE95-7D119CC67ED4}"/>
    <cellStyle name="Entrada 17 5 10 2" xfId="29290" xr:uid="{7D2CB756-684D-4871-B226-F07FDC6B87C8}"/>
    <cellStyle name="Entrada 17 5 11" xfId="17261" xr:uid="{A1114AE5-11AD-4D78-86B0-98A62FE37F34}"/>
    <cellStyle name="Entrada 17 5 2" xfId="2796" xr:uid="{6E00BFBE-1989-473E-86AA-23980FA36D4E}"/>
    <cellStyle name="Entrada 17 5 2 2" xfId="5433" xr:uid="{06A8213C-400D-44ED-BA81-00D6DA9A6438}"/>
    <cellStyle name="Entrada 17 5 2 2 2" xfId="7265" xr:uid="{A8293F69-D131-4BFD-90E1-8F28BCECBBCC}"/>
    <cellStyle name="Entrada 17 5 2 2 2 2" xfId="22373" xr:uid="{6CF96BB2-C629-4CF7-9683-AFEA945BF180}"/>
    <cellStyle name="Entrada 17 5 2 2 3" xfId="20541" xr:uid="{232F7A61-0464-411F-B581-5915B6E1F8E3}"/>
    <cellStyle name="Entrada 17 5 2 3" xfId="9175" xr:uid="{3976EDF5-AE75-4D1A-B287-0CDFC9DA6E38}"/>
    <cellStyle name="Entrada 17 5 2 3 2" xfId="24283" xr:uid="{AD7100FD-5375-4B3B-B0B8-9CA470106837}"/>
    <cellStyle name="Entrada 17 5 2 4" xfId="17904" xr:uid="{668C2659-9133-4380-A57C-B74951A77C64}"/>
    <cellStyle name="Entrada 17 5 3" xfId="3099" xr:uid="{9A7B9FB7-3C4C-43C0-8049-0C5C154F7939}"/>
    <cellStyle name="Entrada 17 5 3 2" xfId="5736" xr:uid="{AEA56F7F-86FB-4B09-BD13-3D9E05962D5A}"/>
    <cellStyle name="Entrada 17 5 3 2 2" xfId="12047" xr:uid="{E0737A87-9F50-46FB-B363-057F8B59D102}"/>
    <cellStyle name="Entrada 17 5 3 2 2 2" xfId="27155" xr:uid="{8E9D9A87-21D8-41E1-82DC-4106604C712A}"/>
    <cellStyle name="Entrada 17 5 3 2 3" xfId="13730" xr:uid="{ADBE6277-5CCD-42D2-9F33-658E3F8BC595}"/>
    <cellStyle name="Entrada 17 5 3 2 3 2" xfId="28838" xr:uid="{0E37723C-BDF2-4613-9CBF-DA6449ECB511}"/>
    <cellStyle name="Entrada 17 5 3 2 4" xfId="20844" xr:uid="{FA8EB58C-ECA7-4FCA-AE41-D58BCE0AB193}"/>
    <cellStyle name="Entrada 17 5 3 3" xfId="9481" xr:uid="{665DA725-F299-4888-B73D-D09F5CBA5CCD}"/>
    <cellStyle name="Entrada 17 5 3 3 2" xfId="24589" xr:uid="{9C6C427D-30EC-4D31-BCE7-F2E5F6B60879}"/>
    <cellStyle name="Entrada 17 5 3 4" xfId="15102" xr:uid="{E566B8CD-A7D9-446D-B4FC-53278B7D63AE}"/>
    <cellStyle name="Entrada 17 5 3 4 2" xfId="30210" xr:uid="{8CF3ED63-0B65-40C2-BEBB-B2EA5B1DDD53}"/>
    <cellStyle name="Entrada 17 5 3 5" xfId="18207" xr:uid="{FBF333AB-53F3-45FF-8867-45BEBA08D615}"/>
    <cellStyle name="Entrada 17 5 4" xfId="3425" xr:uid="{A6A14A72-58D1-4FDA-BBB4-4C6D25A7A0FE}"/>
    <cellStyle name="Entrada 17 5 4 2" xfId="6062" xr:uid="{B0BF6FA8-7042-4823-BD5F-4FC68A89A815}"/>
    <cellStyle name="Entrada 17 5 4 2 2" xfId="12373" xr:uid="{A0AEC163-21AA-49E9-8C0B-074542AF0A62}"/>
    <cellStyle name="Entrada 17 5 4 2 2 2" xfId="27481" xr:uid="{3BCDCADB-4B8A-4DFA-AC3C-7B506C60A80E}"/>
    <cellStyle name="Entrada 17 5 4 2 3" xfId="16451" xr:uid="{625DB450-DBD3-4777-8F1E-F38F989C0E76}"/>
    <cellStyle name="Entrada 17 5 4 2 3 2" xfId="31559" xr:uid="{966980CC-EB5F-41C9-AD0C-DD77A5B9E541}"/>
    <cellStyle name="Entrada 17 5 4 2 4" xfId="21170" xr:uid="{E54D6291-A1AE-49B9-AF53-10030A8AF051}"/>
    <cellStyle name="Entrada 17 5 4 3" xfId="9807" xr:uid="{1B7E43C8-6B26-4061-BEF3-FD5F28BB7B35}"/>
    <cellStyle name="Entrada 17 5 4 3 2" xfId="24915" xr:uid="{0DE1CD1D-49F7-4233-8207-43C36CE2D066}"/>
    <cellStyle name="Entrada 17 5 4 4" xfId="7165" xr:uid="{12244991-700D-4465-A07D-CE1BF1D5955F}"/>
    <cellStyle name="Entrada 17 5 4 4 2" xfId="22273" xr:uid="{581BC7BE-2AE4-48C2-BA41-AA958F272773}"/>
    <cellStyle name="Entrada 17 5 4 5" xfId="18533" xr:uid="{5AF2FF43-58A1-4977-8782-EB230A4244CC}"/>
    <cellStyle name="Entrada 17 5 5" xfId="3731" xr:uid="{02CE809E-CA19-4461-96DD-4EA3AB501CB6}"/>
    <cellStyle name="Entrada 17 5 5 2" xfId="6368" xr:uid="{7BB516DF-C26E-4A34-A7DD-B7DE4C59FDCF}"/>
    <cellStyle name="Entrada 17 5 5 2 2" xfId="12679" xr:uid="{004754DF-1020-4754-94AF-C98FB55761F5}"/>
    <cellStyle name="Entrada 17 5 5 2 2 2" xfId="27787" xr:uid="{A63DB67B-CFB1-4F50-9404-530D02B0EE24}"/>
    <cellStyle name="Entrada 17 5 5 2 3" xfId="16358" xr:uid="{72989C60-CF00-448F-8A29-4C9FDC3589F4}"/>
    <cellStyle name="Entrada 17 5 5 2 3 2" xfId="31466" xr:uid="{ECDB83F1-AFBB-4543-B3DD-2B8DFB5058A3}"/>
    <cellStyle name="Entrada 17 5 5 2 4" xfId="21476" xr:uid="{9A0BB807-F1CE-4EF0-AC7E-2C17D080F1F9}"/>
    <cellStyle name="Entrada 17 5 5 3" xfId="10113" xr:uid="{09A46E64-563C-472E-9D7B-C4BAF82B311B}"/>
    <cellStyle name="Entrada 17 5 5 3 2" xfId="25221" xr:uid="{0BB8F2BE-7AD9-495C-88ED-75706119326F}"/>
    <cellStyle name="Entrada 17 5 5 4" xfId="14227" xr:uid="{C787EB54-D50B-41B2-9D76-497B1DD4D5C5}"/>
    <cellStyle name="Entrada 17 5 5 4 2" xfId="29335" xr:uid="{CD59BCB1-AAF3-4962-BBE8-E3A7EEF6BACA}"/>
    <cellStyle name="Entrada 17 5 5 5" xfId="18839" xr:uid="{E73CF5D8-9C80-4ACD-9A6E-69B4DCB3F0F1}"/>
    <cellStyle name="Entrada 17 5 6" xfId="4108" xr:uid="{9B3E1634-6D21-41CD-BD9A-2DE34EFC7449}"/>
    <cellStyle name="Entrada 17 5 6 2" xfId="6745" xr:uid="{D6EE8BC9-27C2-4523-8C5D-9AB9B1DCF2D0}"/>
    <cellStyle name="Entrada 17 5 6 2 2" xfId="13056" xr:uid="{3695AF36-516B-43E1-B9AA-DAE77FEA8863}"/>
    <cellStyle name="Entrada 17 5 6 2 2 2" xfId="28164" xr:uid="{CC79763F-FBD8-43B0-A90E-2A2D464049BB}"/>
    <cellStyle name="Entrada 17 5 6 2 3" xfId="16730" xr:uid="{E1E27649-14AE-4887-B3EF-BDE7D14C16A5}"/>
    <cellStyle name="Entrada 17 5 6 2 3 2" xfId="31838" xr:uid="{37F0887B-066A-4750-8D9F-8937226A9BAC}"/>
    <cellStyle name="Entrada 17 5 6 2 4" xfId="21853" xr:uid="{704C0865-0493-42F3-84B8-76B11856F79D}"/>
    <cellStyle name="Entrada 17 5 6 3" xfId="10490" xr:uid="{F5C6BDA1-B11D-4009-8D9A-8F857811B6D5}"/>
    <cellStyle name="Entrada 17 5 6 3 2" xfId="25598" xr:uid="{B5348EF3-975A-45D7-9B7D-152F5DC611BB}"/>
    <cellStyle name="Entrada 17 5 6 4" xfId="7690" xr:uid="{8A7A5867-195F-469B-AE2A-7E8D24239B4F}"/>
    <cellStyle name="Entrada 17 5 6 4 2" xfId="22798" xr:uid="{1B0B5D9C-4FDF-4415-809C-152D4CEB9098}"/>
    <cellStyle name="Entrada 17 5 6 5" xfId="19216" xr:uid="{06B54449-ED90-4A50-B5A8-DF49F5E06E55}"/>
    <cellStyle name="Entrada 17 5 7" xfId="4673" xr:uid="{656409D7-5BC9-4C80-80AE-6E35628FEB9F}"/>
    <cellStyle name="Entrada 17 5 7 2" xfId="11055" xr:uid="{6CF98112-2B41-4648-BB64-9F21C19664F7}"/>
    <cellStyle name="Entrada 17 5 7 2 2" xfId="26163" xr:uid="{8F84747E-8C71-4A12-84FD-52632D7B279C}"/>
    <cellStyle name="Entrada 17 5 7 3" xfId="7615" xr:uid="{950C0A69-4466-4353-A621-495016164C10}"/>
    <cellStyle name="Entrada 17 5 7 3 2" xfId="22723" xr:uid="{EB8FB496-835C-4136-8094-9A53862BC0E3}"/>
    <cellStyle name="Entrada 17 5 7 4" xfId="19781" xr:uid="{A96A82BA-EA5F-46DB-809F-20A37227CC72}"/>
    <cellStyle name="Entrada 17 5 8" xfId="8534" xr:uid="{FC64AE3C-DAC4-4D7A-A3A8-8D9CDCAF7D7B}"/>
    <cellStyle name="Entrada 17 5 8 2" xfId="23642" xr:uid="{BD343CA9-EBE9-4102-AB22-956A2FF4FFF7}"/>
    <cellStyle name="Entrada 17 5 9" xfId="13533" xr:uid="{E8944449-EE8C-45E8-A997-EA2F08B727C8}"/>
    <cellStyle name="Entrada 17 5 9 2" xfId="28641" xr:uid="{DCF0B780-EF04-4FAC-88D9-C4DDC0CD86CB}"/>
    <cellStyle name="Entrada 18" xfId="1150" xr:uid="{00000000-0005-0000-0000-000080040000}"/>
    <cellStyle name="Entrada 18 2" xfId="1866" xr:uid="{6A86A692-FFC6-4378-85EC-384E78183847}"/>
    <cellStyle name="Entrada 18 2 10" xfId="8367" xr:uid="{9137912A-9CA8-4A4D-A09A-401C98A0863F}"/>
    <cellStyle name="Entrada 18 2 10 2" xfId="23475" xr:uid="{774666B2-919A-42E3-AD7F-E11F31358729}"/>
    <cellStyle name="Entrada 18 2 11" xfId="14067" xr:uid="{A2F0118E-B387-4B09-B737-120485C817E9}"/>
    <cellStyle name="Entrada 18 2 11 2" xfId="29175" xr:uid="{E15D73D8-3767-4115-A853-6B3F3E54DA90}"/>
    <cellStyle name="Entrada 18 2 12" xfId="7183" xr:uid="{D7464D6F-ABA1-4A7C-90E8-A5C135DA24B1}"/>
    <cellStyle name="Entrada 18 2 12 2" xfId="22291" xr:uid="{3915E256-4D6D-489F-AC87-6D7E329A3C41}"/>
    <cellStyle name="Entrada 18 2 13" xfId="17091" xr:uid="{DC5B9C51-B4A2-42B7-861A-BAC78F49F3B5}"/>
    <cellStyle name="Entrada 18 2 2" xfId="2426" xr:uid="{9C7A573E-9C13-4109-9894-CE1088528FB7}"/>
    <cellStyle name="Entrada 18 2 2 2" xfId="5063" xr:uid="{00F1469D-6E02-4F5C-83E0-3DE3BA441689}"/>
    <cellStyle name="Entrada 18 2 2 2 2" xfId="11427" xr:uid="{F50E406A-6221-443F-9003-5000DC851ABC}"/>
    <cellStyle name="Entrada 18 2 2 2 2 2" xfId="26535" xr:uid="{86DAFF83-50A9-40C0-B1D7-9828745DC919}"/>
    <cellStyle name="Entrada 18 2 2 2 3" xfId="14208" xr:uid="{D14CF2D2-BFA7-4F9A-82A4-C7E6A92A9359}"/>
    <cellStyle name="Entrada 18 2 2 2 3 2" xfId="29316" xr:uid="{AD5525A8-1DB8-48A4-ABB7-5408D42575D9}"/>
    <cellStyle name="Entrada 18 2 2 2 4" xfId="20171" xr:uid="{1D8434EE-2747-40CF-A487-C72C35B34081}"/>
    <cellStyle name="Entrada 18 2 2 3" xfId="8893" xr:uid="{B684067B-0516-4666-8E0E-94830BC3A29C}"/>
    <cellStyle name="Entrada 18 2 2 3 2" xfId="24001" xr:uid="{452159D7-37AE-4311-9FEE-5D2710D4A230}"/>
    <cellStyle name="Entrada 18 2 3" xfId="2194" xr:uid="{3CD73061-5E0D-4642-8C22-AFB4CEB2A619}"/>
    <cellStyle name="Entrada 18 2 3 2" xfId="4831" xr:uid="{1A845928-8FC2-40DA-897D-2E96C2F41B4C}"/>
    <cellStyle name="Entrada 18 2 3 2 2" xfId="16205" xr:uid="{C0E0E025-0592-47EA-AB1C-101CD4F84722}"/>
    <cellStyle name="Entrada 18 2 3 2 2 2" xfId="31313" xr:uid="{8FF024A9-2751-4F1F-AB87-C591224925BC}"/>
    <cellStyle name="Entrada 18 2 3 2 3" xfId="19939" xr:uid="{1C65D797-36BC-4D48-95B1-FC6EFF1540D4}"/>
    <cellStyle name="Entrada 18 2 3 3" xfId="9275" xr:uid="{C4E2EEAB-29BF-456C-A440-43882C7AABB4}"/>
    <cellStyle name="Entrada 18 2 3 3 2" xfId="24383" xr:uid="{80C40FC5-16BC-4CC3-860E-89FDCA367165}"/>
    <cellStyle name="Entrada 18 2 3 4" xfId="17419" xr:uid="{C09C450E-AE55-40BC-9DD6-ADCD89CE40DE}"/>
    <cellStyle name="Entrada 18 2 4" xfId="2960" xr:uid="{266FBF0A-518B-492D-BDD4-CCD901A51FD7}"/>
    <cellStyle name="Entrada 18 2 4 2" xfId="5597" xr:uid="{AF1C7C7C-B9AB-4C8E-95F5-A9F29CD0F538}"/>
    <cellStyle name="Entrada 18 2 4 2 2" xfId="11908" xr:uid="{0295B074-86BC-4F8E-9A76-F7773BAE90E6}"/>
    <cellStyle name="Entrada 18 2 4 2 2 2" xfId="27016" xr:uid="{2EA2AC72-CA99-48D5-A17A-B1CA030E056C}"/>
    <cellStyle name="Entrada 18 2 4 2 3" xfId="14667" xr:uid="{CE7D0969-F290-461E-B996-DD8468432CFE}"/>
    <cellStyle name="Entrada 18 2 4 2 3 2" xfId="29775" xr:uid="{5FEB96FC-24DB-42A5-BEB4-AF602409E818}"/>
    <cellStyle name="Entrada 18 2 4 2 4" xfId="20705" xr:uid="{EDE0BB24-3B18-4EF1-81E0-357ACC34D7B0}"/>
    <cellStyle name="Entrada 18 2 4 3" xfId="9342" xr:uid="{7CD665D7-081A-4239-B2AC-420B56FEEFFD}"/>
    <cellStyle name="Entrada 18 2 4 3 2" xfId="24450" xr:uid="{D721CB7E-88DF-4730-BF96-5C01FD2D36CE}"/>
    <cellStyle name="Entrada 18 2 4 4" xfId="8106" xr:uid="{79C3D6AD-B15D-43E4-804E-E7291EE4D867}"/>
    <cellStyle name="Entrada 18 2 4 4 2" xfId="23214" xr:uid="{6130C725-3651-4876-9B5C-F02FE7B48C40}"/>
    <cellStyle name="Entrada 18 2 4 5" xfId="18068" xr:uid="{C6A6E570-3C8C-4CA2-99F8-F6E3FDE2FEDD}"/>
    <cellStyle name="Entrada 18 2 5" xfId="3286" xr:uid="{EFECB3A2-052B-4012-B519-3B17DD7A4859}"/>
    <cellStyle name="Entrada 18 2 5 2" xfId="5923" xr:uid="{BB5B7110-562A-4744-A6EA-EC4D14A52DB9}"/>
    <cellStyle name="Entrada 18 2 5 2 2" xfId="12234" xr:uid="{FB3CA237-41AD-48E0-B2DD-8797A986F65D}"/>
    <cellStyle name="Entrada 18 2 5 2 2 2" xfId="27342" xr:uid="{766871A0-A9D7-4709-8BEE-A70ECFDE5146}"/>
    <cellStyle name="Entrada 18 2 5 2 3" xfId="14873" xr:uid="{024DDAB0-D278-445E-A5A2-013D4F3BB18E}"/>
    <cellStyle name="Entrada 18 2 5 2 3 2" xfId="29981" xr:uid="{BCBE9120-B2AC-4CA3-9452-573DA7E27BD1}"/>
    <cellStyle name="Entrada 18 2 5 2 4" xfId="21031" xr:uid="{CBD8B452-DFCB-4A39-B1CE-F108140AF002}"/>
    <cellStyle name="Entrada 18 2 5 3" xfId="9668" xr:uid="{23665DAD-DA61-46E8-92D3-C6631404E976}"/>
    <cellStyle name="Entrada 18 2 5 3 2" xfId="24776" xr:uid="{0C194A54-3C60-445D-B75C-7CE756A874B4}"/>
    <cellStyle name="Entrada 18 2 5 4" xfId="13680" xr:uid="{40E9B97D-2844-48FF-BE86-03EB8CD105E5}"/>
    <cellStyle name="Entrada 18 2 5 4 2" xfId="28788" xr:uid="{3F0ED897-EBA8-4545-B775-FA893E8F39DB}"/>
    <cellStyle name="Entrada 18 2 5 5" xfId="18394" xr:uid="{F870B05F-D568-496D-A3D1-C3D9CDAF85A7}"/>
    <cellStyle name="Entrada 18 2 6" xfId="3592" xr:uid="{5FA70C77-69E6-4BDA-A5C9-4058A8FDFA30}"/>
    <cellStyle name="Entrada 18 2 6 2" xfId="6229" xr:uid="{5CBDA147-90CF-4E42-9A5F-6FAC29AAEB89}"/>
    <cellStyle name="Entrada 18 2 6 2 2" xfId="12540" xr:uid="{309CDFB9-9ECF-4FDD-B37F-391524B05A79}"/>
    <cellStyle name="Entrada 18 2 6 2 2 2" xfId="27648" xr:uid="{F11D66F6-8BCE-440D-BBD8-1F9B73E6E33C}"/>
    <cellStyle name="Entrada 18 2 6 2 3" xfId="7457" xr:uid="{756603F0-7402-4847-84E5-8A85076BE9C8}"/>
    <cellStyle name="Entrada 18 2 6 2 3 2" xfId="22565" xr:uid="{C2E3EE89-6DDE-4604-A007-E91E4D17F5B2}"/>
    <cellStyle name="Entrada 18 2 6 2 4" xfId="21337" xr:uid="{9F153CE6-5DB5-42E7-AB08-DC8E37048815}"/>
    <cellStyle name="Entrada 18 2 6 3" xfId="9974" xr:uid="{E6F150F3-3914-4FC7-B82D-29610843CB47}"/>
    <cellStyle name="Entrada 18 2 6 3 2" xfId="25082" xr:uid="{D7AD49B8-CB39-4682-9DCA-CF0EB807C444}"/>
    <cellStyle name="Entrada 18 2 6 4" xfId="7433" xr:uid="{01E06E22-0E5F-46F3-99EE-9A976D414BF5}"/>
    <cellStyle name="Entrada 18 2 6 4 2" xfId="22541" xr:uid="{6970950E-80AE-40AE-A9BB-F4E18DB739F1}"/>
    <cellStyle name="Entrada 18 2 6 5" xfId="18700" xr:uid="{3B39971F-88E6-4A04-BB2B-56F45E655C6E}"/>
    <cellStyle name="Entrada 18 2 7" xfId="3938" xr:uid="{D835F8BB-C1A4-420A-9790-193EF7B03543}"/>
    <cellStyle name="Entrada 18 2 7 2" xfId="6575" xr:uid="{A3255FFB-96E4-4283-8F45-FBE5EF5F75BE}"/>
    <cellStyle name="Entrada 18 2 7 2 2" xfId="12886" xr:uid="{8B1BFAFC-32B3-477D-82D4-ACB0B0980F47}"/>
    <cellStyle name="Entrada 18 2 7 2 2 2" xfId="27994" xr:uid="{04B14C98-A426-4D3F-A47B-21F80A882176}"/>
    <cellStyle name="Entrada 18 2 7 2 3" xfId="16591" xr:uid="{4148318E-2A02-4ABD-A761-5185327B09EA}"/>
    <cellStyle name="Entrada 18 2 7 2 3 2" xfId="31699" xr:uid="{94B52DD1-B7C4-4484-9485-4F800E003281}"/>
    <cellStyle name="Entrada 18 2 7 2 4" xfId="21683" xr:uid="{7198A74A-BC45-49E3-93D7-1D7DFB554512}"/>
    <cellStyle name="Entrada 18 2 7 3" xfId="10320" xr:uid="{962597B3-11DF-419A-8C51-CD6AC4EB165E}"/>
    <cellStyle name="Entrada 18 2 7 3 2" xfId="25428" xr:uid="{04FF53C8-F690-4818-8FA2-7D0D8C33FBE2}"/>
    <cellStyle name="Entrada 18 2 7 4" xfId="11768" xr:uid="{52EBF3E2-6AA7-48D0-B983-EAA8784CEA7D}"/>
    <cellStyle name="Entrada 18 2 7 4 2" xfId="26876" xr:uid="{30A342A9-E59E-44BD-A216-750D0E12AEF4}"/>
    <cellStyle name="Entrada 18 2 7 5" xfId="19046" xr:uid="{5D810C4F-6E44-425A-8081-E4A3FC735C84}"/>
    <cellStyle name="Entrada 18 2 8" xfId="4285" xr:uid="{7C0B9A1E-0581-4A99-AE2B-42F620B72823}"/>
    <cellStyle name="Entrada 18 2 8 2" xfId="6922" xr:uid="{5523C5E3-9C7A-40D8-8CB6-A2792367D42F}"/>
    <cellStyle name="Entrada 18 2 8 2 2" xfId="13233" xr:uid="{7D1E85EA-0ED7-49E4-80D1-B47D8F5414DE}"/>
    <cellStyle name="Entrada 18 2 8 2 2 2" xfId="28341" xr:uid="{5E19156E-3C7A-4DA1-8F7E-6B95D5CE9329}"/>
    <cellStyle name="Entrada 18 2 8 2 3" xfId="16897" xr:uid="{D649A5A7-C6B5-49A0-8A2B-AEDCAFB5F2D0}"/>
    <cellStyle name="Entrada 18 2 8 2 3 2" xfId="32005" xr:uid="{AD04BC43-5133-4FFB-98D6-24C360AA3251}"/>
    <cellStyle name="Entrada 18 2 8 2 4" xfId="22030" xr:uid="{923982EB-CBB2-49AF-BA5D-B6BFEA19A88D}"/>
    <cellStyle name="Entrada 18 2 8 3" xfId="10667" xr:uid="{3FBD7370-713A-4A81-AE43-1EF6AEA5B42C}"/>
    <cellStyle name="Entrada 18 2 8 3 2" xfId="25775" xr:uid="{603428BE-E1FB-4693-B73C-E5C5F9E0095E}"/>
    <cellStyle name="Entrada 18 2 8 4" xfId="7757" xr:uid="{4D309FE3-4465-4BB6-BEBC-F3FAE19956AF}"/>
    <cellStyle name="Entrada 18 2 8 4 2" xfId="22865" xr:uid="{68F51C5F-7D5F-404F-A2C3-6D85A503204C}"/>
    <cellStyle name="Entrada 18 2 8 5" xfId="19393" xr:uid="{579F304B-EE70-4E8A-A1F7-C44FBD532EDD}"/>
    <cellStyle name="Entrada 18 2 9" xfId="4503" xr:uid="{7B11D6D3-67A1-4EC7-8D38-1F69D1AEE1C7}"/>
    <cellStyle name="Entrada 18 2 9 2" xfId="10885" xr:uid="{21773629-F69A-4150-92F9-457FDCA75378}"/>
    <cellStyle name="Entrada 18 2 9 2 2" xfId="25993" xr:uid="{CF338B07-A2BE-4573-B3F5-D6FA761CB69A}"/>
    <cellStyle name="Entrada 18 2 9 3" xfId="8008" xr:uid="{D2408C51-D342-419C-BD7D-B38C3E812CCE}"/>
    <cellStyle name="Entrada 18 2 9 3 2" xfId="23116" xr:uid="{377E2E23-A5F8-4E06-928D-B7840B186BE3}"/>
    <cellStyle name="Entrada 18 2 9 4" xfId="19611" xr:uid="{D840304D-D12C-4CDA-ACFC-B2EC29F78116}"/>
    <cellStyle name="Entrada 18 3" xfId="1849" xr:uid="{49C196E5-DCBA-4FFA-82DB-1EF65B4BD556}"/>
    <cellStyle name="Entrada 18 3 10" xfId="14235" xr:uid="{3A2B46A0-6178-4F39-9589-7D3600BD9E27}"/>
    <cellStyle name="Entrada 18 3 10 2" xfId="29343" xr:uid="{AD155378-225B-47C8-A2F3-E9F952B51A32}"/>
    <cellStyle name="Entrada 18 3 11" xfId="7546" xr:uid="{29F45C7B-13AC-4100-8828-016024AA5399}"/>
    <cellStyle name="Entrada 18 3 11 2" xfId="22654" xr:uid="{7FD448EA-F5EB-4780-AC23-F53214E7D797}"/>
    <cellStyle name="Entrada 18 3 12" xfId="17074" xr:uid="{2665DDE1-C423-40A5-8593-0B7E78FA62E3}"/>
    <cellStyle name="Entrada 18 3 2" xfId="2409" xr:uid="{43CF577B-ACD7-4B4D-B4F0-A9BBBA1FC78B}"/>
    <cellStyle name="Entrada 18 3 2 2" xfId="5046" xr:uid="{8BAAD1A7-7489-4A3C-84D2-426413EA368D}"/>
    <cellStyle name="Entrada 18 3 2 2 2" xfId="11410" xr:uid="{18E7C904-0D41-4C03-9D3E-B9958F958F42}"/>
    <cellStyle name="Entrada 18 3 2 2 2 2" xfId="26518" xr:uid="{333D3E50-6164-408C-BF00-83CF4B7BF198}"/>
    <cellStyle name="Entrada 18 3 2 2 3" xfId="7611" xr:uid="{C2E31366-FCDE-4712-BDAF-26DB2CB5B7EC}"/>
    <cellStyle name="Entrada 18 3 2 2 3 2" xfId="22719" xr:uid="{BAEE053D-D86F-49E5-95B9-4D22BC9088DC}"/>
    <cellStyle name="Entrada 18 3 2 2 4" xfId="20154" xr:uid="{B265CAF5-9C89-47A5-913D-20BAFB8A5B30}"/>
    <cellStyle name="Entrada 18 3 2 3" xfId="8876" xr:uid="{6BD0753B-96B6-483E-BDEF-41845A5624BB}"/>
    <cellStyle name="Entrada 18 3 2 3 2" xfId="23984" xr:uid="{8E8C38AE-C88D-49D8-BD45-3D8C7D5786C8}"/>
    <cellStyle name="Entrada 18 3 2 4" xfId="16528" xr:uid="{C19C942B-C37D-4F22-9DBD-ED418F014905}"/>
    <cellStyle name="Entrada 18 3 2 4 2" xfId="31636" xr:uid="{1A4079E0-1FAF-4950-B23A-7A0DEF902BD0}"/>
    <cellStyle name="Entrada 18 3 2 5" xfId="16410" xr:uid="{5C8C4E9F-70A9-49EC-92B5-2A832A80ADCC}"/>
    <cellStyle name="Entrada 18 3 2 5 2" xfId="31518" xr:uid="{86A55756-FDFB-4982-A31A-BD1E45383D49}"/>
    <cellStyle name="Entrada 18 3 2 6" xfId="17600" xr:uid="{0AE7211D-4380-409E-BD65-363728E47C94}"/>
    <cellStyle name="Entrada 18 3 3" xfId="2211" xr:uid="{D57B7D14-EABB-4054-97FC-D92565A7625B}"/>
    <cellStyle name="Entrada 18 3 3 2" xfId="4848" xr:uid="{9BA21D21-42C0-453A-9938-A9875B74848D}"/>
    <cellStyle name="Entrada 18 3 3 2 2" xfId="7466" xr:uid="{AFE04A84-1E38-4676-B0C3-95CB4288D37C}"/>
    <cellStyle name="Entrada 18 3 3 2 2 2" xfId="22574" xr:uid="{8483F3A6-F0E1-43E7-A1EF-C83A980D1EC2}"/>
    <cellStyle name="Entrada 18 3 3 2 3" xfId="19956" xr:uid="{7F750E9C-A09A-4F7A-95D1-D87650287620}"/>
    <cellStyle name="Entrada 18 3 3 3" xfId="8061" xr:uid="{7868E383-8D68-4B88-A4B2-DD8DE0F0D909}"/>
    <cellStyle name="Entrada 18 3 3 3 2" xfId="23169" xr:uid="{89274909-FAF3-422D-88D8-F9A5E43B731E}"/>
    <cellStyle name="Entrada 18 3 3 4" xfId="17436" xr:uid="{B971A782-5B5C-4245-AE91-25C37B513718}"/>
    <cellStyle name="Entrada 18 3 4" xfId="2943" xr:uid="{5A96C20C-AD95-4D10-AF3F-961DAE0CABEE}"/>
    <cellStyle name="Entrada 18 3 4 2" xfId="5580" xr:uid="{897B9585-E2C6-4854-8DF0-161618A76463}"/>
    <cellStyle name="Entrada 18 3 4 2 2" xfId="11891" xr:uid="{5E511C60-DABD-478F-9021-97DF16FA154B}"/>
    <cellStyle name="Entrada 18 3 4 2 2 2" xfId="26999" xr:uid="{4E63A53D-20B0-400F-9E44-40F75944A50D}"/>
    <cellStyle name="Entrada 18 3 4 2 3" xfId="13915" xr:uid="{5F47E4EA-E743-45F2-84B3-BAF822CA4893}"/>
    <cellStyle name="Entrada 18 3 4 2 3 2" xfId="29023" xr:uid="{CEF3DE95-CE36-4136-82D9-CEE718B7788B}"/>
    <cellStyle name="Entrada 18 3 4 2 4" xfId="20688" xr:uid="{65291243-6685-465A-8FFF-110490F21754}"/>
    <cellStyle name="Entrada 18 3 4 3" xfId="9325" xr:uid="{14350D23-26A2-4134-9B28-10CC4024F7E1}"/>
    <cellStyle name="Entrada 18 3 4 3 2" xfId="24433" xr:uid="{AAA5B2D2-80E3-44DD-8177-0B523EA6D881}"/>
    <cellStyle name="Entrada 18 3 4 4" xfId="14595" xr:uid="{E4B416E0-0BC5-4E7C-82D2-44DE97376CF6}"/>
    <cellStyle name="Entrada 18 3 4 4 2" xfId="29703" xr:uid="{EF03A589-D853-4B2F-9188-58B920FEE66D}"/>
    <cellStyle name="Entrada 18 3 4 5" xfId="18051" xr:uid="{CB9BC292-307E-406F-BDEB-13B125F85F12}"/>
    <cellStyle name="Entrada 18 3 5" xfId="3269" xr:uid="{46660F11-380D-4FCB-8C28-04BE8A0212A3}"/>
    <cellStyle name="Entrada 18 3 5 2" xfId="5906" xr:uid="{3D5D9222-9175-4A6D-9178-F645E397CFCC}"/>
    <cellStyle name="Entrada 18 3 5 2 2" xfId="12217" xr:uid="{98237A4D-96C2-4605-9A2E-84D8CA86A4AF}"/>
    <cellStyle name="Entrada 18 3 5 2 2 2" xfId="27325" xr:uid="{0FDB5D4B-2A39-435C-83FE-87E7CD247109}"/>
    <cellStyle name="Entrada 18 3 5 2 3" xfId="9184" xr:uid="{42A3F6F7-F80D-4E20-9767-4F967C9E0638}"/>
    <cellStyle name="Entrada 18 3 5 2 3 2" xfId="24292" xr:uid="{F0F2B05C-6725-47BF-B49D-162BD53A280A}"/>
    <cellStyle name="Entrada 18 3 5 2 4" xfId="21014" xr:uid="{5D18A03C-5F1D-497A-82EB-EDE543499768}"/>
    <cellStyle name="Entrada 18 3 5 3" xfId="9651" xr:uid="{9763FEB8-23EE-4D5C-A5CF-D6F4F1B356F9}"/>
    <cellStyle name="Entrada 18 3 5 3 2" xfId="24759" xr:uid="{ED928A4E-D1DB-4503-BA37-F32A6FCE9FAC}"/>
    <cellStyle name="Entrada 18 3 5 4" xfId="13773" xr:uid="{62E3626E-FC4E-4CD1-A842-FF1D6599D928}"/>
    <cellStyle name="Entrada 18 3 5 4 2" xfId="28881" xr:uid="{A7A7D546-6D6A-4474-9EFF-0068FEA12A68}"/>
    <cellStyle name="Entrada 18 3 5 5" xfId="18377" xr:uid="{BF76C52A-FB4F-42AE-85D6-1C8C224CB36B}"/>
    <cellStyle name="Entrada 18 3 6" xfId="3575" xr:uid="{CC457B24-1E9D-4D02-B540-E1AF4A5841E0}"/>
    <cellStyle name="Entrada 18 3 6 2" xfId="6212" xr:uid="{F5ADF9D9-EFC0-454F-A458-7EADC4A45680}"/>
    <cellStyle name="Entrada 18 3 6 2 2" xfId="12523" xr:uid="{2EB92B9D-ADF3-4B21-A933-197693B65092}"/>
    <cellStyle name="Entrada 18 3 6 2 2 2" xfId="27631" xr:uid="{537A2B5B-FD68-4CB3-8DE7-DE9513991227}"/>
    <cellStyle name="Entrada 18 3 6 2 3" xfId="15601" xr:uid="{753B8D9F-7C25-4190-8534-4AB1E6CE6AF7}"/>
    <cellStyle name="Entrada 18 3 6 2 3 2" xfId="30709" xr:uid="{9431FFB2-CD98-4E17-83A8-0F8EF4919A21}"/>
    <cellStyle name="Entrada 18 3 6 2 4" xfId="21320" xr:uid="{6CAEF566-46FD-45D4-BEA1-C66D35FA2219}"/>
    <cellStyle name="Entrada 18 3 6 3" xfId="9957" xr:uid="{B3DDA4E2-D34D-497F-B34E-6523D302D8AE}"/>
    <cellStyle name="Entrada 18 3 6 3 2" xfId="25065" xr:uid="{7CD00208-54F3-4B5D-B4A5-70AB26156CB2}"/>
    <cellStyle name="Entrada 18 3 6 4" xfId="13529" xr:uid="{A293653B-1F51-442C-A8A1-E638E584505D}"/>
    <cellStyle name="Entrada 18 3 6 4 2" xfId="28637" xr:uid="{1A038402-2518-4349-B745-9C134B3E834B}"/>
    <cellStyle name="Entrada 18 3 6 5" xfId="18683" xr:uid="{D819075F-94BA-44CC-ADEE-C3D80036DC60}"/>
    <cellStyle name="Entrada 18 3 7" xfId="3921" xr:uid="{4C70AE48-E9DF-41A0-AD4E-D6CD4F44EEFF}"/>
    <cellStyle name="Entrada 18 3 7 2" xfId="6558" xr:uid="{01838C1B-2B3F-4B48-8EBF-234DAEE141CC}"/>
    <cellStyle name="Entrada 18 3 7 2 2" xfId="12869" xr:uid="{C8FF1FA2-0F66-41E9-BA27-90F7292A634B}"/>
    <cellStyle name="Entrada 18 3 7 2 2 2" xfId="27977" xr:uid="{F6B8AAF2-4C74-4209-B8F0-46F616D735D4}"/>
    <cellStyle name="Entrada 18 3 7 2 3" xfId="16574" xr:uid="{3FFE35DC-7DEE-4038-9702-1CEDB08A5AA2}"/>
    <cellStyle name="Entrada 18 3 7 2 3 2" xfId="31682" xr:uid="{87DDFB58-B6B1-494C-A7B6-71A3BF456017}"/>
    <cellStyle name="Entrada 18 3 7 2 4" xfId="21666" xr:uid="{2B231E10-C297-4298-A870-8DA2F4D865B3}"/>
    <cellStyle name="Entrada 18 3 7 3" xfId="10303" xr:uid="{0227239F-5E61-436C-A057-2917FE4B3508}"/>
    <cellStyle name="Entrada 18 3 7 3 2" xfId="25411" xr:uid="{DA5E56E0-C551-4105-92C4-B00C506D5A3D}"/>
    <cellStyle name="Entrada 18 3 7 4" xfId="7101" xr:uid="{152DAF3C-013E-45AE-823C-04AE575576C5}"/>
    <cellStyle name="Entrada 18 3 7 4 2" xfId="22209" xr:uid="{593A7BED-3D13-44E8-A93B-20CD0AE33A1A}"/>
    <cellStyle name="Entrada 18 3 7 5" xfId="19029" xr:uid="{0CC84047-3290-4068-85C5-E058F7190C21}"/>
    <cellStyle name="Entrada 18 3 8" xfId="4486" xr:uid="{1F2327D8-89D9-49FF-8893-6E84BB41C59C}"/>
    <cellStyle name="Entrada 18 3 8 2" xfId="10868" xr:uid="{5E6DE168-F3EB-4E2C-9D6E-E90FF6E911A6}"/>
    <cellStyle name="Entrada 18 3 8 2 2" xfId="25976" xr:uid="{981C3EA3-C6E5-46B4-A101-A1D8BF00E683}"/>
    <cellStyle name="Entrada 18 3 8 3" xfId="7356" xr:uid="{573EB547-51E6-44D8-9C53-B3A62E47F660}"/>
    <cellStyle name="Entrada 18 3 8 3 2" xfId="22464" xr:uid="{AF3FB133-F86B-4F7B-8B28-AD845C514617}"/>
    <cellStyle name="Entrada 18 3 8 4" xfId="19594" xr:uid="{929671F9-A0EB-4A07-9C15-8664FE819A9A}"/>
    <cellStyle name="Entrada 18 3 9" xfId="8350" xr:uid="{3A65C7D9-E1C9-47DC-B9A8-4C2047ECB439}"/>
    <cellStyle name="Entrada 18 3 9 2" xfId="23458" xr:uid="{71472CB5-D4C5-4C3E-9339-49141EA91EC1}"/>
    <cellStyle name="Entrada 18 4" xfId="2086" xr:uid="{886A66B7-12F1-4121-A6C2-D59FAE443000}"/>
    <cellStyle name="Entrada 18 4 10" xfId="16051" xr:uid="{AD18447F-1467-44DA-8603-AC4A488DA33D}"/>
    <cellStyle name="Entrada 18 4 10 2" xfId="31159" xr:uid="{128C43BB-0A99-4734-ABF5-BA1DD2EF03AD}"/>
    <cellStyle name="Entrada 18 4 11" xfId="9140" xr:uid="{B10B87F6-C99E-42F3-AFAC-014973AC69B0}"/>
    <cellStyle name="Entrada 18 4 11 2" xfId="24248" xr:uid="{A4FFDEA6-3E55-4369-838E-DA24DA0F9334}"/>
    <cellStyle name="Entrada 18 4 12" xfId="17311" xr:uid="{1C47C95D-7408-47AF-AF83-FDBA0BDB98EA}"/>
    <cellStyle name="Entrada 18 4 2" xfId="2576" xr:uid="{8D5FD9CF-6804-4321-9139-4AC50DCC4861}"/>
    <cellStyle name="Entrada 18 4 2 2" xfId="5213" xr:uid="{CABDB803-253F-480E-974C-EE7F09763576}"/>
    <cellStyle name="Entrada 18 4 2 2 2" xfId="11577" xr:uid="{C9682A45-CB9A-4D47-AB30-EC906C1EC99A}"/>
    <cellStyle name="Entrada 18 4 2 2 2 2" xfId="26685" xr:uid="{AE5C532C-B5B0-412B-AE6A-B82C2C471C80}"/>
    <cellStyle name="Entrada 18 4 2 2 3" xfId="15573" xr:uid="{2941E937-CA23-42BF-92F7-9B927774DCC6}"/>
    <cellStyle name="Entrada 18 4 2 2 3 2" xfId="30681" xr:uid="{464A82D1-E406-4CED-86DA-EFCDABE4D4DD}"/>
    <cellStyle name="Entrada 18 4 2 2 4" xfId="20321" xr:uid="{FEF0AA68-C9D9-455E-8511-3137A96BC29E}"/>
    <cellStyle name="Entrada 18 4 2 3" xfId="9043" xr:uid="{51887B00-B356-46B3-8218-F318EB093F3B}"/>
    <cellStyle name="Entrada 18 4 2 3 2" xfId="24151" xr:uid="{A51673B6-5A26-4150-A395-41CB160EE070}"/>
    <cellStyle name="Entrada 18 4 2 4" xfId="13352" xr:uid="{601873EC-298E-44D6-BA43-9142F29074FC}"/>
    <cellStyle name="Entrada 18 4 2 4 2" xfId="28460" xr:uid="{BE93A8A6-EB83-4BE9-B243-96D56170C874}"/>
    <cellStyle name="Entrada 18 4 2 5" xfId="7920" xr:uid="{0F3ABAEA-117E-4222-8164-518DFF890251}"/>
    <cellStyle name="Entrada 18 4 2 5 2" xfId="23028" xr:uid="{849C7E9C-D22A-40F4-8072-AC577F2558FB}"/>
    <cellStyle name="Entrada 18 4 2 6" xfId="17684" xr:uid="{991F67B1-EDC3-4116-8F46-BA68FFF26E51}"/>
    <cellStyle name="Entrada 18 4 3" xfId="2846" xr:uid="{5BA52603-D7F0-42A3-ABAC-92164AAD964E}"/>
    <cellStyle name="Entrada 18 4 3 2" xfId="5483" xr:uid="{15A9446B-901B-4E6A-AA29-E7AAF13A31B5}"/>
    <cellStyle name="Entrada 18 4 3 2 2" xfId="16281" xr:uid="{4A8A9C4F-ADCE-4BFC-9A0C-D9A1BA1BA732}"/>
    <cellStyle name="Entrada 18 4 3 2 2 2" xfId="31389" xr:uid="{680DAEF0-6D6B-47B6-959F-F3EC3852550B}"/>
    <cellStyle name="Entrada 18 4 3 2 3" xfId="20591" xr:uid="{2AAE8D18-A84B-4A45-AECB-DB9FBF884764}"/>
    <cellStyle name="Entrada 18 4 3 3" xfId="16354" xr:uid="{08832B30-3E5E-4566-BB8A-7DDC096751C6}"/>
    <cellStyle name="Entrada 18 4 3 3 2" xfId="31462" xr:uid="{4832BFCD-C996-48DC-868F-36DE3308B73C}"/>
    <cellStyle name="Entrada 18 4 3 4" xfId="17954" xr:uid="{1AD67AE5-BB3D-4D43-A719-3A3B7B5386EF}"/>
    <cellStyle name="Entrada 18 4 4" xfId="3149" xr:uid="{B6DAD6E0-6E1C-4407-A938-0F8E05F452BF}"/>
    <cellStyle name="Entrada 18 4 4 2" xfId="5786" xr:uid="{76A67FE6-A877-40D0-AA4A-C132A0C319A5}"/>
    <cellStyle name="Entrada 18 4 4 2 2" xfId="12097" xr:uid="{60ADAB1F-F11D-41EB-ACA2-AF966DCB20FA}"/>
    <cellStyle name="Entrada 18 4 4 2 2 2" xfId="27205" xr:uid="{CD65BA83-F401-4D88-A0EE-D55109091E23}"/>
    <cellStyle name="Entrada 18 4 4 2 3" xfId="16111" xr:uid="{2191B0E0-07D6-4C26-B00D-3A556556D511}"/>
    <cellStyle name="Entrada 18 4 4 2 3 2" xfId="31219" xr:uid="{A21F2E3A-31C6-4E26-8070-6CF446332450}"/>
    <cellStyle name="Entrada 18 4 4 2 4" xfId="20894" xr:uid="{8748E470-D98A-40CD-8645-363E79200EDF}"/>
    <cellStyle name="Entrada 18 4 4 3" xfId="9531" xr:uid="{3994ACA4-7BBE-4178-A138-10CC9C6ADA01}"/>
    <cellStyle name="Entrada 18 4 4 3 2" xfId="24639" xr:uid="{E5006142-C824-4449-9169-82E2D0C65991}"/>
    <cellStyle name="Entrada 18 4 4 4" xfId="16062" xr:uid="{2A349E4C-BF88-4B6F-B83A-CB73A350C72C}"/>
    <cellStyle name="Entrada 18 4 4 4 2" xfId="31170" xr:uid="{C8DFB93A-A55A-4D9A-8736-66F830463578}"/>
    <cellStyle name="Entrada 18 4 4 5" xfId="18257" xr:uid="{E8B731D8-95E2-49E3-A760-6F5A4AB8ED4B}"/>
    <cellStyle name="Entrada 18 4 5" xfId="3475" xr:uid="{4B12A32D-DDBC-4121-A369-C185ECC4CAB6}"/>
    <cellStyle name="Entrada 18 4 5 2" xfId="6112" xr:uid="{D9C7350F-3265-49CD-BEA1-EC1FB0A65FC0}"/>
    <cellStyle name="Entrada 18 4 5 2 2" xfId="12423" xr:uid="{2F194ADE-20DC-43B8-B803-94B59889DC90}"/>
    <cellStyle name="Entrada 18 4 5 2 2 2" xfId="27531" xr:uid="{91C5638C-E26E-4776-9ADF-92FAF9946F8A}"/>
    <cellStyle name="Entrada 18 4 5 2 3" xfId="16563" xr:uid="{3CAA353C-211B-4D12-8F77-63D5CB47FD3C}"/>
    <cellStyle name="Entrada 18 4 5 2 3 2" xfId="31671" xr:uid="{A105E817-D02F-4769-868A-39443EAD41D3}"/>
    <cellStyle name="Entrada 18 4 5 2 4" xfId="21220" xr:uid="{D0DA385E-06C1-40BF-9D45-752FE58BEFD9}"/>
    <cellStyle name="Entrada 18 4 5 3" xfId="9857" xr:uid="{1E53F369-A313-4C6F-817A-56CE1684A19F}"/>
    <cellStyle name="Entrada 18 4 5 3 2" xfId="24965" xr:uid="{BB9C82CD-0FC2-4BE4-87B7-D80644A0FE0D}"/>
    <cellStyle name="Entrada 18 4 5 4" xfId="7073" xr:uid="{E0C85382-38B5-4A71-85DB-600A714655BA}"/>
    <cellStyle name="Entrada 18 4 5 4 2" xfId="22181" xr:uid="{AEC30744-4D93-4F3D-AF64-2BE73B1937DD}"/>
    <cellStyle name="Entrada 18 4 5 5" xfId="18583" xr:uid="{96A3AC34-8588-422D-9554-3AE7A99BB2AF}"/>
    <cellStyle name="Entrada 18 4 6" xfId="3781" xr:uid="{9F0B3F58-7317-480B-BE57-5E76C2251FCD}"/>
    <cellStyle name="Entrada 18 4 6 2" xfId="6418" xr:uid="{00034260-6D7A-4F2B-ABEE-5C0AB246B08D}"/>
    <cellStyle name="Entrada 18 4 6 2 2" xfId="12729" xr:uid="{C2B49297-DEF6-4FA3-AC38-C28967E1507B}"/>
    <cellStyle name="Entrada 18 4 6 2 2 2" xfId="27837" xr:uid="{00274918-6D31-45CF-9AA2-AFBA52AA6448}"/>
    <cellStyle name="Entrada 18 4 6 2 3" xfId="14056" xr:uid="{A5D79A3B-CB28-4FDE-9373-739AC074F9BE}"/>
    <cellStyle name="Entrada 18 4 6 2 3 2" xfId="29164" xr:uid="{DC03203B-754B-4C96-84FB-596240812BE2}"/>
    <cellStyle name="Entrada 18 4 6 2 4" xfId="21526" xr:uid="{48D282AD-2714-43B7-9B75-6B8695051E7E}"/>
    <cellStyle name="Entrada 18 4 6 3" xfId="10163" xr:uid="{31E4D9AD-23AD-413E-B97E-6D0752DDB94D}"/>
    <cellStyle name="Entrada 18 4 6 3 2" xfId="25271" xr:uid="{8939F0DF-264D-4954-81F9-FF0D0F053A91}"/>
    <cellStyle name="Entrada 18 4 6 4" xfId="13645" xr:uid="{ECE1D26C-8A9F-48CA-BCD7-9E00DF093BA9}"/>
    <cellStyle name="Entrada 18 4 6 4 2" xfId="28753" xr:uid="{0DE40C89-087A-428C-ADE8-054C51961C39}"/>
    <cellStyle name="Entrada 18 4 6 5" xfId="18889" xr:uid="{57E9AA3C-7552-48A9-BF71-517D2D7756A8}"/>
    <cellStyle name="Entrada 18 4 7" xfId="4158" xr:uid="{11294107-F8E6-468A-8C72-728EF877DD6C}"/>
    <cellStyle name="Entrada 18 4 7 2" xfId="6795" xr:uid="{AF0FD1C0-3F0C-4397-83A7-5EFF5A0CDF79}"/>
    <cellStyle name="Entrada 18 4 7 2 2" xfId="13106" xr:uid="{D0EC535A-654C-470F-9DAA-3DA3400E91A0}"/>
    <cellStyle name="Entrada 18 4 7 2 2 2" xfId="28214" xr:uid="{6566E9FF-7789-487E-B461-D6AEFD9ED14E}"/>
    <cellStyle name="Entrada 18 4 7 2 3" xfId="16780" xr:uid="{074D3192-95F9-457D-AF0F-4A1496307930}"/>
    <cellStyle name="Entrada 18 4 7 2 3 2" xfId="31888" xr:uid="{E34D7086-D855-4D26-AF30-BA21400223FA}"/>
    <cellStyle name="Entrada 18 4 7 2 4" xfId="21903" xr:uid="{A4FDAACF-4343-41EA-A7BF-3C5687AB830F}"/>
    <cellStyle name="Entrada 18 4 7 3" xfId="10540" xr:uid="{89F6BFA6-4242-42C4-AD44-40F04B32868C}"/>
    <cellStyle name="Entrada 18 4 7 3 2" xfId="25648" xr:uid="{57C66778-069D-475A-A00D-6DD08A252147}"/>
    <cellStyle name="Entrada 18 4 7 4" xfId="15314" xr:uid="{ECE24306-912F-47AC-87D0-227F2C837379}"/>
    <cellStyle name="Entrada 18 4 7 4 2" xfId="30422" xr:uid="{4FCD7E68-8779-49BE-8ACD-208E7CCA401D}"/>
    <cellStyle name="Entrada 18 4 7 5" xfId="19266" xr:uid="{D68874A3-BA1F-4A92-ACA7-CF00776DE3B6}"/>
    <cellStyle name="Entrada 18 4 8" xfId="4723" xr:uid="{F6616B91-E5D1-4A40-AA84-2462FD8CA3BD}"/>
    <cellStyle name="Entrada 18 4 8 2" xfId="11105" xr:uid="{CC5FA519-6A3C-4B66-9FC3-B52AB781BD52}"/>
    <cellStyle name="Entrada 18 4 8 2 2" xfId="26213" xr:uid="{F179B15B-235C-4B72-B819-5C1BE88FBD2C}"/>
    <cellStyle name="Entrada 18 4 8 3" xfId="13592" xr:uid="{14B1F249-D077-485A-B842-1FA6E1DDE9A1}"/>
    <cellStyle name="Entrada 18 4 8 3 2" xfId="28700" xr:uid="{6968F636-5897-4D51-9B28-F6546320BCB7}"/>
    <cellStyle name="Entrada 18 4 8 4" xfId="19831" xr:uid="{99AD8C66-4F9C-42EA-8A87-26942EB2803E}"/>
    <cellStyle name="Entrada 18 4 9" xfId="8584" xr:uid="{5AF4A52E-61CD-4F4B-830B-9132B9FCDC84}"/>
    <cellStyle name="Entrada 18 4 9 2" xfId="23692" xr:uid="{5549E570-CA45-4291-801D-36676545B400}"/>
    <cellStyle name="Entrada 18 5" xfId="2035" xr:uid="{CC661E75-CD53-46C8-A719-02F6EE6DBAD4}"/>
    <cellStyle name="Entrada 18 5 10" xfId="8721" xr:uid="{C21ABBE5-CF1A-42EC-8D5B-68FF5A538738}"/>
    <cellStyle name="Entrada 18 5 10 2" xfId="23829" xr:uid="{B2132649-E8E1-4B44-A53B-0057196B6C7C}"/>
    <cellStyle name="Entrada 18 5 11" xfId="17260" xr:uid="{A4131D4E-17F7-423F-A31C-480A971E5055}"/>
    <cellStyle name="Entrada 18 5 2" xfId="2795" xr:uid="{AFC9EBCB-DA3F-426F-8899-4BE4B4800FC7}"/>
    <cellStyle name="Entrada 18 5 2 2" xfId="5432" xr:uid="{87E687C5-C192-4A80-A3FA-4ACCEDB3B09F}"/>
    <cellStyle name="Entrada 18 5 2 2 2" xfId="14633" xr:uid="{00BFA577-B534-4789-84B6-337748D4A2D1}"/>
    <cellStyle name="Entrada 18 5 2 2 2 2" xfId="29741" xr:uid="{63AD68F6-AC95-4EAE-A22B-DEB13DFF77DC}"/>
    <cellStyle name="Entrada 18 5 2 2 3" xfId="20540" xr:uid="{C1E09BD3-EC6B-4E3F-83E0-C50BAADD7082}"/>
    <cellStyle name="Entrada 18 5 2 3" xfId="7282" xr:uid="{6D6A7F27-0B59-47FC-9813-8AD488E0B5EE}"/>
    <cellStyle name="Entrada 18 5 2 3 2" xfId="22390" xr:uid="{CFF7E27C-7DDE-43C2-BED7-399FFA8E2742}"/>
    <cellStyle name="Entrada 18 5 2 4" xfId="17903" xr:uid="{F9E870F1-8260-4929-80E1-0060EF74618F}"/>
    <cellStyle name="Entrada 18 5 3" xfId="3098" xr:uid="{7E1F2790-BF01-4911-9F27-7814D9275860}"/>
    <cellStyle name="Entrada 18 5 3 2" xfId="5735" xr:uid="{6ADAF861-6ABE-4C3F-9AF1-3222D1B26288}"/>
    <cellStyle name="Entrada 18 5 3 2 2" xfId="12046" xr:uid="{0EF9A72E-DB0B-46F7-8EBB-D587608DF02C}"/>
    <cellStyle name="Entrada 18 5 3 2 2 2" xfId="27154" xr:uid="{2A38DDF9-DE50-4263-A012-ABF544A7930A}"/>
    <cellStyle name="Entrada 18 5 3 2 3" xfId="14136" xr:uid="{3E654F33-22AC-46C1-8BE5-35D0659A03FF}"/>
    <cellStyle name="Entrada 18 5 3 2 3 2" xfId="29244" xr:uid="{77C489D2-096E-46BC-B0A1-D72B8D89B8E0}"/>
    <cellStyle name="Entrada 18 5 3 2 4" xfId="20843" xr:uid="{C8639760-7719-4B3D-BCFB-95B8C063C54F}"/>
    <cellStyle name="Entrada 18 5 3 3" xfId="9480" xr:uid="{8C4B1FB5-2D6B-4BBD-9AD4-560A66D8FAD9}"/>
    <cellStyle name="Entrada 18 5 3 3 2" xfId="24588" xr:uid="{F85CF186-7A4C-4A5C-BCC4-BA5D2A1764C8}"/>
    <cellStyle name="Entrada 18 5 3 4" xfId="7563" xr:uid="{895B5494-4B9C-47FD-939D-B40051D40CDF}"/>
    <cellStyle name="Entrada 18 5 3 4 2" xfId="22671" xr:uid="{F884E140-2737-4C2C-AFDA-795EC91C5716}"/>
    <cellStyle name="Entrada 18 5 3 5" xfId="18206" xr:uid="{F12945A3-042C-4439-AB0C-BACE8BCEB774}"/>
    <cellStyle name="Entrada 18 5 4" xfId="3424" xr:uid="{44C2F573-917C-40ED-8813-E9AB50737972}"/>
    <cellStyle name="Entrada 18 5 4 2" xfId="6061" xr:uid="{4F5271DB-85F5-4D0A-B015-6002BC4EEFF0}"/>
    <cellStyle name="Entrada 18 5 4 2 2" xfId="12372" xr:uid="{F3492217-47FE-40B6-8423-B6BF0916F100}"/>
    <cellStyle name="Entrada 18 5 4 2 2 2" xfId="27480" xr:uid="{CE819426-3B29-4C7F-8EA2-07402CE81F05}"/>
    <cellStyle name="Entrada 18 5 4 2 3" xfId="13509" xr:uid="{050B2BF5-8354-46F0-A19A-BB8BEDFF4BCB}"/>
    <cellStyle name="Entrada 18 5 4 2 3 2" xfId="28617" xr:uid="{447A8301-C23F-45CC-A0B6-DB7C9EEDCB0B}"/>
    <cellStyle name="Entrada 18 5 4 2 4" xfId="21169" xr:uid="{29FCBEA2-22D8-4DB3-8C55-E6202527EF5E}"/>
    <cellStyle name="Entrada 18 5 4 3" xfId="9806" xr:uid="{4718A881-D672-4953-AD8B-2A15DA56C94E}"/>
    <cellStyle name="Entrada 18 5 4 3 2" xfId="24914" xr:uid="{26C16777-B438-450E-81F5-E0414D1FFCEB}"/>
    <cellStyle name="Entrada 18 5 4 4" xfId="15783" xr:uid="{D999DF3D-8036-4150-BA41-1128954EC8A6}"/>
    <cellStyle name="Entrada 18 5 4 4 2" xfId="30891" xr:uid="{8D3C476C-9E83-43C2-A0F3-2F9A30F5195A}"/>
    <cellStyle name="Entrada 18 5 4 5" xfId="18532" xr:uid="{85363258-ECF3-41C3-A744-E254A01DC6B0}"/>
    <cellStyle name="Entrada 18 5 5" xfId="3730" xr:uid="{E933AA3E-5D0D-4DD5-8E74-E82F5B6FB111}"/>
    <cellStyle name="Entrada 18 5 5 2" xfId="6367" xr:uid="{5990BF14-4541-4D34-BBDD-A325FD4E08F8}"/>
    <cellStyle name="Entrada 18 5 5 2 2" xfId="12678" xr:uid="{FB10DFB1-CACB-49A7-BBB0-6E33835DF067}"/>
    <cellStyle name="Entrada 18 5 5 2 2 2" xfId="27786" xr:uid="{BA13C948-1621-435D-AE80-4A70F1B34B14}"/>
    <cellStyle name="Entrada 18 5 5 2 3" xfId="14805" xr:uid="{CAC9C699-F50F-413F-B41A-9DF2CD587240}"/>
    <cellStyle name="Entrada 18 5 5 2 3 2" xfId="29913" xr:uid="{2B3478A7-5224-4891-BB8E-FE0FCF627418}"/>
    <cellStyle name="Entrada 18 5 5 2 4" xfId="21475" xr:uid="{A158A02D-461D-47D0-BFAF-E35B0522887D}"/>
    <cellStyle name="Entrada 18 5 5 3" xfId="10112" xr:uid="{48731038-D54A-427E-9366-C51268B2E5D0}"/>
    <cellStyle name="Entrada 18 5 5 3 2" xfId="25220" xr:uid="{31D70A91-49F0-4A0C-B4DA-A4F5A6D82C3E}"/>
    <cellStyle name="Entrada 18 5 5 4" xfId="14656" xr:uid="{696DA88A-1B73-4BAD-B2B3-5BE8AEC8CE53}"/>
    <cellStyle name="Entrada 18 5 5 4 2" xfId="29764" xr:uid="{0907A85E-57FB-4E60-A43E-30CB6C20C4F1}"/>
    <cellStyle name="Entrada 18 5 5 5" xfId="18838" xr:uid="{27AB3407-6DEF-4339-928C-653503215F16}"/>
    <cellStyle name="Entrada 18 5 6" xfId="4107" xr:uid="{9D78F40B-FDCE-4544-9268-996CA0373985}"/>
    <cellStyle name="Entrada 18 5 6 2" xfId="6744" xr:uid="{0F640568-DDEC-44F0-9343-05550EF50EAD}"/>
    <cellStyle name="Entrada 18 5 6 2 2" xfId="13055" xr:uid="{41AC1458-5488-4B5F-A518-DE58A251557F}"/>
    <cellStyle name="Entrada 18 5 6 2 2 2" xfId="28163" xr:uid="{4C26E5C1-1AF9-4398-9E84-DDAF56BA6590}"/>
    <cellStyle name="Entrada 18 5 6 2 3" xfId="16729" xr:uid="{1D00B7D2-8E0E-4A61-AB5A-BBDA1161EF6A}"/>
    <cellStyle name="Entrada 18 5 6 2 3 2" xfId="31837" xr:uid="{E197B6FF-A68A-4B8F-9A13-6F427A1DCF79}"/>
    <cellStyle name="Entrada 18 5 6 2 4" xfId="21852" xr:uid="{190D82AF-6C2A-4193-8D68-8CE951024559}"/>
    <cellStyle name="Entrada 18 5 6 3" xfId="10489" xr:uid="{BFC3219C-A87D-479E-9B16-947930B17EE6}"/>
    <cellStyle name="Entrada 18 5 6 3 2" xfId="25597" xr:uid="{E52C7BE0-6818-4737-AECB-AF8B53FA0498}"/>
    <cellStyle name="Entrada 18 5 6 4" xfId="7962" xr:uid="{26BFD0ED-C814-4531-9C30-7E8CBD884911}"/>
    <cellStyle name="Entrada 18 5 6 4 2" xfId="23070" xr:uid="{56BF961B-5131-4CF8-9713-69D209249C13}"/>
    <cellStyle name="Entrada 18 5 6 5" xfId="19215" xr:uid="{B24E642C-DBFA-432C-BB8A-E1F32C807E7D}"/>
    <cellStyle name="Entrada 18 5 7" xfId="4672" xr:uid="{6ECA4051-E3F9-40C3-BFA1-2E69CAF5E1B5}"/>
    <cellStyle name="Entrada 18 5 7 2" xfId="11054" xr:uid="{9005155C-F909-4E4E-A7E7-9E18FBB43953}"/>
    <cellStyle name="Entrada 18 5 7 2 2" xfId="26162" xr:uid="{10E8EED4-3178-48C6-AC2D-5254A4FF2687}"/>
    <cellStyle name="Entrada 18 5 7 3" xfId="14409" xr:uid="{CE8B6A69-7B24-4EF6-BB0F-68DAA1C93B22}"/>
    <cellStyle name="Entrada 18 5 7 3 2" xfId="29517" xr:uid="{5FE8318D-5B92-4A91-8DDE-161475281B08}"/>
    <cellStyle name="Entrada 18 5 7 4" xfId="19780" xr:uid="{183BA823-6EB5-4E2A-816F-4318A26D2073}"/>
    <cellStyle name="Entrada 18 5 8" xfId="8533" xr:uid="{E5333130-E1E9-4A00-BACE-BEA90AF393DB}"/>
    <cellStyle name="Entrada 18 5 8 2" xfId="23641" xr:uid="{FC7F7998-760F-477C-A238-2E284FAF1FD4}"/>
    <cellStyle name="Entrada 18 5 9" xfId="14033" xr:uid="{A881B17C-A09F-4F9C-98C3-A779CEB5F628}"/>
    <cellStyle name="Entrada 18 5 9 2" xfId="29141" xr:uid="{66015853-4DDA-42F5-801F-0E7D836C48B5}"/>
    <cellStyle name="Entrada 2" xfId="1151" xr:uid="{00000000-0005-0000-0000-000081040000}"/>
    <cellStyle name="Entrada 2 2" xfId="1867" xr:uid="{5E6A3AEB-B322-4C48-AABA-AA727702F37A}"/>
    <cellStyle name="Entrada 2 2 10" xfId="8368" xr:uid="{9499F6BE-35BD-40F0-8C9F-34B5CFA304C8}"/>
    <cellStyle name="Entrada 2 2 10 2" xfId="23476" xr:uid="{08E6DDD1-0432-4801-9C70-7207D253BB7F}"/>
    <cellStyle name="Entrada 2 2 11" xfId="8461" xr:uid="{5096DB0A-4642-48D5-98AB-CFCD43EDFED2}"/>
    <cellStyle name="Entrada 2 2 11 2" xfId="23569" xr:uid="{05D05ED0-36B7-4F99-8F3E-13F7C5681574}"/>
    <cellStyle name="Entrada 2 2 12" xfId="14832" xr:uid="{D2BC9DE8-6B0C-42FB-BF98-BA650BEA7A78}"/>
    <cellStyle name="Entrada 2 2 12 2" xfId="29940" xr:uid="{CF74C8EE-81BA-4E68-9702-7FFC5749E997}"/>
    <cellStyle name="Entrada 2 2 13" xfId="17092" xr:uid="{5AE34086-B330-4CA3-8628-B287E6092FBC}"/>
    <cellStyle name="Entrada 2 2 2" xfId="2427" xr:uid="{36930A1F-71A2-4498-AC8D-1D2492AA67CC}"/>
    <cellStyle name="Entrada 2 2 2 2" xfId="5064" xr:uid="{A33691C3-2F5C-47F9-ACCA-C0EE9D4C561E}"/>
    <cellStyle name="Entrada 2 2 2 2 2" xfId="11428" xr:uid="{2E1E68FA-EDB2-4549-B237-8E60EE9BAF93}"/>
    <cellStyle name="Entrada 2 2 2 2 2 2" xfId="26536" xr:uid="{D579164A-AB1D-425E-ADF0-9F9A76572DD5}"/>
    <cellStyle name="Entrada 2 2 2 2 3" xfId="8073" xr:uid="{95093629-AF83-4438-A57D-17ABE5316E64}"/>
    <cellStyle name="Entrada 2 2 2 2 3 2" xfId="23181" xr:uid="{C83C992E-E8FF-49E4-A50A-84BC4D5FDB75}"/>
    <cellStyle name="Entrada 2 2 2 2 4" xfId="20172" xr:uid="{62371C0B-7853-4C31-B1BF-A6A85D594202}"/>
    <cellStyle name="Entrada 2 2 2 3" xfId="8894" xr:uid="{63C03D50-353F-4E18-9AA3-A8C86D3E27FD}"/>
    <cellStyle name="Entrada 2 2 2 3 2" xfId="24002" xr:uid="{CA541EA6-B8E7-4653-BE33-D6926FF82737}"/>
    <cellStyle name="Entrada 2 2 3" xfId="2193" xr:uid="{F3E3CAA9-828B-4D98-A3F4-10B0911171E3}"/>
    <cellStyle name="Entrada 2 2 3 2" xfId="4830" xr:uid="{DEDDBE9E-80F7-4A77-966C-83F930B0CFD9}"/>
    <cellStyle name="Entrada 2 2 3 2 2" xfId="15834" xr:uid="{2B9CE0C5-1C6E-430C-9CD9-25B92A8B4871}"/>
    <cellStyle name="Entrada 2 2 3 2 2 2" xfId="30942" xr:uid="{079EDC2E-ED85-4993-97A0-78D2B88AEAF0}"/>
    <cellStyle name="Entrada 2 2 3 2 3" xfId="19938" xr:uid="{A5C9711B-D42A-4FE6-BAD2-0B1BB3E9A4B5}"/>
    <cellStyle name="Entrada 2 2 3 3" xfId="16145" xr:uid="{0E93BDD4-E5C9-4283-A28D-7B475CF08D54}"/>
    <cellStyle name="Entrada 2 2 3 3 2" xfId="31253" xr:uid="{E0819B6D-C3C2-4C94-84CA-D52B4F35EA51}"/>
    <cellStyle name="Entrada 2 2 3 4" xfId="17418" xr:uid="{E58D21B4-A031-4B51-909B-3B16C846A04B}"/>
    <cellStyle name="Entrada 2 2 4" xfId="2961" xr:uid="{C080A418-45E5-4621-A563-CDCE666E8992}"/>
    <cellStyle name="Entrada 2 2 4 2" xfId="5598" xr:uid="{D2FF87F4-1A76-4107-98A3-78FA02B6B6A2}"/>
    <cellStyle name="Entrada 2 2 4 2 2" xfId="11909" xr:uid="{D5F10B21-5ABA-4CD1-BAA3-ACD1D9EF3907}"/>
    <cellStyle name="Entrada 2 2 4 2 2 2" xfId="27017" xr:uid="{CF4226BB-136C-4E53-8643-4E2A1FD5B940}"/>
    <cellStyle name="Entrada 2 2 4 2 3" xfId="7410" xr:uid="{33C44525-3AF6-4AA7-A94D-5155AFECE577}"/>
    <cellStyle name="Entrada 2 2 4 2 3 2" xfId="22518" xr:uid="{07CCD361-7569-43C8-9678-7026D476EC3F}"/>
    <cellStyle name="Entrada 2 2 4 2 4" xfId="20706" xr:uid="{71B428D7-F29C-4965-A147-8B3660FFE0A0}"/>
    <cellStyle name="Entrada 2 2 4 3" xfId="9343" xr:uid="{1EF57A37-388A-48D6-98CC-42B20041E252}"/>
    <cellStyle name="Entrada 2 2 4 3 2" xfId="24451" xr:uid="{60BE520E-02A8-488C-8E7D-5F8E84BDAC15}"/>
    <cellStyle name="Entrada 2 2 4 4" xfId="13776" xr:uid="{8D4A927A-68F5-404D-92CF-73E2F0ED9D1F}"/>
    <cellStyle name="Entrada 2 2 4 4 2" xfId="28884" xr:uid="{3C5C1722-EE7D-402B-B8A7-62D27D5F2F3F}"/>
    <cellStyle name="Entrada 2 2 4 5" xfId="18069" xr:uid="{6A9C5509-A51D-4C61-A0AF-F18D94F85D6E}"/>
    <cellStyle name="Entrada 2 2 5" xfId="3287" xr:uid="{A81A0DBE-95D5-446A-99F8-29B8F4E671DD}"/>
    <cellStyle name="Entrada 2 2 5 2" xfId="5924" xr:uid="{E54FFCD2-A66D-4A58-A74C-3798236C3DBD}"/>
    <cellStyle name="Entrada 2 2 5 2 2" xfId="12235" xr:uid="{EAD4580F-778F-41A2-BD75-FE12B4D9F598}"/>
    <cellStyle name="Entrada 2 2 5 2 2 2" xfId="27343" xr:uid="{1E986348-01FA-4A90-8543-EEEE175A7BAB}"/>
    <cellStyle name="Entrada 2 2 5 2 3" xfId="7721" xr:uid="{4C54B81C-E23A-4457-B602-A4EBDC8B0083}"/>
    <cellStyle name="Entrada 2 2 5 2 3 2" xfId="22829" xr:uid="{03B319E1-C184-4E05-A697-1BB780C70F7C}"/>
    <cellStyle name="Entrada 2 2 5 2 4" xfId="21032" xr:uid="{4786C480-C7EE-4E7D-A3B9-4EE5FDD473C3}"/>
    <cellStyle name="Entrada 2 2 5 3" xfId="9669" xr:uid="{4A750D08-BD6C-478C-8567-0BA83EF30680}"/>
    <cellStyle name="Entrada 2 2 5 3 2" xfId="24777" xr:uid="{244B5694-8E6F-4C7C-9AA7-2056FFC1CA49}"/>
    <cellStyle name="Entrada 2 2 5 4" xfId="16056" xr:uid="{50950FD8-2D4B-4451-B30B-5FC025CC3CD1}"/>
    <cellStyle name="Entrada 2 2 5 4 2" xfId="31164" xr:uid="{B652FFD6-3D3E-49C7-87DF-02A09EB86974}"/>
    <cellStyle name="Entrada 2 2 5 5" xfId="18395" xr:uid="{AD30FCCE-CDCA-4552-84B7-84DC85B47536}"/>
    <cellStyle name="Entrada 2 2 6" xfId="3593" xr:uid="{9332B288-19DA-41D8-B951-208402C54878}"/>
    <cellStyle name="Entrada 2 2 6 2" xfId="6230" xr:uid="{83150D3F-8275-4A39-ACA2-AD9D73E814A1}"/>
    <cellStyle name="Entrada 2 2 6 2 2" xfId="12541" xr:uid="{9F8CEA16-9AF3-4879-9342-3C89EF667555}"/>
    <cellStyle name="Entrada 2 2 6 2 2 2" xfId="27649" xr:uid="{829130B4-FFA3-4D52-8A34-BBC3ED6FA8DD}"/>
    <cellStyle name="Entrada 2 2 6 2 3" xfId="14015" xr:uid="{FB9257FF-EDA1-4536-9A12-EED7E126E270}"/>
    <cellStyle name="Entrada 2 2 6 2 3 2" xfId="29123" xr:uid="{C9A9A61A-F024-4263-8608-6C34E7F9BD58}"/>
    <cellStyle name="Entrada 2 2 6 2 4" xfId="21338" xr:uid="{EB8FA4FC-18B6-4123-AE27-FAD3247A4628}"/>
    <cellStyle name="Entrada 2 2 6 3" xfId="9975" xr:uid="{1A916D8C-8F19-4450-9040-2EDA01889540}"/>
    <cellStyle name="Entrada 2 2 6 3 2" xfId="25083" xr:uid="{FDC8EEB4-C497-48C4-9024-DF2D3A9F86F4}"/>
    <cellStyle name="Entrada 2 2 6 4" xfId="16217" xr:uid="{A0F4A2B3-4A7F-457B-BF7A-F8278E13EA8D}"/>
    <cellStyle name="Entrada 2 2 6 4 2" xfId="31325" xr:uid="{E8D69BCF-361B-44F5-BE1A-945CFA78DB6C}"/>
    <cellStyle name="Entrada 2 2 6 5" xfId="18701" xr:uid="{87701C58-54EF-401C-94D5-1FAAE0854518}"/>
    <cellStyle name="Entrada 2 2 7" xfId="3939" xr:uid="{524944C1-2BD2-40F1-A31E-D4585CB0CC59}"/>
    <cellStyle name="Entrada 2 2 7 2" xfId="6576" xr:uid="{04E2D8CA-145B-4CEF-A341-A03E6F2B1349}"/>
    <cellStyle name="Entrada 2 2 7 2 2" xfId="12887" xr:uid="{624629A4-B1D1-4687-9438-823A0BB9FE4F}"/>
    <cellStyle name="Entrada 2 2 7 2 2 2" xfId="27995" xr:uid="{61B0F622-5126-402F-A656-E5BCB8C9B888}"/>
    <cellStyle name="Entrada 2 2 7 2 3" xfId="16592" xr:uid="{1177C9EB-9DA6-4F1D-81CB-A671FA03753C}"/>
    <cellStyle name="Entrada 2 2 7 2 3 2" xfId="31700" xr:uid="{F3392690-7CDC-432D-BF5B-D28BDCD8F283}"/>
    <cellStyle name="Entrada 2 2 7 2 4" xfId="21684" xr:uid="{6184EEF1-A078-483F-90A4-40CC67B12EC7}"/>
    <cellStyle name="Entrada 2 2 7 3" xfId="10321" xr:uid="{89DD494F-10C2-4716-8339-7FF0CD1FC9D9}"/>
    <cellStyle name="Entrada 2 2 7 3 2" xfId="25429" xr:uid="{4C5E8549-83F0-4203-A661-CEB7109BBF52}"/>
    <cellStyle name="Entrada 2 2 7 4" xfId="7119" xr:uid="{12903FD6-7557-481B-B2D1-3221103048D9}"/>
    <cellStyle name="Entrada 2 2 7 4 2" xfId="22227" xr:uid="{E26A54EE-A08F-4C62-BBF8-F94F8B126E7C}"/>
    <cellStyle name="Entrada 2 2 7 5" xfId="19047" xr:uid="{03EBF243-51D7-4D84-A39D-DB6D0543324C}"/>
    <cellStyle name="Entrada 2 2 8" xfId="4286" xr:uid="{92181231-399F-4E16-9FC3-5DCC3D6EE196}"/>
    <cellStyle name="Entrada 2 2 8 2" xfId="6923" xr:uid="{BFBD50CF-D712-49A2-A532-278C72BA0FE5}"/>
    <cellStyle name="Entrada 2 2 8 2 2" xfId="13234" xr:uid="{DE32814A-AC10-43C8-80A5-12F30D882FE1}"/>
    <cellStyle name="Entrada 2 2 8 2 2 2" xfId="28342" xr:uid="{B27088A7-D41D-4E09-8D57-BDA82B643761}"/>
    <cellStyle name="Entrada 2 2 8 2 3" xfId="16898" xr:uid="{723A15B6-B92A-4094-939C-7165486EDFE1}"/>
    <cellStyle name="Entrada 2 2 8 2 3 2" xfId="32006" xr:uid="{24E7EB7A-D3D3-4FED-8A30-36DE448799A7}"/>
    <cellStyle name="Entrada 2 2 8 2 4" xfId="22031" xr:uid="{DCB34A96-C888-45BE-BD46-BDE3007D8832}"/>
    <cellStyle name="Entrada 2 2 8 3" xfId="10668" xr:uid="{6BF3DA0E-50B3-44CE-AC3E-32B18519C5B5}"/>
    <cellStyle name="Entrada 2 2 8 3 2" xfId="25776" xr:uid="{A19E9DD2-6674-48EF-9D98-19C6699102BD}"/>
    <cellStyle name="Entrada 2 2 8 4" xfId="14304" xr:uid="{CE7F4C18-B7FE-4DF7-83BA-D8E13C7475C0}"/>
    <cellStyle name="Entrada 2 2 8 4 2" xfId="29412" xr:uid="{CAE77019-031D-4989-AA79-F7AA4189241E}"/>
    <cellStyle name="Entrada 2 2 8 5" xfId="19394" xr:uid="{9E02585E-CC56-4D41-8886-798CEB4E04E2}"/>
    <cellStyle name="Entrada 2 2 9" xfId="4504" xr:uid="{EA4D7D61-EC80-4F8A-A2CA-AC373690B4CF}"/>
    <cellStyle name="Entrada 2 2 9 2" xfId="10886" xr:uid="{58333FDA-E9D6-4525-B28D-E423FEC06E71}"/>
    <cellStyle name="Entrada 2 2 9 2 2" xfId="25994" xr:uid="{5F2DCFB7-AE96-4882-A924-739D917BAEF6}"/>
    <cellStyle name="Entrada 2 2 9 3" xfId="15710" xr:uid="{34E22238-6DE8-429F-8998-14A4D64E6980}"/>
    <cellStyle name="Entrada 2 2 9 3 2" xfId="30818" xr:uid="{DF19A591-18B2-498C-A734-3A20CE7F09FB}"/>
    <cellStyle name="Entrada 2 2 9 4" xfId="19612" xr:uid="{8F129690-C978-43AE-9B59-FB8299372668}"/>
    <cellStyle name="Entrada 2 3" xfId="1850" xr:uid="{D6C03E74-A9D1-4DB7-BC88-ABAD9FDD88F1}"/>
    <cellStyle name="Entrada 2 3 10" xfId="14431" xr:uid="{4D953671-9117-4E6B-83FC-606376E69DB1}"/>
    <cellStyle name="Entrada 2 3 10 2" xfId="29539" xr:uid="{5F64926E-6CA1-48E0-8FC2-07D803F48E41}"/>
    <cellStyle name="Entrada 2 3 11" xfId="15430" xr:uid="{B0971C69-D719-46A5-8E43-31B575E81D21}"/>
    <cellStyle name="Entrada 2 3 11 2" xfId="30538" xr:uid="{89AF636F-7420-4895-B5F7-C7F4848828BB}"/>
    <cellStyle name="Entrada 2 3 12" xfId="17075" xr:uid="{735A7244-3AE6-48BD-B68C-57E304440E44}"/>
    <cellStyle name="Entrada 2 3 2" xfId="2410" xr:uid="{089E5D3F-A9E5-481D-9FEF-60EFFCB625FB}"/>
    <cellStyle name="Entrada 2 3 2 2" xfId="5047" xr:uid="{3E5D52DC-C0E1-41DF-82E4-AB0201BFD142}"/>
    <cellStyle name="Entrada 2 3 2 2 2" xfId="11411" xr:uid="{E5741892-3A87-4190-9330-EDE969932891}"/>
    <cellStyle name="Entrada 2 3 2 2 2 2" xfId="26519" xr:uid="{040E2E73-3720-4684-9520-4D109EA1B4E2}"/>
    <cellStyle name="Entrada 2 3 2 2 3" xfId="14297" xr:uid="{09A67D31-779C-482E-9E41-5C002178A824}"/>
    <cellStyle name="Entrada 2 3 2 2 3 2" xfId="29405" xr:uid="{EFA15265-630A-4218-A67D-A0E10BA595F6}"/>
    <cellStyle name="Entrada 2 3 2 2 4" xfId="20155" xr:uid="{35471A67-0726-4A3B-B60E-B846451A3F68}"/>
    <cellStyle name="Entrada 2 3 2 3" xfId="8877" xr:uid="{9507D7D0-D6A7-4A4D-9746-4FDF76AF107B}"/>
    <cellStyle name="Entrada 2 3 2 3 2" xfId="23985" xr:uid="{4C8DD89A-C10F-4672-8176-63BDF0A35A8B}"/>
    <cellStyle name="Entrada 2 3 2 4" xfId="7287" xr:uid="{71EB4A00-BC5F-4317-B8BE-09DDEF4C6A47}"/>
    <cellStyle name="Entrada 2 3 2 4 2" xfId="22395" xr:uid="{FDFBE695-6163-441C-9D21-5E4EC21BCA29}"/>
    <cellStyle name="Entrada 2 3 2 5" xfId="7066" xr:uid="{31BD5D52-D7BB-4CDD-B084-1EBD94A576E3}"/>
    <cellStyle name="Entrada 2 3 2 5 2" xfId="22174" xr:uid="{B0F6113B-710D-4598-85F3-AE71AED77289}"/>
    <cellStyle name="Entrada 2 3 2 6" xfId="17601" xr:uid="{F8C1636A-DBFF-4556-8C1C-5C729633120D}"/>
    <cellStyle name="Entrada 2 3 3" xfId="2210" xr:uid="{2385CD21-B3EA-4DF5-8EFE-77274F9C507F}"/>
    <cellStyle name="Entrada 2 3 3 2" xfId="4847" xr:uid="{41F7C983-13D3-443D-A885-8317DC0F61CA}"/>
    <cellStyle name="Entrada 2 3 3 2 2" xfId="7266" xr:uid="{FA549CD4-5D9F-4CE1-802C-167FA2D62D64}"/>
    <cellStyle name="Entrada 2 3 3 2 2 2" xfId="22374" xr:uid="{BFF40371-313E-4712-8B17-425D99FC712E}"/>
    <cellStyle name="Entrada 2 3 3 2 3" xfId="19955" xr:uid="{8FE87CFD-5FE2-42F0-A223-8C787CD18A48}"/>
    <cellStyle name="Entrada 2 3 3 3" xfId="16186" xr:uid="{13DBDBCA-22F6-42E4-9B29-7C57F69BA94D}"/>
    <cellStyle name="Entrada 2 3 3 3 2" xfId="31294" xr:uid="{9BE74EF5-0742-4CC2-AC14-8607D416F724}"/>
    <cellStyle name="Entrada 2 3 3 4" xfId="17435" xr:uid="{2C0F8893-BCD3-43F8-8AFA-7563715E334C}"/>
    <cellStyle name="Entrada 2 3 4" xfId="2944" xr:uid="{3BF995AF-CBB0-4B74-B208-7FAC69E7BF8C}"/>
    <cellStyle name="Entrada 2 3 4 2" xfId="5581" xr:uid="{D46650FE-4459-4313-A925-CF832E782818}"/>
    <cellStyle name="Entrada 2 3 4 2 2" xfId="11892" xr:uid="{68476E20-4C07-4071-BC50-7367A512E301}"/>
    <cellStyle name="Entrada 2 3 4 2 2 2" xfId="27000" xr:uid="{45DA6608-91F6-48FB-9A81-B72EB9D25E3A}"/>
    <cellStyle name="Entrada 2 3 4 2 3" xfId="8043" xr:uid="{89F339E9-A5A9-4038-A3FF-91C38231ED37}"/>
    <cellStyle name="Entrada 2 3 4 2 3 2" xfId="23151" xr:uid="{2791DE57-9D66-4CDF-8ABB-4BA614D0A19A}"/>
    <cellStyle name="Entrada 2 3 4 2 4" xfId="20689" xr:uid="{7EB006AB-F8D2-4694-AD78-222917858BB2}"/>
    <cellStyle name="Entrada 2 3 4 3" xfId="9326" xr:uid="{37AC1876-37CD-4827-9C17-742A07B80B24}"/>
    <cellStyle name="Entrada 2 3 4 3 2" xfId="24434" xr:uid="{9217A5D6-5647-4EE7-97A8-46A1035220DA}"/>
    <cellStyle name="Entrada 2 3 4 4" xfId="14915" xr:uid="{DA469F82-F308-46BB-83E1-AA5B490A593E}"/>
    <cellStyle name="Entrada 2 3 4 4 2" xfId="30023" xr:uid="{82AB947A-AEE9-4E96-A068-4DB09B786817}"/>
    <cellStyle name="Entrada 2 3 4 5" xfId="18052" xr:uid="{82908028-BFBD-42C7-95FA-3495CC4E02D9}"/>
    <cellStyle name="Entrada 2 3 5" xfId="3270" xr:uid="{A3550895-74A6-4A80-8F00-5180F941115F}"/>
    <cellStyle name="Entrada 2 3 5 2" xfId="5907" xr:uid="{3BBE3947-2DFE-442B-ABB6-58AEB7621485}"/>
    <cellStyle name="Entrada 2 3 5 2 2" xfId="12218" xr:uid="{15D6647B-4DCC-4727-9174-28A219CF8700}"/>
    <cellStyle name="Entrada 2 3 5 2 2 2" xfId="27326" xr:uid="{21E6BAC5-2D76-4A9B-9E0D-500FAF6F2235}"/>
    <cellStyle name="Entrada 2 3 5 2 3" xfId="7354" xr:uid="{0E886862-D219-47C4-B740-11475350CD83}"/>
    <cellStyle name="Entrada 2 3 5 2 3 2" xfId="22462" xr:uid="{989D683A-BB32-41E9-A565-14CF295A907B}"/>
    <cellStyle name="Entrada 2 3 5 2 4" xfId="21015" xr:uid="{4478A397-1B40-4BB3-A282-445E82A7B0DC}"/>
    <cellStyle name="Entrada 2 3 5 3" xfId="9652" xr:uid="{55AC82A6-D410-47B4-A1F9-D3FD97493BA7}"/>
    <cellStyle name="Entrada 2 3 5 3 2" xfId="24760" xr:uid="{D09A0C9E-4DEE-4901-A2B5-AD60CE2A5D99}"/>
    <cellStyle name="Entrada 2 3 5 4" xfId="15862" xr:uid="{5C69FEDA-2AB4-4BF0-B949-0C3841B2FC31}"/>
    <cellStyle name="Entrada 2 3 5 4 2" xfId="30970" xr:uid="{49760480-510A-47EE-8E72-E26ECFBCB93A}"/>
    <cellStyle name="Entrada 2 3 5 5" xfId="18378" xr:uid="{F30C98C9-6094-4C7E-BBC2-1FA623579B1D}"/>
    <cellStyle name="Entrada 2 3 6" xfId="3576" xr:uid="{6775D153-712A-4BCD-B252-F122FAE60269}"/>
    <cellStyle name="Entrada 2 3 6 2" xfId="6213" xr:uid="{65ED603B-E8BE-4278-8CE1-9988BFE5023A}"/>
    <cellStyle name="Entrada 2 3 6 2 2" xfId="12524" xr:uid="{F3E99B61-59CB-4387-915D-27B7BB60797A}"/>
    <cellStyle name="Entrada 2 3 6 2 2 2" xfId="27632" xr:uid="{720F99BB-B138-413D-8811-EA0DCA6FE2B3}"/>
    <cellStyle name="Entrada 2 3 6 2 3" xfId="7482" xr:uid="{2FA1FFAD-F37E-42ED-A8BE-9E8E09CB1A3D}"/>
    <cellStyle name="Entrada 2 3 6 2 3 2" xfId="22590" xr:uid="{8D2722D4-A883-46AF-A545-F3B7420FBB29}"/>
    <cellStyle name="Entrada 2 3 6 2 4" xfId="21321" xr:uid="{7AB97289-F195-45CE-A36F-1E793773CFA4}"/>
    <cellStyle name="Entrada 2 3 6 3" xfId="9958" xr:uid="{0A46CB36-B49F-4C4F-B153-423DAD2DFD98}"/>
    <cellStyle name="Entrada 2 3 6 3 2" xfId="25066" xr:uid="{C122BDA3-EBBB-47A8-8B68-2F44B9907FC3}"/>
    <cellStyle name="Entrada 2 3 6 4" xfId="13747" xr:uid="{9B9D5A55-C8C8-44D8-879C-B7FB4648AE32}"/>
    <cellStyle name="Entrada 2 3 6 4 2" xfId="28855" xr:uid="{A9CD9560-4E6F-4B27-AF30-12DD045C44A8}"/>
    <cellStyle name="Entrada 2 3 6 5" xfId="18684" xr:uid="{7A9F3BB6-8263-46F3-A199-C4536E38E953}"/>
    <cellStyle name="Entrada 2 3 7" xfId="3922" xr:uid="{49AA614F-6264-4320-BD0D-0D7A96225324}"/>
    <cellStyle name="Entrada 2 3 7 2" xfId="6559" xr:uid="{C9C11535-A12A-4421-9255-4325596C78BE}"/>
    <cellStyle name="Entrada 2 3 7 2 2" xfId="12870" xr:uid="{8952AD9D-1C1F-4BD5-B2DE-E79124C0DCE2}"/>
    <cellStyle name="Entrada 2 3 7 2 2 2" xfId="27978" xr:uid="{AAC6C2E3-505B-4D82-9D8B-CC0B0D5CEC28}"/>
    <cellStyle name="Entrada 2 3 7 2 3" xfId="16575" xr:uid="{317F638F-3D2D-4BA5-B512-82A50051B584}"/>
    <cellStyle name="Entrada 2 3 7 2 3 2" xfId="31683" xr:uid="{51934460-B984-4886-8D5D-B5FFFDCFDB82}"/>
    <cellStyle name="Entrada 2 3 7 2 4" xfId="21667" xr:uid="{5FC69C1B-946D-42EC-8B16-5956F1B9CC2C}"/>
    <cellStyle name="Entrada 2 3 7 3" xfId="10304" xr:uid="{C2BA39E9-EF2F-41E6-9651-65DCD126D81A}"/>
    <cellStyle name="Entrada 2 3 7 3 2" xfId="25412" xr:uid="{1B97FE55-F12B-49A2-8973-58448064B62C}"/>
    <cellStyle name="Entrada 2 3 7 4" xfId="14749" xr:uid="{FA35512F-E5A4-4BD5-9CE3-F626647D8C5A}"/>
    <cellStyle name="Entrada 2 3 7 4 2" xfId="29857" xr:uid="{C1F36F7F-585D-40B7-B995-7DE1418031F1}"/>
    <cellStyle name="Entrada 2 3 7 5" xfId="19030" xr:uid="{16F0A3B6-86CE-4EB2-9C89-F97AD016C7C7}"/>
    <cellStyle name="Entrada 2 3 8" xfId="4487" xr:uid="{F22B589D-36F5-4AFC-B99E-0834693F6AF4}"/>
    <cellStyle name="Entrada 2 3 8 2" xfId="10869" xr:uid="{7D82984D-0CC6-4F9A-ABC5-D1F07ADCA693}"/>
    <cellStyle name="Entrada 2 3 8 2 2" xfId="25977" xr:uid="{E686BB52-0E82-4E7D-96E2-D50066492E81}"/>
    <cellStyle name="Entrada 2 3 8 3" xfId="15232" xr:uid="{1E38D816-12F1-4C9A-B424-279D17781828}"/>
    <cellStyle name="Entrada 2 3 8 3 2" xfId="30340" xr:uid="{4916B7EA-296B-455A-920C-4BBBC9F85C40}"/>
    <cellStyle name="Entrada 2 3 8 4" xfId="19595" xr:uid="{B4A41875-43F2-4DC8-8C00-BA20E556E668}"/>
    <cellStyle name="Entrada 2 3 9" xfId="8351" xr:uid="{1EA743AC-9C44-4CCC-9C76-E4CBC249D1C9}"/>
    <cellStyle name="Entrada 2 3 9 2" xfId="23459" xr:uid="{C8A248D9-40C9-40E1-971B-8B9E82C24FD4}"/>
    <cellStyle name="Entrada 2 4" xfId="2087" xr:uid="{73A9F604-F861-447F-9230-AB64EE065F8F}"/>
    <cellStyle name="Entrada 2 4 10" xfId="13937" xr:uid="{CE1DF2D8-905B-4957-8A61-121EBA499E08}"/>
    <cellStyle name="Entrada 2 4 10 2" xfId="29045" xr:uid="{719C7722-722E-4F32-9FE6-4492DE2342C2}"/>
    <cellStyle name="Entrada 2 4 11" xfId="13521" xr:uid="{2C2B4392-020D-41A4-9E92-DE84C1D29C1D}"/>
    <cellStyle name="Entrada 2 4 11 2" xfId="28629" xr:uid="{18A25995-7BEC-49D8-82D6-40FDC990E382}"/>
    <cellStyle name="Entrada 2 4 12" xfId="17312" xr:uid="{AA14ADF4-DF13-4D97-ADF5-07F458B99C54}"/>
    <cellStyle name="Entrada 2 4 2" xfId="2577" xr:uid="{7BC04568-D207-449D-B476-A23653EE0190}"/>
    <cellStyle name="Entrada 2 4 2 2" xfId="5214" xr:uid="{37AD7E43-EAEE-4899-9ABA-A462A74A8E95}"/>
    <cellStyle name="Entrada 2 4 2 2 2" xfId="11578" xr:uid="{C9B949A8-A1A7-4FAE-BEA8-E5C282AE4222}"/>
    <cellStyle name="Entrada 2 4 2 2 2 2" xfId="26686" xr:uid="{544A7B73-DE27-48E8-9B8E-C5AC7BFC4C42}"/>
    <cellStyle name="Entrada 2 4 2 2 3" xfId="15955" xr:uid="{718C1ADF-AE3C-4D87-83B0-EA4EC6AA1156}"/>
    <cellStyle name="Entrada 2 4 2 2 3 2" xfId="31063" xr:uid="{22FBF906-BE8C-4024-BFC3-6535EB87CD2F}"/>
    <cellStyle name="Entrada 2 4 2 2 4" xfId="20322" xr:uid="{89423E1A-5AEC-420B-AE8F-5A69524C848C}"/>
    <cellStyle name="Entrada 2 4 2 3" xfId="9044" xr:uid="{E49BCE91-A024-483B-A911-DFB60553F4A0}"/>
    <cellStyle name="Entrada 2 4 2 3 2" xfId="24152" xr:uid="{85A2E327-3C08-4951-AC40-610E40650F99}"/>
    <cellStyle name="Entrada 2 4 2 4" xfId="14642" xr:uid="{FB42C3F0-9274-4A29-801F-2CB8820299D0}"/>
    <cellStyle name="Entrada 2 4 2 4 2" xfId="29750" xr:uid="{4344D218-75D2-4C27-A631-7066A14AA3E7}"/>
    <cellStyle name="Entrada 2 4 2 5" xfId="16321" xr:uid="{C6C0B6D7-5E75-48E7-8D30-F9F237FA61D5}"/>
    <cellStyle name="Entrada 2 4 2 5 2" xfId="31429" xr:uid="{69FDE4C5-6A0C-4E6F-A69C-1E355FD03215}"/>
    <cellStyle name="Entrada 2 4 2 6" xfId="17685" xr:uid="{30664C99-D90D-477D-AE73-364300F7C3BD}"/>
    <cellStyle name="Entrada 2 4 3" xfId="2847" xr:uid="{613872C2-31D3-4C9E-9708-B835964FD759}"/>
    <cellStyle name="Entrada 2 4 3 2" xfId="5484" xr:uid="{2C66A62B-E4BC-48AD-9ECA-C61B494D9379}"/>
    <cellStyle name="Entrada 2 4 3 2 2" xfId="16237" xr:uid="{2ECB203C-B6C4-4F07-9762-1E348A577FA7}"/>
    <cellStyle name="Entrada 2 4 3 2 2 2" xfId="31345" xr:uid="{ADCC6A48-2359-48A3-8B32-4821F19D7FB5}"/>
    <cellStyle name="Entrada 2 4 3 2 3" xfId="20592" xr:uid="{432030F5-1AA1-407C-82BE-35150549E925}"/>
    <cellStyle name="Entrada 2 4 3 3" xfId="14130" xr:uid="{D2FE6876-68E1-44F3-BF35-C746C92485D5}"/>
    <cellStyle name="Entrada 2 4 3 3 2" xfId="29238" xr:uid="{36B5FA49-8261-4A10-9D77-41B26940192F}"/>
    <cellStyle name="Entrada 2 4 3 4" xfId="17955" xr:uid="{CA8778DC-D62F-4BFA-9C06-66A733BFF2A2}"/>
    <cellStyle name="Entrada 2 4 4" xfId="3150" xr:uid="{B57703DA-4B5D-4506-BEF3-F5227545208E}"/>
    <cellStyle name="Entrada 2 4 4 2" xfId="5787" xr:uid="{9334025C-4C93-49F0-A59F-11578BBCF6E0}"/>
    <cellStyle name="Entrada 2 4 4 2 2" xfId="12098" xr:uid="{DDC644CA-7961-464D-B71B-4FCD246AEA1A}"/>
    <cellStyle name="Entrada 2 4 4 2 2 2" xfId="27206" xr:uid="{6A26B94F-D777-4126-80B0-3E16B66CD3C3}"/>
    <cellStyle name="Entrada 2 4 4 2 3" xfId="14767" xr:uid="{B53DF232-02B6-45D6-BB58-B610DBF69E96}"/>
    <cellStyle name="Entrada 2 4 4 2 3 2" xfId="29875" xr:uid="{B4E21457-A48D-4477-85DD-BABD85232777}"/>
    <cellStyle name="Entrada 2 4 4 2 4" xfId="20895" xr:uid="{B05A7E05-3376-4176-9128-22FE35D2E551}"/>
    <cellStyle name="Entrada 2 4 4 3" xfId="9532" xr:uid="{036E9085-F4DE-4229-8B73-C43254181024}"/>
    <cellStyle name="Entrada 2 4 4 3 2" xfId="24640" xr:uid="{039F59B8-F792-4200-9F75-D1F7C005F84F}"/>
    <cellStyle name="Entrada 2 4 4 4" xfId="14576" xr:uid="{0EC66183-2B97-4B81-8687-B4EB8D2195AD}"/>
    <cellStyle name="Entrada 2 4 4 4 2" xfId="29684" xr:uid="{4A799F25-61E8-44D1-A7A4-2E98AC671ECF}"/>
    <cellStyle name="Entrada 2 4 4 5" xfId="18258" xr:uid="{F473C9AF-7705-4362-85FC-85803C41837F}"/>
    <cellStyle name="Entrada 2 4 5" xfId="3476" xr:uid="{6374CF2D-B78F-4370-85DC-5CA656FDB60D}"/>
    <cellStyle name="Entrada 2 4 5 2" xfId="6113" xr:uid="{A45BEF10-8D28-47C9-9DAF-B07D34B3A7F0}"/>
    <cellStyle name="Entrada 2 4 5 2 2" xfId="12424" xr:uid="{3E12D7B5-0BBA-4878-B2D3-1058939414AA}"/>
    <cellStyle name="Entrada 2 4 5 2 2 2" xfId="27532" xr:uid="{055637F4-8CD0-486A-A602-4D72F0BA49C3}"/>
    <cellStyle name="Entrada 2 4 5 2 3" xfId="8020" xr:uid="{E661304C-C4BE-4CF2-B478-2D3C4FE546C7}"/>
    <cellStyle name="Entrada 2 4 5 2 3 2" xfId="23128" xr:uid="{EF147CEC-08DF-40C7-8414-05DF9E277217}"/>
    <cellStyle name="Entrada 2 4 5 2 4" xfId="21221" xr:uid="{D6701772-04F5-47E0-B5B1-B0F49AE52445}"/>
    <cellStyle name="Entrada 2 4 5 3" xfId="9858" xr:uid="{86D66F55-224B-44C7-8E88-91951F61BBF4}"/>
    <cellStyle name="Entrada 2 4 5 3 2" xfId="24966" xr:uid="{1C38BDD6-B5B3-4462-AEC6-F6AA4E06C01C}"/>
    <cellStyle name="Entrada 2 4 5 4" xfId="16226" xr:uid="{CB6BFF32-A674-4F60-BE72-E12C238E6550}"/>
    <cellStyle name="Entrada 2 4 5 4 2" xfId="31334" xr:uid="{ABD15151-016A-49B9-B832-C4182565FB52}"/>
    <cellStyle name="Entrada 2 4 5 5" xfId="18584" xr:uid="{816007B2-964B-46EA-88E1-E56AA9D19BAF}"/>
    <cellStyle name="Entrada 2 4 6" xfId="3782" xr:uid="{D92F189A-776F-481C-9546-485528F6F4B9}"/>
    <cellStyle name="Entrada 2 4 6 2" xfId="6419" xr:uid="{B00E52AF-737E-4BC1-83D3-BCA1488EEB1E}"/>
    <cellStyle name="Entrada 2 4 6 2 2" xfId="12730" xr:uid="{92980BA6-BC9D-4FD1-9C60-0802A2B32C7D}"/>
    <cellStyle name="Entrada 2 4 6 2 2 2" xfId="27838" xr:uid="{1D0D15F5-AC2E-4C3F-9B1B-B871EA08729A}"/>
    <cellStyle name="Entrada 2 4 6 2 3" xfId="14747" xr:uid="{13550F2C-C7DF-4345-933F-B66468CD144F}"/>
    <cellStyle name="Entrada 2 4 6 2 3 2" xfId="29855" xr:uid="{506B2A91-FAA2-46B3-9A4D-EA542B56378C}"/>
    <cellStyle name="Entrada 2 4 6 2 4" xfId="21527" xr:uid="{2A1091BF-6DAC-47D7-9686-203D4D37C9ED}"/>
    <cellStyle name="Entrada 2 4 6 3" xfId="10164" xr:uid="{F5ECCF08-7DA9-4033-B46F-DA4FA7181BEC}"/>
    <cellStyle name="Entrada 2 4 6 3 2" xfId="25272" xr:uid="{92AC3F6D-6E55-4EC4-B21D-07AA19B83968}"/>
    <cellStyle name="Entrada 2 4 6 4" xfId="14948" xr:uid="{92E6397F-3ECE-478D-8AE7-B93527AFCD86}"/>
    <cellStyle name="Entrada 2 4 6 4 2" xfId="30056" xr:uid="{ADDE8753-EFCF-4CB6-91C7-4657BB4231B5}"/>
    <cellStyle name="Entrada 2 4 6 5" xfId="18890" xr:uid="{D0220D63-B519-4DBF-B633-3CE10E41A5E2}"/>
    <cellStyle name="Entrada 2 4 7" xfId="4159" xr:uid="{991CE98A-BB73-4530-8562-84950C037419}"/>
    <cellStyle name="Entrada 2 4 7 2" xfId="6796" xr:uid="{217BD24B-6CDF-456E-8A58-F5F364CC0D83}"/>
    <cellStyle name="Entrada 2 4 7 2 2" xfId="13107" xr:uid="{13A36403-64E4-44CE-807B-DF0789923B3B}"/>
    <cellStyle name="Entrada 2 4 7 2 2 2" xfId="28215" xr:uid="{BB71172A-76B8-46BA-BACD-936B0F4438B1}"/>
    <cellStyle name="Entrada 2 4 7 2 3" xfId="16781" xr:uid="{99797AA1-0445-48CE-9BCE-6B6893A8882C}"/>
    <cellStyle name="Entrada 2 4 7 2 3 2" xfId="31889" xr:uid="{25F8C5F6-5A22-40FD-9B44-3A0C922AE6FC}"/>
    <cellStyle name="Entrada 2 4 7 2 4" xfId="21904" xr:uid="{C66B10BB-4F4B-4F91-81AB-F1C7F67B9EC5}"/>
    <cellStyle name="Entrada 2 4 7 3" xfId="10541" xr:uid="{834580F7-E328-4E61-B9EF-9C0813386D99}"/>
    <cellStyle name="Entrada 2 4 7 3 2" xfId="25649" xr:uid="{54BC914D-D16B-4684-8765-D2C4BFD0B6F4}"/>
    <cellStyle name="Entrada 2 4 7 4" xfId="15209" xr:uid="{36BBEA70-B5E1-485E-8CCF-26979FDDE3BF}"/>
    <cellStyle name="Entrada 2 4 7 4 2" xfId="30317" xr:uid="{BB9C90DE-19BD-4B38-AC61-0083F893D33A}"/>
    <cellStyle name="Entrada 2 4 7 5" xfId="19267" xr:uid="{B2DC2F99-C859-45C9-A02F-93D706016429}"/>
    <cellStyle name="Entrada 2 4 8" xfId="4724" xr:uid="{68D206E9-3CFB-4B26-BA43-F229ED38C57A}"/>
    <cellStyle name="Entrada 2 4 8 2" xfId="11106" xr:uid="{A0BA4E50-E728-4EC3-8D51-FEE546A961C0}"/>
    <cellStyle name="Entrada 2 4 8 2 2" xfId="26214" xr:uid="{71990C89-8C7A-4222-B592-FCCFF5E352C5}"/>
    <cellStyle name="Entrada 2 4 8 3" xfId="15398" xr:uid="{07B5B07F-DCEE-44CF-A0E6-0D56F65A99A3}"/>
    <cellStyle name="Entrada 2 4 8 3 2" xfId="30506" xr:uid="{EA5DEBD3-60F8-461F-930F-640C51D28AEF}"/>
    <cellStyle name="Entrada 2 4 8 4" xfId="19832" xr:uid="{34AFD299-DAF6-4860-B56F-851991CB08FA}"/>
    <cellStyle name="Entrada 2 4 9" xfId="8585" xr:uid="{AB28E707-DE09-4B16-81D1-C09B6C994AF7}"/>
    <cellStyle name="Entrada 2 4 9 2" xfId="23693" xr:uid="{4A105267-47D2-4CCE-824D-9BAFDA026434}"/>
    <cellStyle name="Entrada 2 5" xfId="2034" xr:uid="{A188DA1C-0EEA-4C3B-ABF6-5341553B6CFE}"/>
    <cellStyle name="Entrada 2 5 10" xfId="7226" xr:uid="{5B0854EB-8071-4A5D-A906-887BC4F54A72}"/>
    <cellStyle name="Entrada 2 5 10 2" xfId="22334" xr:uid="{49F354EC-95B2-4473-AE23-DFEAFE91131D}"/>
    <cellStyle name="Entrada 2 5 11" xfId="17259" xr:uid="{E998A85F-C8EF-4AC6-84B6-860760611975}"/>
    <cellStyle name="Entrada 2 5 2" xfId="2794" xr:uid="{6F8911FB-6DB7-45E4-9878-D4460B868CF4}"/>
    <cellStyle name="Entrada 2 5 2 2" xfId="5431" xr:uid="{636F70C9-C9ED-426A-A084-D57207335B24}"/>
    <cellStyle name="Entrada 2 5 2 2 2" xfId="16464" xr:uid="{725F8A82-4E13-4EC1-986A-063AD0364732}"/>
    <cellStyle name="Entrada 2 5 2 2 2 2" xfId="31572" xr:uid="{CC0C9E43-DEE4-4749-BF39-ABC1D06958E0}"/>
    <cellStyle name="Entrada 2 5 2 2 3" xfId="20539" xr:uid="{BDDDCCF2-7BC0-4416-9E5F-3712C64C2E45}"/>
    <cellStyle name="Entrada 2 5 2 3" xfId="13556" xr:uid="{35A76A8F-CD7E-43B8-8680-74FFD180B99E}"/>
    <cellStyle name="Entrada 2 5 2 3 2" xfId="28664" xr:uid="{59EF3D12-4F1A-440B-A137-BC102A40AEC2}"/>
    <cellStyle name="Entrada 2 5 2 4" xfId="17902" xr:uid="{5BCE7EA0-AB37-4E61-917B-A4A42C079907}"/>
    <cellStyle name="Entrada 2 5 3" xfId="3097" xr:uid="{9B0B078B-37ED-4260-A280-F5CEBFA31701}"/>
    <cellStyle name="Entrada 2 5 3 2" xfId="5734" xr:uid="{EA1B1910-FA72-4BCB-BC9E-F3B1055FF383}"/>
    <cellStyle name="Entrada 2 5 3 2 2" xfId="12045" xr:uid="{CC103D54-F58C-42C5-89F5-E96F2261B3A1}"/>
    <cellStyle name="Entrada 2 5 3 2 2 2" xfId="27153" xr:uid="{FBF17393-6D87-4CEC-B71C-4DBAED142FA0}"/>
    <cellStyle name="Entrada 2 5 3 2 3" xfId="7369" xr:uid="{E6B05AB5-011B-445C-8881-6D952D2660F2}"/>
    <cellStyle name="Entrada 2 5 3 2 3 2" xfId="22477" xr:uid="{E878283C-D982-4CF6-A1F8-AF15E712501A}"/>
    <cellStyle name="Entrada 2 5 3 2 4" xfId="20842" xr:uid="{0B19E456-4188-4745-9BF9-F6E6A610DDB7}"/>
    <cellStyle name="Entrada 2 5 3 3" xfId="9479" xr:uid="{B972D5E0-933C-4DDE-80BA-FFAEFA5AE348}"/>
    <cellStyle name="Entrada 2 5 3 3 2" xfId="24587" xr:uid="{232CBA50-5B2E-4073-847A-93CEB368AEE7}"/>
    <cellStyle name="Entrada 2 5 3 4" xfId="16564" xr:uid="{8A28ED3E-F664-4AB6-9EA1-EEF260B6496E}"/>
    <cellStyle name="Entrada 2 5 3 4 2" xfId="31672" xr:uid="{EDA68DE5-6BDA-465A-94EE-8E819BFDBDE1}"/>
    <cellStyle name="Entrada 2 5 3 5" xfId="18205" xr:uid="{3037EB62-F4AF-4C42-BA41-FA77B706E4EE}"/>
    <cellStyle name="Entrada 2 5 4" xfId="3423" xr:uid="{46FD3795-F39A-4C08-9197-35ACCFD1B467}"/>
    <cellStyle name="Entrada 2 5 4 2" xfId="6060" xr:uid="{B982D060-45D2-4E1B-83A6-3910A85E02AA}"/>
    <cellStyle name="Entrada 2 5 4 2 2" xfId="12371" xr:uid="{E1969290-558F-487E-AD61-4B35FC19BEA5}"/>
    <cellStyle name="Entrada 2 5 4 2 2 2" xfId="27479" xr:uid="{C75EB86C-AEBB-47F1-A89E-8350B3C5BE23}"/>
    <cellStyle name="Entrada 2 5 4 2 3" xfId="13732" xr:uid="{B2873B6F-8D4B-4137-ADEA-44A872AC8C94}"/>
    <cellStyle name="Entrada 2 5 4 2 3 2" xfId="28840" xr:uid="{6EB7C932-D5B6-40E4-B1F2-6600A502FE86}"/>
    <cellStyle name="Entrada 2 5 4 2 4" xfId="21168" xr:uid="{AF2D4A0C-D510-4383-A4FB-2031348CC11C}"/>
    <cellStyle name="Entrada 2 5 4 3" xfId="9805" xr:uid="{88AAFC04-AE9C-44CB-A990-2D9A21CC2330}"/>
    <cellStyle name="Entrada 2 5 4 3 2" xfId="24913" xr:uid="{58730219-DE90-4013-BC7D-834D4CD27A69}"/>
    <cellStyle name="Entrada 2 5 4 4" xfId="14541" xr:uid="{7F2DFE4F-5E4D-46F3-BB5F-A58CD13DBEF2}"/>
    <cellStyle name="Entrada 2 5 4 4 2" xfId="29649" xr:uid="{C4D1C41E-F8DF-42A2-A7C5-A5871F94F317}"/>
    <cellStyle name="Entrada 2 5 4 5" xfId="18531" xr:uid="{35BB6123-EC55-4422-ACD7-8C59DB99023E}"/>
    <cellStyle name="Entrada 2 5 5" xfId="3729" xr:uid="{50574231-DDFE-4F96-8487-0C85BA235959}"/>
    <cellStyle name="Entrada 2 5 5 2" xfId="6366" xr:uid="{C0641300-1865-4FF0-8984-A5B5075F1642}"/>
    <cellStyle name="Entrada 2 5 5 2 2" xfId="12677" xr:uid="{ED092779-1A8E-4AC2-AC1A-90A5CC2D2B94}"/>
    <cellStyle name="Entrada 2 5 5 2 2 2" xfId="27785" xr:uid="{FD63679A-7D4A-4744-B290-DBC198D6C266}"/>
    <cellStyle name="Entrada 2 5 5 2 3" xfId="7633" xr:uid="{9C64A23D-6431-4A84-8E20-A650B2D6CB55}"/>
    <cellStyle name="Entrada 2 5 5 2 3 2" xfId="22741" xr:uid="{83EFA7C4-DF26-4664-8B94-B14A6F53077B}"/>
    <cellStyle name="Entrada 2 5 5 2 4" xfId="21474" xr:uid="{6F7A4DFB-7762-49D9-8B9D-42E11B148600}"/>
    <cellStyle name="Entrada 2 5 5 3" xfId="10111" xr:uid="{FC620C6B-5E85-4FF2-8E18-E6BDDB5180D0}"/>
    <cellStyle name="Entrada 2 5 5 3 2" xfId="25219" xr:uid="{6D3B719F-9F7E-4B34-994B-3B2F3CD1DD9A}"/>
    <cellStyle name="Entrada 2 5 5 4" xfId="16541" xr:uid="{AE0D1B0A-896F-4976-A6E9-E1A24FD4637C}"/>
    <cellStyle name="Entrada 2 5 5 4 2" xfId="31649" xr:uid="{4E4624D2-E5CC-45AC-9B8E-087CB6A322DA}"/>
    <cellStyle name="Entrada 2 5 5 5" xfId="18837" xr:uid="{E2417217-BAC9-4891-B496-F8CD4B1B7D81}"/>
    <cellStyle name="Entrada 2 5 6" xfId="4106" xr:uid="{2EBCC9A4-3947-4EC8-A9FF-6494C9603ACB}"/>
    <cellStyle name="Entrada 2 5 6 2" xfId="6743" xr:uid="{176652EE-F32F-4212-9734-23A73F7F3465}"/>
    <cellStyle name="Entrada 2 5 6 2 2" xfId="13054" xr:uid="{4D3DFB87-CE8B-42F8-808F-22DA7A7913E1}"/>
    <cellStyle name="Entrada 2 5 6 2 2 2" xfId="28162" xr:uid="{41256380-0B50-4053-8284-039DB62553DB}"/>
    <cellStyle name="Entrada 2 5 6 2 3" xfId="16728" xr:uid="{9A2A3CB7-75E9-4817-A1B6-77365CBD1FE1}"/>
    <cellStyle name="Entrada 2 5 6 2 3 2" xfId="31836" xr:uid="{5F90B1F1-5346-4ADC-88DE-96DFFEB62FA8}"/>
    <cellStyle name="Entrada 2 5 6 2 4" xfId="21851" xr:uid="{EB049D4A-41CD-49D2-9B82-20952494620F}"/>
    <cellStyle name="Entrada 2 5 6 3" xfId="10488" xr:uid="{FD0DEFF7-2F5C-47C6-B046-4AA24B419980}"/>
    <cellStyle name="Entrada 2 5 6 3 2" xfId="25596" xr:uid="{6D5BEC0D-7EF2-4987-9DB4-17037407B1A8}"/>
    <cellStyle name="Entrada 2 5 6 4" xfId="8153" xr:uid="{E996E850-D03F-48BB-A005-5D90D47D437B}"/>
    <cellStyle name="Entrada 2 5 6 4 2" xfId="23261" xr:uid="{BE139838-806E-45CB-8C35-93767EFEAC2B}"/>
    <cellStyle name="Entrada 2 5 6 5" xfId="19214" xr:uid="{A15433BA-C37E-479A-B14C-1C0A9FB57CAD}"/>
    <cellStyle name="Entrada 2 5 7" xfId="4671" xr:uid="{5B3AD3B1-B802-482E-B86D-8E26E1AE9988}"/>
    <cellStyle name="Entrada 2 5 7 2" xfId="11053" xr:uid="{373F4F0A-C20A-425F-86A4-115C15E90449}"/>
    <cellStyle name="Entrada 2 5 7 2 2" xfId="26161" xr:uid="{6A64DA4A-AD00-4B4E-A9A6-A7E5B22C48AE}"/>
    <cellStyle name="Entrada 2 5 7 3" xfId="14463" xr:uid="{84ED35ED-DCBF-4B66-9F60-0B142DB28D94}"/>
    <cellStyle name="Entrada 2 5 7 3 2" xfId="29571" xr:uid="{DDC308BE-C3FC-4514-8416-A3FFEE47FCEE}"/>
    <cellStyle name="Entrada 2 5 7 4" xfId="19779" xr:uid="{CF9EE7F7-41DE-4798-86A1-3AB4209FC14F}"/>
    <cellStyle name="Entrada 2 5 8" xfId="8532" xr:uid="{2A35F0D7-F496-4A38-8C45-28C65F9F728F}"/>
    <cellStyle name="Entrada 2 5 8 2" xfId="23640" xr:uid="{F97A4B63-0AFC-45EA-851D-390356E31B4D}"/>
    <cellStyle name="Entrada 2 5 9" xfId="11807" xr:uid="{C0D38DE7-2911-4AC0-935B-459DF5D965A1}"/>
    <cellStyle name="Entrada 2 5 9 2" xfId="26915" xr:uid="{4E47ADE3-EAF8-4FC5-A2EC-F7B2D0A5108D}"/>
    <cellStyle name="Entrada 3" xfId="1152" xr:uid="{00000000-0005-0000-0000-000082040000}"/>
    <cellStyle name="Entrada 3 2" xfId="1868" xr:uid="{466F863F-EF6F-4C93-B25A-6133960585E6}"/>
    <cellStyle name="Entrada 3 2 10" xfId="8369" xr:uid="{E2AF21F7-3622-414E-984B-77028F593834}"/>
    <cellStyle name="Entrada 3 2 10 2" xfId="23477" xr:uid="{23A1E93C-BFA5-4C1C-97A5-87D31F03EB02}"/>
    <cellStyle name="Entrada 3 2 11" xfId="16188" xr:uid="{E8380923-85F7-43B7-A638-B0D673303501}"/>
    <cellStyle name="Entrada 3 2 11 2" xfId="31296" xr:uid="{03253ADA-5894-420A-9A33-F09008AB3F76}"/>
    <cellStyle name="Entrada 3 2 12" xfId="13792" xr:uid="{0A5D9E2B-388D-4D35-9878-7B9836D08632}"/>
    <cellStyle name="Entrada 3 2 12 2" xfId="28900" xr:uid="{0B2A0C2F-FC00-4A2D-AEA8-A6AD00338530}"/>
    <cellStyle name="Entrada 3 2 13" xfId="17093" xr:uid="{ECAEC4F3-62D0-4E92-9F82-D5E689B035C7}"/>
    <cellStyle name="Entrada 3 2 2" xfId="2428" xr:uid="{5BD4A3A0-DAAE-4447-8156-360DB7AD11D5}"/>
    <cellStyle name="Entrada 3 2 2 2" xfId="5065" xr:uid="{4ADAF631-6FBA-41F6-818F-9F7E0F92DE33}"/>
    <cellStyle name="Entrada 3 2 2 2 2" xfId="11429" xr:uid="{EA746D2C-0673-440F-945C-F6596032A15F}"/>
    <cellStyle name="Entrada 3 2 2 2 2 2" xfId="26537" xr:uid="{42FD364E-BDAB-404C-9637-68579ED0E472}"/>
    <cellStyle name="Entrada 3 2 2 2 3" xfId="14985" xr:uid="{482EE92D-4422-4F86-8DBF-EBD6C16B7C7B}"/>
    <cellStyle name="Entrada 3 2 2 2 3 2" xfId="30093" xr:uid="{92012A32-8786-4580-BB98-8E497BA2DBAF}"/>
    <cellStyle name="Entrada 3 2 2 2 4" xfId="20173" xr:uid="{0F5B74AB-DB25-4FAC-A96E-82D0C9E98698}"/>
    <cellStyle name="Entrada 3 2 2 3" xfId="8895" xr:uid="{BEF471A5-CD3C-4B89-8EEB-41E5D9EB17F8}"/>
    <cellStyle name="Entrada 3 2 2 3 2" xfId="24003" xr:uid="{C6FD5A26-B293-4552-83DD-656440AF9D5C}"/>
    <cellStyle name="Entrada 3 2 3" xfId="2192" xr:uid="{EA88567A-8089-4426-9C69-41E27FDCBE21}"/>
    <cellStyle name="Entrada 3 2 3 2" xfId="4829" xr:uid="{DB916FF2-4970-4B2F-8672-87E9DCCD5890}"/>
    <cellStyle name="Entrada 3 2 3 2 2" xfId="13880" xr:uid="{63E4B655-E50A-43E1-AA9D-1C73B0B310D0}"/>
    <cellStyle name="Entrada 3 2 3 2 2 2" xfId="28988" xr:uid="{F5487693-5ADB-43DD-8D6B-2FB9F16CC3AC}"/>
    <cellStyle name="Entrada 3 2 3 2 3" xfId="19937" xr:uid="{8DED0039-3CF4-4895-88F9-DDACC21CD043}"/>
    <cellStyle name="Entrada 3 2 3 3" xfId="16046" xr:uid="{02DCB2E4-EDC0-46A7-B4C6-E62E7C4AFD1E}"/>
    <cellStyle name="Entrada 3 2 3 3 2" xfId="31154" xr:uid="{8D73F6A5-673E-42C8-AE1E-154CC10B2DDC}"/>
    <cellStyle name="Entrada 3 2 3 4" xfId="17417" xr:uid="{891E5D5B-026A-4977-9797-001A23C57870}"/>
    <cellStyle name="Entrada 3 2 4" xfId="2962" xr:uid="{9ED21074-D771-460B-BD9A-A409962694D8}"/>
    <cellStyle name="Entrada 3 2 4 2" xfId="5599" xr:uid="{937CE242-A8F1-4BF1-965A-D9896806F942}"/>
    <cellStyle name="Entrada 3 2 4 2 2" xfId="11910" xr:uid="{1BA71A5B-8B71-416A-8BD7-A4AA1DB23684}"/>
    <cellStyle name="Entrada 3 2 4 2 2 2" xfId="27018" xr:uid="{9986C2E2-2034-4161-A270-994AAB45E95A}"/>
    <cellStyle name="Entrada 3 2 4 2 3" xfId="14026" xr:uid="{998A71D1-0279-4076-A816-31DF4F57E208}"/>
    <cellStyle name="Entrada 3 2 4 2 3 2" xfId="29134" xr:uid="{B55204ED-DBA7-4935-9339-4C8129C6E5B0}"/>
    <cellStyle name="Entrada 3 2 4 2 4" xfId="20707" xr:uid="{736D7619-CED9-43CD-9692-916FC3D206B3}"/>
    <cellStyle name="Entrada 3 2 4 3" xfId="9344" xr:uid="{81BBE421-3746-4C59-AC7F-4E39F2FBF829}"/>
    <cellStyle name="Entrada 3 2 4 3 2" xfId="24452" xr:uid="{8D7D4037-C092-4165-BF22-712CA9CA2B47}"/>
    <cellStyle name="Entrada 3 2 4 4" xfId="7541" xr:uid="{D5A4C6B6-B8C4-47EC-9120-3FF1FD264B74}"/>
    <cellStyle name="Entrada 3 2 4 4 2" xfId="22649" xr:uid="{D1C6A4C8-74A2-4327-97B6-3502D923DE48}"/>
    <cellStyle name="Entrada 3 2 4 5" xfId="18070" xr:uid="{A3FD90EC-22DA-42BB-B3D4-BEE27F7B5218}"/>
    <cellStyle name="Entrada 3 2 5" xfId="3288" xr:uid="{7DEE51E9-A6D5-4DC9-A735-CE77962A4FC5}"/>
    <cellStyle name="Entrada 3 2 5 2" xfId="5925" xr:uid="{8BE45EA5-FBE5-4269-B4A3-1D92A989CF5F}"/>
    <cellStyle name="Entrada 3 2 5 2 2" xfId="12236" xr:uid="{020CDADE-FBA1-4972-8BCB-D3BCAC6A5852}"/>
    <cellStyle name="Entrada 3 2 5 2 2 2" xfId="27344" xr:uid="{57DDF875-0C6D-42CF-969B-A816E9E8004F}"/>
    <cellStyle name="Entrada 3 2 5 2 3" xfId="14456" xr:uid="{BCE7DBE3-0EEE-4D6A-B116-9D387877B950}"/>
    <cellStyle name="Entrada 3 2 5 2 3 2" xfId="29564" xr:uid="{28A55337-D8CF-4E33-B1DE-130DE0046433}"/>
    <cellStyle name="Entrada 3 2 5 2 4" xfId="21033" xr:uid="{4D010F5D-81F4-467F-A30A-15A185B3C1BC}"/>
    <cellStyle name="Entrada 3 2 5 3" xfId="9670" xr:uid="{30CF306B-453D-4A60-B3A6-48F87EEEA9D0}"/>
    <cellStyle name="Entrada 3 2 5 3 2" xfId="24778" xr:uid="{7251336F-1D1E-4BA7-99AB-C4BCA39BD03D}"/>
    <cellStyle name="Entrada 3 2 5 4" xfId="14585" xr:uid="{9FACA918-BEE4-4660-BB21-4E3FEA7805AB}"/>
    <cellStyle name="Entrada 3 2 5 4 2" xfId="29693" xr:uid="{6D48A7EB-14D1-4340-BA7B-86DB65F77415}"/>
    <cellStyle name="Entrada 3 2 5 5" xfId="18396" xr:uid="{89E6B440-DB18-4DFD-B3B0-CFE265C0DBB5}"/>
    <cellStyle name="Entrada 3 2 6" xfId="3594" xr:uid="{1501A58D-E4B2-423D-9CAE-F14BA83FDE81}"/>
    <cellStyle name="Entrada 3 2 6 2" xfId="6231" xr:uid="{FF066E73-510D-4349-9B86-CF3E7A83E9F2}"/>
    <cellStyle name="Entrada 3 2 6 2 2" xfId="12542" xr:uid="{93DD8192-3653-475A-949C-2F7A0A02506D}"/>
    <cellStyle name="Entrada 3 2 6 2 2 2" xfId="27650" xr:uid="{12D17682-027C-4403-9468-AC19CB2BF46C}"/>
    <cellStyle name="Entrada 3 2 6 2 3" xfId="13353" xr:uid="{4C29BC5E-5CBD-4AD8-88A9-CDAD43F42954}"/>
    <cellStyle name="Entrada 3 2 6 2 3 2" xfId="28461" xr:uid="{F37451FC-B639-4B67-A6B2-0987919EF343}"/>
    <cellStyle name="Entrada 3 2 6 2 4" xfId="21339" xr:uid="{228A4735-FBAB-40D4-916A-868F59A26072}"/>
    <cellStyle name="Entrada 3 2 6 3" xfId="9976" xr:uid="{7D4AB639-6D30-47EC-821C-A76101B5B3F8}"/>
    <cellStyle name="Entrada 3 2 6 3 2" xfId="25084" xr:uid="{A0504DF2-9C7C-4831-A225-4A216BE5AFE6}"/>
    <cellStyle name="Entrada 3 2 6 4" xfId="8466" xr:uid="{6A32295B-A5C4-4460-B637-D2FC70CCDF9A}"/>
    <cellStyle name="Entrada 3 2 6 4 2" xfId="23574" xr:uid="{84F58749-74C8-4B3C-8116-7543BFD4EE1F}"/>
    <cellStyle name="Entrada 3 2 6 5" xfId="18702" xr:uid="{CC7C5494-BCB9-4C7B-AA49-4E9A25F028B8}"/>
    <cellStyle name="Entrada 3 2 7" xfId="3940" xr:uid="{04E1FB01-C02A-41CA-B04B-7A46EE6CC28C}"/>
    <cellStyle name="Entrada 3 2 7 2" xfId="6577" xr:uid="{4610A6EE-658F-4CB2-AA92-BB1631A68515}"/>
    <cellStyle name="Entrada 3 2 7 2 2" xfId="12888" xr:uid="{4F444288-8461-4E17-A36D-EA36C987D7A6}"/>
    <cellStyle name="Entrada 3 2 7 2 2 2" xfId="27996" xr:uid="{D7C0366A-0FD3-44C1-8AE7-9DBABB8AE303}"/>
    <cellStyle name="Entrada 3 2 7 2 3" xfId="16593" xr:uid="{A081326E-28FD-4AEC-AA2B-66153A7611B3}"/>
    <cellStyle name="Entrada 3 2 7 2 3 2" xfId="31701" xr:uid="{0156B73E-F4E0-4B53-A30E-4D5B3FAE7946}"/>
    <cellStyle name="Entrada 3 2 7 2 4" xfId="21685" xr:uid="{2FE6AF10-44E6-4ECB-A50C-8D6BC95E2C14}"/>
    <cellStyle name="Entrada 3 2 7 3" xfId="10322" xr:uid="{22B3C612-E883-4B82-80FC-05A3472A74A4}"/>
    <cellStyle name="Entrada 3 2 7 3 2" xfId="25430" xr:uid="{92677A7E-2353-4AD9-9F51-90D57FCC0651}"/>
    <cellStyle name="Entrada 3 2 7 4" xfId="14058" xr:uid="{00FDF446-ECAE-4574-A1FC-18FD63B291DE}"/>
    <cellStyle name="Entrada 3 2 7 4 2" xfId="29166" xr:uid="{6187CEFE-F04B-49F1-9EAA-753953C5C328}"/>
    <cellStyle name="Entrada 3 2 7 5" xfId="19048" xr:uid="{3C299BC8-7214-4D19-BE2F-FA1933103E8D}"/>
    <cellStyle name="Entrada 3 2 8" xfId="4287" xr:uid="{465E77DB-F595-4AED-BFD1-A3B79F1ACF3F}"/>
    <cellStyle name="Entrada 3 2 8 2" xfId="6924" xr:uid="{F1053792-E2BE-4885-97B1-C435CA7E7A4F}"/>
    <cellStyle name="Entrada 3 2 8 2 2" xfId="13235" xr:uid="{8C64D8CC-6EEA-4A2E-B265-F7040B1F4F83}"/>
    <cellStyle name="Entrada 3 2 8 2 2 2" xfId="28343" xr:uid="{725D57FB-93B2-4350-8275-5776B8AABD9F}"/>
    <cellStyle name="Entrada 3 2 8 2 3" xfId="16899" xr:uid="{87513126-BEDC-491C-96CE-78999EA3F150}"/>
    <cellStyle name="Entrada 3 2 8 2 3 2" xfId="32007" xr:uid="{4672AA6C-3787-4886-8BA9-2F07AEAF3CA3}"/>
    <cellStyle name="Entrada 3 2 8 2 4" xfId="22032" xr:uid="{EDBD459C-6565-4844-8BC2-D02456C1516B}"/>
    <cellStyle name="Entrada 3 2 8 3" xfId="10669" xr:uid="{68812C66-D48D-4482-AD66-2A6A51A65C6D}"/>
    <cellStyle name="Entrada 3 2 8 3 2" xfId="25777" xr:uid="{7DFCF0D6-C666-40EA-9A95-6F5E1C79534A}"/>
    <cellStyle name="Entrada 3 2 8 4" xfId="11788" xr:uid="{0C6E0546-B236-433D-8BFA-85E0BBF1FD25}"/>
    <cellStyle name="Entrada 3 2 8 4 2" xfId="26896" xr:uid="{BA51F36A-E833-43AE-8013-4B3ED5F2C3BD}"/>
    <cellStyle name="Entrada 3 2 8 5" xfId="19395" xr:uid="{38024C67-82AB-4F7D-9645-872077922D70}"/>
    <cellStyle name="Entrada 3 2 9" xfId="4505" xr:uid="{B87C4A6C-A667-4C6A-9A23-DA89B92A0CD8}"/>
    <cellStyle name="Entrada 3 2 9 2" xfId="10887" xr:uid="{1F2661BA-5554-4169-8053-CD8FAF02E74E}"/>
    <cellStyle name="Entrada 3 2 9 2 2" xfId="25995" xr:uid="{C9CCB327-CC68-47C6-90DE-BE6D982DCF2C}"/>
    <cellStyle name="Entrada 3 2 9 3" xfId="15421" xr:uid="{C05413BC-84C5-4C3F-AE23-BFD8D4A13AD5}"/>
    <cellStyle name="Entrada 3 2 9 3 2" xfId="30529" xr:uid="{9493F440-42DF-4C47-9CB1-91BDE2AA4C45}"/>
    <cellStyle name="Entrada 3 2 9 4" xfId="19613" xr:uid="{9E32B5F3-9F1D-41B0-8F49-861A97A18E2C}"/>
    <cellStyle name="Entrada 3 3" xfId="1851" xr:uid="{FCE62C98-244F-4A99-9161-F08FC44AEDD7}"/>
    <cellStyle name="Entrada 3 3 10" xfId="9197" xr:uid="{ADD9838A-A1B4-4012-9D11-869B96B54480}"/>
    <cellStyle name="Entrada 3 3 10 2" xfId="24305" xr:uid="{069FA28C-5873-43F2-B9D5-C63E49EF79B9}"/>
    <cellStyle name="Entrada 3 3 11" xfId="14360" xr:uid="{F2878B0C-23FA-41A7-B9CA-EA021F0C5A40}"/>
    <cellStyle name="Entrada 3 3 11 2" xfId="29468" xr:uid="{464861C8-A2A7-4703-BB21-4BEC75BA14AF}"/>
    <cellStyle name="Entrada 3 3 12" xfId="17076" xr:uid="{B049542B-9D06-48E6-B749-DD438C2E8D6E}"/>
    <cellStyle name="Entrada 3 3 2" xfId="2411" xr:uid="{6CE18E70-6A61-4688-A224-C3BBCF54A850}"/>
    <cellStyle name="Entrada 3 3 2 2" xfId="5048" xr:uid="{F54933B5-7F0C-47E0-9FB9-4FF1AA0CD154}"/>
    <cellStyle name="Entrada 3 3 2 2 2" xfId="11412" xr:uid="{EA948455-5F10-4BE7-BE39-0545274F5F70}"/>
    <cellStyle name="Entrada 3 3 2 2 2 2" xfId="26520" xr:uid="{9C52E495-1FAE-4590-88EC-B1BFE092D318}"/>
    <cellStyle name="Entrada 3 3 2 2 3" xfId="7092" xr:uid="{BC1C1B8D-F6D5-4FAC-A12E-3B9E6EBAEF84}"/>
    <cellStyle name="Entrada 3 3 2 2 3 2" xfId="22200" xr:uid="{BA2CAFB9-B5E0-41CF-8BF2-85BD471A8A5D}"/>
    <cellStyle name="Entrada 3 3 2 2 4" xfId="20156" xr:uid="{25EFCA97-D935-44E8-A79C-7A388CCDC181}"/>
    <cellStyle name="Entrada 3 3 2 3" xfId="8878" xr:uid="{F605B249-1D83-49BA-9936-1A63233A60BB}"/>
    <cellStyle name="Entrada 3 3 2 3 2" xfId="23986" xr:uid="{C9C0B752-B974-48E2-9B41-E1209E4E9395}"/>
    <cellStyle name="Entrada 3 3 2 4" xfId="14526" xr:uid="{FAD56DD2-CA36-453E-8F1B-D43921A5F043}"/>
    <cellStyle name="Entrada 3 3 2 4 2" xfId="29634" xr:uid="{5FC881E0-2B22-4B38-91EF-11681B31C2FF}"/>
    <cellStyle name="Entrada 3 3 2 5" xfId="7600" xr:uid="{BD9A5CCF-783B-409C-B09C-AA9D85D2D645}"/>
    <cellStyle name="Entrada 3 3 2 5 2" xfId="22708" xr:uid="{ECBFF2C3-0245-48F5-A32B-8F41EEAEB39D}"/>
    <cellStyle name="Entrada 3 3 2 6" xfId="17602" xr:uid="{792F2702-BB25-420E-9309-5FF0D7FB57C6}"/>
    <cellStyle name="Entrada 3 3 3" xfId="2209" xr:uid="{F8CC03AE-2465-4DE4-98FB-7CAB2D5781BC}"/>
    <cellStyle name="Entrada 3 3 3 2" xfId="4846" xr:uid="{8005EC11-B134-4582-87AB-63AD4902FB80}"/>
    <cellStyle name="Entrada 3 3 3 2 2" xfId="16146" xr:uid="{E4694D95-BDDC-46B0-AB42-25357AFC0B7C}"/>
    <cellStyle name="Entrada 3 3 3 2 2 2" xfId="31254" xr:uid="{4CAAFF27-E920-46CA-AD4C-526B2766C939}"/>
    <cellStyle name="Entrada 3 3 3 2 3" xfId="19954" xr:uid="{62F6C5B8-4A51-49E6-ADE0-BBB29F2A0ECD}"/>
    <cellStyle name="Entrada 3 3 3 3" xfId="7943" xr:uid="{95D38388-DB03-45F6-8819-3C09EDE253AC}"/>
    <cellStyle name="Entrada 3 3 3 3 2" xfId="23051" xr:uid="{BEFBC672-1D44-4140-A175-8C932EA12F8E}"/>
    <cellStyle name="Entrada 3 3 3 4" xfId="17434" xr:uid="{A9A43497-E275-48CE-AE37-D82B284AFA50}"/>
    <cellStyle name="Entrada 3 3 4" xfId="2945" xr:uid="{1E7E8B83-A30D-4DC6-A3F6-1F0D3C041AA5}"/>
    <cellStyle name="Entrada 3 3 4 2" xfId="5582" xr:uid="{5ADBFDB2-47C1-4802-8F77-92A228AE8C1C}"/>
    <cellStyle name="Entrada 3 3 4 2 2" xfId="11893" xr:uid="{1EFE6682-A4E4-4245-A834-D416F4D032F1}"/>
    <cellStyle name="Entrada 3 3 4 2 2 2" xfId="27001" xr:uid="{CF788F89-8E36-4AD6-8494-BD6CF423526A}"/>
    <cellStyle name="Entrada 3 3 4 2 3" xfId="7241" xr:uid="{D9984AB3-ADC9-4895-856A-30CFB88D7E58}"/>
    <cellStyle name="Entrada 3 3 4 2 3 2" xfId="22349" xr:uid="{34A0B33D-150E-4B1E-9481-0882BB8DAB27}"/>
    <cellStyle name="Entrada 3 3 4 2 4" xfId="20690" xr:uid="{176F3F58-DFA8-4788-B1DA-B65197D404BE}"/>
    <cellStyle name="Entrada 3 3 4 3" xfId="9327" xr:uid="{56D876BF-E25D-4A92-81BF-2685BA581860}"/>
    <cellStyle name="Entrada 3 3 4 3 2" xfId="24435" xr:uid="{CDFCB69B-36CB-4211-8456-C2A40B7C8F62}"/>
    <cellStyle name="Entrada 3 3 4 4" xfId="7508" xr:uid="{F4C23802-368E-4FA3-9F36-F4E22555E543}"/>
    <cellStyle name="Entrada 3 3 4 4 2" xfId="22616" xr:uid="{4C568A68-FDC0-47E7-A6A8-38163ED7117C}"/>
    <cellStyle name="Entrada 3 3 4 5" xfId="18053" xr:uid="{19896730-7824-4A67-97AD-09484D36958E}"/>
    <cellStyle name="Entrada 3 3 5" xfId="3271" xr:uid="{6A655883-5C74-433D-BFCE-6AA54D10D62B}"/>
    <cellStyle name="Entrada 3 3 5 2" xfId="5908" xr:uid="{B3151BB1-1EEB-4EE1-8834-06F0C098989D}"/>
    <cellStyle name="Entrada 3 3 5 2 2" xfId="12219" xr:uid="{FB40D925-FC8E-4B8F-AD2C-BF49917F988F}"/>
    <cellStyle name="Entrada 3 3 5 2 2 2" xfId="27327" xr:uid="{F74E0101-C3E0-439F-BE14-C9C47B26254F}"/>
    <cellStyle name="Entrada 3 3 5 2 3" xfId="8733" xr:uid="{1D6A7955-F062-4744-94A7-1051A53E5856}"/>
    <cellStyle name="Entrada 3 3 5 2 3 2" xfId="23841" xr:uid="{9FA13CAB-E62C-4646-9460-F61237E46093}"/>
    <cellStyle name="Entrada 3 3 5 2 4" xfId="21016" xr:uid="{111F193E-5B31-4926-9F5B-17D395F4F750}"/>
    <cellStyle name="Entrada 3 3 5 3" xfId="9653" xr:uid="{A4785794-182B-4628-85CF-EC02918165D7}"/>
    <cellStyle name="Entrada 3 3 5 3 2" xfId="24761" xr:uid="{A4C009ED-702F-4F97-9FE6-38DC049452C4}"/>
    <cellStyle name="Entrada 3 3 5 4" xfId="7991" xr:uid="{C5E4E3AB-3FD3-4CC2-ABDD-C8637745B6FA}"/>
    <cellStyle name="Entrada 3 3 5 4 2" xfId="23099" xr:uid="{13C5AEDE-75D7-4C3B-9DD1-CC6DF8048529}"/>
    <cellStyle name="Entrada 3 3 5 5" xfId="18379" xr:uid="{AF4EE06D-6ADA-4369-8408-7E128C4755E0}"/>
    <cellStyle name="Entrada 3 3 6" xfId="3577" xr:uid="{766AB5B6-65FC-420D-BDA1-75CB3912D660}"/>
    <cellStyle name="Entrada 3 3 6 2" xfId="6214" xr:uid="{FD2934BD-EAA2-4B6F-A348-6A60CBE9679C}"/>
    <cellStyle name="Entrada 3 3 6 2 2" xfId="12525" xr:uid="{4B4B2FE5-5827-4B90-BD9A-6B5BA94509DA}"/>
    <cellStyle name="Entrada 3 3 6 2 2 2" xfId="27633" xr:uid="{91844EF4-5D2B-419A-9ABC-5C63B73FD121}"/>
    <cellStyle name="Entrada 3 3 6 2 3" xfId="15073" xr:uid="{06DBCF25-8A94-4DD2-8473-D9223B76C29E}"/>
    <cellStyle name="Entrada 3 3 6 2 3 2" xfId="30181" xr:uid="{09C3A355-64CE-410A-82C4-542F67656D4E}"/>
    <cellStyle name="Entrada 3 3 6 2 4" xfId="21322" xr:uid="{8834F231-71F6-40D6-990B-D2DB1CD1A87D}"/>
    <cellStyle name="Entrada 3 3 6 3" xfId="9959" xr:uid="{C7E7392B-A954-455D-8DEB-B0AA170278E7}"/>
    <cellStyle name="Entrada 3 3 6 3 2" xfId="25067" xr:uid="{1093A178-4951-44AA-B921-1E975133019C}"/>
    <cellStyle name="Entrada 3 3 6 4" xfId="7604" xr:uid="{7706ADF4-C6B1-48A4-B29B-5D0F6436937E}"/>
    <cellStyle name="Entrada 3 3 6 4 2" xfId="22712" xr:uid="{6EF0B867-043A-40F5-AE66-D7C8B62F0FC3}"/>
    <cellStyle name="Entrada 3 3 6 5" xfId="18685" xr:uid="{158211C7-B7BD-4971-AF2B-53A1B1A0AA15}"/>
    <cellStyle name="Entrada 3 3 7" xfId="3923" xr:uid="{385F108C-D804-40E6-B24E-29B0E4F6D201}"/>
    <cellStyle name="Entrada 3 3 7 2" xfId="6560" xr:uid="{A74F58A1-678A-48F7-8CC0-1DCE786C7762}"/>
    <cellStyle name="Entrada 3 3 7 2 2" xfId="12871" xr:uid="{FBE98B4C-9AFE-4AFC-8E79-08904FA944BD}"/>
    <cellStyle name="Entrada 3 3 7 2 2 2" xfId="27979" xr:uid="{29C78793-3E81-42DF-BC59-26C0CF8026D1}"/>
    <cellStyle name="Entrada 3 3 7 2 3" xfId="16576" xr:uid="{F838B827-375F-423B-8AC2-2FC383C676F3}"/>
    <cellStyle name="Entrada 3 3 7 2 3 2" xfId="31684" xr:uid="{6F2E2FA3-1D05-4D6B-B73C-AB7828C859E5}"/>
    <cellStyle name="Entrada 3 3 7 2 4" xfId="21668" xr:uid="{A29A98C4-390D-4861-B238-E386D032F5EC}"/>
    <cellStyle name="Entrada 3 3 7 3" xfId="10305" xr:uid="{87FC4FC8-C9CC-4601-A699-F8250F8F6318}"/>
    <cellStyle name="Entrada 3 3 7 3 2" xfId="25413" xr:uid="{DEF08D4E-B2E5-49A6-96D7-3FCE76D3A3AB}"/>
    <cellStyle name="Entrada 3 3 7 4" xfId="14793" xr:uid="{CBC19CFE-5276-46A8-91B4-41E108610BE6}"/>
    <cellStyle name="Entrada 3 3 7 4 2" xfId="29901" xr:uid="{28CDF6A5-1E5A-499B-89DD-C552F4F5F28E}"/>
    <cellStyle name="Entrada 3 3 7 5" xfId="19031" xr:uid="{A592A561-8998-4FD3-9983-ADEC0C7029C4}"/>
    <cellStyle name="Entrada 3 3 8" xfId="4488" xr:uid="{8AFCE500-F2A5-4F2E-A492-0BFEE509A9FB}"/>
    <cellStyle name="Entrada 3 3 8 2" xfId="10870" xr:uid="{4C2A4534-96D5-42D7-8D70-9148CE4B2E3F}"/>
    <cellStyle name="Entrada 3 3 8 2 2" xfId="25978" xr:uid="{2A937733-6622-40CE-9BB5-67E6BEF63552}"/>
    <cellStyle name="Entrada 3 3 8 3" xfId="16253" xr:uid="{F13EDD05-C19B-4C69-AE49-5F55CC8D6E3F}"/>
    <cellStyle name="Entrada 3 3 8 3 2" xfId="31361" xr:uid="{6329EAB3-4C52-47EB-B8F8-28D0E5D93D75}"/>
    <cellStyle name="Entrada 3 3 8 4" xfId="19596" xr:uid="{93D646F5-2AED-417F-9D31-F50CD1A39B85}"/>
    <cellStyle name="Entrada 3 3 9" xfId="8352" xr:uid="{9D6CBC7F-F85A-4CCC-AAC3-D87AB6E8E4F7}"/>
    <cellStyle name="Entrada 3 3 9 2" xfId="23460" xr:uid="{CD658072-CAD9-4B0A-A6CA-E92B4C4BB9D9}"/>
    <cellStyle name="Entrada 3 4" xfId="2088" xr:uid="{6ABAB19F-CACD-4111-989A-400AFB9792A4}"/>
    <cellStyle name="Entrada 3 4 10" xfId="15288" xr:uid="{E7FF1D46-D2F2-45BE-A9F1-D63F716B5E65}"/>
    <cellStyle name="Entrada 3 4 10 2" xfId="30396" xr:uid="{06EB3E56-6D2A-4ADB-A2DB-537E3D8F5D1D}"/>
    <cellStyle name="Entrada 3 4 11" xfId="16537" xr:uid="{353DF8C3-D067-4049-8F6D-1C4B0862807D}"/>
    <cellStyle name="Entrada 3 4 11 2" xfId="31645" xr:uid="{F6568994-C6DF-43BC-9F7A-39B95BD2FE53}"/>
    <cellStyle name="Entrada 3 4 12" xfId="17313" xr:uid="{F08F437F-7D0A-45CD-AAB5-09132391D126}"/>
    <cellStyle name="Entrada 3 4 2" xfId="2578" xr:uid="{75EF1028-1CB4-40E8-BA2D-4D68782A6C09}"/>
    <cellStyle name="Entrada 3 4 2 2" xfId="5215" xr:uid="{9F9ACA07-6B58-49BA-99AD-7FE21FF39066}"/>
    <cellStyle name="Entrada 3 4 2 2 2" xfId="11579" xr:uid="{F1285129-2616-4F21-BDD5-A02D7D74B524}"/>
    <cellStyle name="Entrada 3 4 2 2 2 2" xfId="26687" xr:uid="{19087D38-D44F-4AD7-9AAC-DC0D463324B8}"/>
    <cellStyle name="Entrada 3 4 2 2 3" xfId="7081" xr:uid="{332C0591-72FD-4E36-B82E-B5213E4EC35A}"/>
    <cellStyle name="Entrada 3 4 2 2 3 2" xfId="22189" xr:uid="{9532799D-17C8-41EF-96BD-8D1705D65538}"/>
    <cellStyle name="Entrada 3 4 2 2 4" xfId="20323" xr:uid="{72EE1EDD-4666-44D7-893A-8F4B28EF110E}"/>
    <cellStyle name="Entrada 3 4 2 3" xfId="9045" xr:uid="{EA84F3FB-6F74-403F-8F17-7479E5EB4D9D}"/>
    <cellStyle name="Entrada 3 4 2 3 2" xfId="24153" xr:uid="{0754AAF2-4B08-489E-BB97-1A9CC4C11C20}"/>
    <cellStyle name="Entrada 3 4 2 4" xfId="15279" xr:uid="{96253A49-C389-4D06-A514-23360A5DC51C}"/>
    <cellStyle name="Entrada 3 4 2 4 2" xfId="30387" xr:uid="{1CFDEA0F-7EED-467A-BA22-362BE66E3644}"/>
    <cellStyle name="Entrada 3 4 2 5" xfId="7938" xr:uid="{11D9B720-6016-4C9A-8981-7CF44649484F}"/>
    <cellStyle name="Entrada 3 4 2 5 2" xfId="23046" xr:uid="{358E1B69-11F5-45BE-90AF-385DF7C019FC}"/>
    <cellStyle name="Entrada 3 4 2 6" xfId="17686" xr:uid="{FA2B8A81-3A6A-4D72-81DB-40DBC6169428}"/>
    <cellStyle name="Entrada 3 4 3" xfId="2848" xr:uid="{0CF34120-40F9-4DAC-995C-B25E4B34C4CF}"/>
    <cellStyle name="Entrada 3 4 3 2" xfId="5485" xr:uid="{B6C29619-D19E-4F0A-800D-B1891DED1840}"/>
    <cellStyle name="Entrada 3 4 3 2 2" xfId="7540" xr:uid="{BAF88CD0-8348-4ADB-8605-FC26B649E305}"/>
    <cellStyle name="Entrada 3 4 3 2 2 2" xfId="22648" xr:uid="{FF0E4FBA-669C-4A4A-BF35-2F326AEB03A8}"/>
    <cellStyle name="Entrada 3 4 3 2 3" xfId="20593" xr:uid="{410AA614-90CA-4174-B683-687B287FDE37}"/>
    <cellStyle name="Entrada 3 4 3 3" xfId="7624" xr:uid="{93EB8A64-B33F-4F6B-A43E-AF6A15FFBD0F}"/>
    <cellStyle name="Entrada 3 4 3 3 2" xfId="22732" xr:uid="{0F6E3B20-09C9-4E19-B738-C7E3C31A0A4B}"/>
    <cellStyle name="Entrada 3 4 3 4" xfId="17956" xr:uid="{544D5BC5-CA7F-4F24-901C-2567AB94F9D2}"/>
    <cellStyle name="Entrada 3 4 4" xfId="3151" xr:uid="{45B73B8A-C28D-4797-8C77-8A8971C32B72}"/>
    <cellStyle name="Entrada 3 4 4 2" xfId="5788" xr:uid="{89444985-42E2-46BA-A867-EBE216047FF9}"/>
    <cellStyle name="Entrada 3 4 4 2 2" xfId="12099" xr:uid="{2FB680B1-4201-4F9C-A1EA-F7DAC1A21C0C}"/>
    <cellStyle name="Entrada 3 4 4 2 2 2" xfId="27207" xr:uid="{25D94461-DBFA-44A2-9006-3F9D5959AC7D}"/>
    <cellStyle name="Entrada 3 4 4 2 3" xfId="13940" xr:uid="{7AAD317D-883B-4578-ADCC-6389548A4E9B}"/>
    <cellStyle name="Entrada 3 4 4 2 3 2" xfId="29048" xr:uid="{8FA8CCAB-972C-4BF3-98FF-05A829FF130D}"/>
    <cellStyle name="Entrada 3 4 4 2 4" xfId="20896" xr:uid="{ABBC5FB6-06DB-4B8E-88B2-5988BB6A02D2}"/>
    <cellStyle name="Entrada 3 4 4 3" xfId="9533" xr:uid="{102594BF-810D-4BDC-BB29-463CAB33D41D}"/>
    <cellStyle name="Entrada 3 4 4 3 2" xfId="24641" xr:uid="{A1301EB9-2B6F-4980-898A-F6237D911740}"/>
    <cellStyle name="Entrada 3 4 4 4" xfId="13497" xr:uid="{65741427-FC2D-4B8D-901F-7E44522B6532}"/>
    <cellStyle name="Entrada 3 4 4 4 2" xfId="28605" xr:uid="{35A89CE5-07BD-403F-AD61-25C27BC16408}"/>
    <cellStyle name="Entrada 3 4 4 5" xfId="18259" xr:uid="{FD2D11B5-7529-4189-8268-88A92EFE038A}"/>
    <cellStyle name="Entrada 3 4 5" xfId="3477" xr:uid="{97B82D54-4B0E-4C97-A054-7BB14311C5E8}"/>
    <cellStyle name="Entrada 3 4 5 2" xfId="6114" xr:uid="{AEF4D9CA-3A07-4F49-9C80-293F0A4B0710}"/>
    <cellStyle name="Entrada 3 4 5 2 2" xfId="12425" xr:uid="{7616F364-24A1-465D-AB1A-84FE48C775E5}"/>
    <cellStyle name="Entrada 3 4 5 2 2 2" xfId="27533" xr:uid="{A6F262BB-C98F-457B-8A53-4ABB200B204B}"/>
    <cellStyle name="Entrada 3 4 5 2 3" xfId="14455" xr:uid="{CAF4065B-EDAC-4F2E-89EB-232C182AF390}"/>
    <cellStyle name="Entrada 3 4 5 2 3 2" xfId="29563" xr:uid="{4E579DEC-AAF1-4565-93A0-422F22F8086F}"/>
    <cellStyle name="Entrada 3 4 5 2 4" xfId="21222" xr:uid="{177FB964-4D8F-4DDC-BBFA-2414B9FBCABE}"/>
    <cellStyle name="Entrada 3 4 5 3" xfId="9859" xr:uid="{5AA61F2C-931D-44AF-8F0B-0D572301AB2D}"/>
    <cellStyle name="Entrada 3 4 5 3 2" xfId="24967" xr:uid="{3DF0857C-E67B-4A8E-971F-C0B330531DF4}"/>
    <cellStyle name="Entrada 3 4 5 4" xfId="7427" xr:uid="{7B163714-1AC9-4CD9-AC6B-F1639428B910}"/>
    <cellStyle name="Entrada 3 4 5 4 2" xfId="22535" xr:uid="{CDADC38F-2E49-448E-96D3-32C4124FBD27}"/>
    <cellStyle name="Entrada 3 4 5 5" xfId="18585" xr:uid="{01CD95F2-6792-4709-BDD7-3DBE6516E361}"/>
    <cellStyle name="Entrada 3 4 6" xfId="3783" xr:uid="{97BA722A-B466-4EB0-9C21-87030F0B3EDF}"/>
    <cellStyle name="Entrada 3 4 6 2" xfId="6420" xr:uid="{4E2F59A2-083C-44CC-8AE8-145568BFA639}"/>
    <cellStyle name="Entrada 3 4 6 2 2" xfId="12731" xr:uid="{4F4C0403-B6E0-4398-A1DF-42E4B14CE1BE}"/>
    <cellStyle name="Entrada 3 4 6 2 2 2" xfId="27839" xr:uid="{538FA871-649D-4E74-A1E2-05681D2CEA59}"/>
    <cellStyle name="Entrada 3 4 6 2 3" xfId="15161" xr:uid="{43313FF4-A9FA-4F21-AEC7-714181BF3E65}"/>
    <cellStyle name="Entrada 3 4 6 2 3 2" xfId="30269" xr:uid="{36733F8E-69DC-48F3-BDC8-A3E3E16D47C5}"/>
    <cellStyle name="Entrada 3 4 6 2 4" xfId="21528" xr:uid="{4693FA34-45F4-424F-9472-02BC284A5BE7}"/>
    <cellStyle name="Entrada 3 4 6 3" xfId="10165" xr:uid="{2AE0A092-0786-4876-96EE-E630E9DD9FEC}"/>
    <cellStyle name="Entrada 3 4 6 3 2" xfId="25273" xr:uid="{659F2505-2079-40EB-839F-75CE6E68D70E}"/>
    <cellStyle name="Entrada 3 4 6 4" xfId="15567" xr:uid="{4191D30A-35B3-4563-B825-1EDE963399BA}"/>
    <cellStyle name="Entrada 3 4 6 4 2" xfId="30675" xr:uid="{FC1F54F5-B191-41CD-9C61-87FE4233F30C}"/>
    <cellStyle name="Entrada 3 4 6 5" xfId="18891" xr:uid="{07685F20-348F-4DD6-AF8A-7929B5F0CDD6}"/>
    <cellStyle name="Entrada 3 4 7" xfId="4160" xr:uid="{07B0BF66-7993-4A10-8D2D-F73CA4E838E8}"/>
    <cellStyle name="Entrada 3 4 7 2" xfId="6797" xr:uid="{D3FB2482-CF2F-429A-9008-B1F319547A28}"/>
    <cellStyle name="Entrada 3 4 7 2 2" xfId="13108" xr:uid="{DBD48E2D-3B48-4F8A-BC69-F395149E528B}"/>
    <cellStyle name="Entrada 3 4 7 2 2 2" xfId="28216" xr:uid="{5BA65743-6897-4366-9CB6-BEE8905E48A6}"/>
    <cellStyle name="Entrada 3 4 7 2 3" xfId="16782" xr:uid="{7D7B0491-C46C-4F5E-993F-60F557FD1984}"/>
    <cellStyle name="Entrada 3 4 7 2 3 2" xfId="31890" xr:uid="{0BB016F2-52C9-4646-9BA0-AB0EACFD9036}"/>
    <cellStyle name="Entrada 3 4 7 2 4" xfId="21905" xr:uid="{5CA16ED3-59B6-48EA-B75B-D445B328F661}"/>
    <cellStyle name="Entrada 3 4 7 3" xfId="10542" xr:uid="{29478627-6A7B-4C6A-A51E-4EC3D3AFC174}"/>
    <cellStyle name="Entrada 3 4 7 3 2" xfId="25650" xr:uid="{707C2E28-5DEC-4815-BC24-7243BC4148C7}"/>
    <cellStyle name="Entrada 3 4 7 4" xfId="15887" xr:uid="{8D324C35-0DF6-4840-9F94-19B913FD1CB8}"/>
    <cellStyle name="Entrada 3 4 7 4 2" xfId="30995" xr:uid="{71E15B4E-2033-403B-9C74-132308A127C0}"/>
    <cellStyle name="Entrada 3 4 7 5" xfId="19268" xr:uid="{07066019-11F8-4DC2-9DF3-C6EA795850B7}"/>
    <cellStyle name="Entrada 3 4 8" xfId="4725" xr:uid="{BDE2DA20-A92C-4D71-AD75-ACA72CC30B9A}"/>
    <cellStyle name="Entrada 3 4 8 2" xfId="11107" xr:uid="{0F540985-DF39-4B6F-8629-0BEC5CB4F08A}"/>
    <cellStyle name="Entrada 3 4 8 2 2" xfId="26215" xr:uid="{74089A6B-7129-426D-97C1-F51BE7CCBEB2}"/>
    <cellStyle name="Entrada 3 4 8 3" xfId="13726" xr:uid="{15A2C01E-636C-454C-BBD2-C75EB95ACE57}"/>
    <cellStyle name="Entrada 3 4 8 3 2" xfId="28834" xr:uid="{4C8A5312-ACDC-4AEC-BF87-6FE4B39E957B}"/>
    <cellStyle name="Entrada 3 4 8 4" xfId="19833" xr:uid="{548A4020-A621-4533-9B95-F6010BCFEE44}"/>
    <cellStyle name="Entrada 3 4 9" xfId="8586" xr:uid="{6A28709A-9E09-4B51-8E92-D097E5085C1E}"/>
    <cellStyle name="Entrada 3 4 9 2" xfId="23694" xr:uid="{FF9ECEBC-0684-4E97-9DD5-F0345D559FA1}"/>
    <cellStyle name="Entrada 3 5" xfId="2033" xr:uid="{392548E9-E175-45A2-B860-2307E18C3597}"/>
    <cellStyle name="Entrada 3 5 10" xfId="13721" xr:uid="{E420BE04-6A47-4118-B74C-215EB4EB1668}"/>
    <cellStyle name="Entrada 3 5 10 2" xfId="28829" xr:uid="{01FF28C6-DCA6-4CFC-800B-72BCD16D62ED}"/>
    <cellStyle name="Entrada 3 5 11" xfId="17258" xr:uid="{E3E996D0-1C6A-4AAF-9135-3091197FBC77}"/>
    <cellStyle name="Entrada 3 5 2" xfId="2793" xr:uid="{29031FB6-B428-4377-84B1-EB5D7A31CBB9}"/>
    <cellStyle name="Entrada 3 5 2 2" xfId="5430" xr:uid="{23AE30DE-1471-4675-817B-DFE2FCE9D92F}"/>
    <cellStyle name="Entrada 3 5 2 2 2" xfId="13789" xr:uid="{5C1DE39C-C505-496D-8FA0-D9510E6D621C}"/>
    <cellStyle name="Entrada 3 5 2 2 2 2" xfId="28897" xr:uid="{4759A7CB-2BBF-49E5-A339-63DE88889331}"/>
    <cellStyle name="Entrada 3 5 2 2 3" xfId="20538" xr:uid="{7D9B66DD-1D19-46D2-9794-8D2C5ECDB78B}"/>
    <cellStyle name="Entrada 3 5 2 3" xfId="9244" xr:uid="{12C06224-3F3C-4E99-BB9C-CD4990D7BA6A}"/>
    <cellStyle name="Entrada 3 5 2 3 2" xfId="24352" xr:uid="{F88811BF-B247-4880-ABA3-0DE6DF1AAFED}"/>
    <cellStyle name="Entrada 3 5 2 4" xfId="17901" xr:uid="{91BA49D8-E825-4294-9294-EE48E0A2F053}"/>
    <cellStyle name="Entrada 3 5 3" xfId="3096" xr:uid="{BAC0F861-FEC3-4211-BC87-FE640D7A8E5B}"/>
    <cellStyle name="Entrada 3 5 3 2" xfId="5733" xr:uid="{99E40A3A-BAE1-46CE-B389-410BB45DF00A}"/>
    <cellStyle name="Entrada 3 5 3 2 2" xfId="12044" xr:uid="{2BA2A8D5-C38A-4291-879F-5844F46E62ED}"/>
    <cellStyle name="Entrada 3 5 3 2 2 2" xfId="27152" xr:uid="{6970F75A-36D5-4C15-9298-B0BB56AC3A94}"/>
    <cellStyle name="Entrada 3 5 3 2 3" xfId="15620" xr:uid="{077832BD-5895-4545-9D2C-12D7884302FE}"/>
    <cellStyle name="Entrada 3 5 3 2 3 2" xfId="30728" xr:uid="{66C24F27-88E7-41BA-A0F5-2D218AD41117}"/>
    <cellStyle name="Entrada 3 5 3 2 4" xfId="20841" xr:uid="{5215FB87-8F89-40BA-8A3F-79E067DE255A}"/>
    <cellStyle name="Entrada 3 5 3 3" xfId="9478" xr:uid="{4BF6AF29-9436-4C1E-B203-AEB6059F0088}"/>
    <cellStyle name="Entrada 3 5 3 3 2" xfId="24586" xr:uid="{ECFDF07B-CBAA-4F2F-82F5-9B3649DC0FE7}"/>
    <cellStyle name="Entrada 3 5 3 4" xfId="13803" xr:uid="{37E86A30-BD4C-491A-9528-3745A5E6E577}"/>
    <cellStyle name="Entrada 3 5 3 4 2" xfId="28911" xr:uid="{486D1168-7CF4-411D-A96D-33B32B35B9A8}"/>
    <cellStyle name="Entrada 3 5 3 5" xfId="18204" xr:uid="{43EBD0EF-AD3A-416C-AC71-D19E4F1119E4}"/>
    <cellStyle name="Entrada 3 5 4" xfId="3422" xr:uid="{790557EA-FA9E-42C1-9DFB-5C8E0F5F304C}"/>
    <cellStyle name="Entrada 3 5 4 2" xfId="6059" xr:uid="{A7CCB5B8-77DD-47BE-B637-7E218EB40226}"/>
    <cellStyle name="Entrada 3 5 4 2 2" xfId="12370" xr:uid="{BA920C01-C5EE-4837-988C-DEDE656C4ACC}"/>
    <cellStyle name="Entrada 3 5 4 2 2 2" xfId="27478" xr:uid="{20ABE6C5-02BD-417A-A32A-10D6C835908C}"/>
    <cellStyle name="Entrada 3 5 4 2 3" xfId="13885" xr:uid="{C1EF4905-7932-42F0-96DB-E0AE6205C92A}"/>
    <cellStyle name="Entrada 3 5 4 2 3 2" xfId="28993" xr:uid="{ED7D04D7-85BF-413A-B1CA-205F4D389133}"/>
    <cellStyle name="Entrada 3 5 4 2 4" xfId="21167" xr:uid="{995899AE-4CCB-4848-9638-5571955C91A4}"/>
    <cellStyle name="Entrada 3 5 4 3" xfId="9804" xr:uid="{247CAD00-DD0C-43BB-B351-51F9C98B528D}"/>
    <cellStyle name="Entrada 3 5 4 3 2" xfId="24912" xr:uid="{AE7781B6-E3CE-45E9-96A5-08048064A30C}"/>
    <cellStyle name="Entrada 3 5 4 4" xfId="9221" xr:uid="{E0840A07-BFFF-481A-916D-CBDA1501A058}"/>
    <cellStyle name="Entrada 3 5 4 4 2" xfId="24329" xr:uid="{B43B7586-A2B3-480C-B332-1E76CC1E0709}"/>
    <cellStyle name="Entrada 3 5 4 5" xfId="18530" xr:uid="{D7482380-CD0A-4974-8A3D-72A6BB546814}"/>
    <cellStyle name="Entrada 3 5 5" xfId="3728" xr:uid="{CE54D90C-C1CD-4E2F-BDFE-0688AEAA69C8}"/>
    <cellStyle name="Entrada 3 5 5 2" xfId="6365" xr:uid="{BF75F918-771E-48EE-B8AC-B5B025B61D6B}"/>
    <cellStyle name="Entrada 3 5 5 2 2" xfId="12676" xr:uid="{E754748C-2BA1-47A5-976D-C3F5119F9E58}"/>
    <cellStyle name="Entrada 3 5 5 2 2 2" xfId="27784" xr:uid="{72D46673-0726-4211-9F69-12D909A50DA1}"/>
    <cellStyle name="Entrada 3 5 5 2 3" xfId="16103" xr:uid="{F7FE0CA2-A6F5-4FFC-BD84-9A3F05460F1C}"/>
    <cellStyle name="Entrada 3 5 5 2 3 2" xfId="31211" xr:uid="{2AF4BD42-76D3-4366-9AB7-C10BD75B8FE4}"/>
    <cellStyle name="Entrada 3 5 5 2 4" xfId="21473" xr:uid="{489CABB6-F2E6-43C6-98CF-719210DB4085}"/>
    <cellStyle name="Entrada 3 5 5 3" xfId="10110" xr:uid="{260A4096-661E-4798-AC72-19DCD9A8CE6C}"/>
    <cellStyle name="Entrada 3 5 5 3 2" xfId="25218" xr:uid="{2738ED37-77E3-4759-9EC6-E98736D9C30B}"/>
    <cellStyle name="Entrada 3 5 5 4" xfId="9287" xr:uid="{D5AD3B3B-62A1-4E1E-A476-7693467E1D92}"/>
    <cellStyle name="Entrada 3 5 5 4 2" xfId="24395" xr:uid="{E6AE6B40-F446-4B8F-AFA0-EE249EEB2534}"/>
    <cellStyle name="Entrada 3 5 5 5" xfId="18836" xr:uid="{497827B0-5BC0-4367-982C-5A23D2008EF4}"/>
    <cellStyle name="Entrada 3 5 6" xfId="4105" xr:uid="{FE7BF7A3-FF55-4751-A4AA-D5E812C59E14}"/>
    <cellStyle name="Entrada 3 5 6 2" xfId="6742" xr:uid="{E70BA382-28A7-42E9-A67F-0E64DD49C840}"/>
    <cellStyle name="Entrada 3 5 6 2 2" xfId="13053" xr:uid="{5E46AD86-3F31-4BF8-AE69-56BF404AA388}"/>
    <cellStyle name="Entrada 3 5 6 2 2 2" xfId="28161" xr:uid="{87F70F09-EA27-4697-B5D8-479D62406471}"/>
    <cellStyle name="Entrada 3 5 6 2 3" xfId="16727" xr:uid="{BD18DC67-C654-4C7B-987E-13A34AFDD252}"/>
    <cellStyle name="Entrada 3 5 6 2 3 2" xfId="31835" xr:uid="{BA7D1BE2-750B-49C2-A252-E2C6B50CF995}"/>
    <cellStyle name="Entrada 3 5 6 2 4" xfId="21850" xr:uid="{B86D12DF-2013-4E17-A615-1B647A5D23C9}"/>
    <cellStyle name="Entrada 3 5 6 3" xfId="10487" xr:uid="{CF7614E4-5DCD-4A97-89EF-9151CC045BB7}"/>
    <cellStyle name="Entrada 3 5 6 3 2" xfId="25595" xr:uid="{60385FA8-67B4-44D4-B314-E21F64E5A1B1}"/>
    <cellStyle name="Entrada 3 5 6 4" xfId="15319" xr:uid="{7275E6D4-424F-4AA9-9C48-6E2F79B0007F}"/>
    <cellStyle name="Entrada 3 5 6 4 2" xfId="30427" xr:uid="{D3689058-153A-4ED7-AF1F-2334562416F2}"/>
    <cellStyle name="Entrada 3 5 6 5" xfId="19213" xr:uid="{84567167-271E-4F56-B1C5-2FA6D023E4FF}"/>
    <cellStyle name="Entrada 3 5 7" xfId="4670" xr:uid="{872E5B1F-F421-4230-9BE7-41C7EBFFB738}"/>
    <cellStyle name="Entrada 3 5 7 2" xfId="11052" xr:uid="{2197A980-52CB-4CB6-A39C-3234E25E10B5}"/>
    <cellStyle name="Entrada 3 5 7 2 2" xfId="26160" xr:uid="{E47FA4C5-2233-4344-AEF8-A11B939E0F38}"/>
    <cellStyle name="Entrada 3 5 7 3" xfId="7976" xr:uid="{40586E37-12FB-4514-BD59-B258B50E6F24}"/>
    <cellStyle name="Entrada 3 5 7 3 2" xfId="23084" xr:uid="{E2A839D4-4DB0-445F-975F-787D72C07035}"/>
    <cellStyle name="Entrada 3 5 7 4" xfId="19778" xr:uid="{39119C98-8CFF-436F-AAA4-809D902D8F75}"/>
    <cellStyle name="Entrada 3 5 8" xfId="8531" xr:uid="{CAEC7B6A-4016-4319-8B85-AF6474B49A57}"/>
    <cellStyle name="Entrada 3 5 8 2" xfId="23639" xr:uid="{2CCA94B9-0A72-419E-95B7-AEC9DDED60E2}"/>
    <cellStyle name="Entrada 3 5 9" xfId="7859" xr:uid="{7E7D176B-A078-4C31-A3BA-1721EB5FF9CF}"/>
    <cellStyle name="Entrada 3 5 9 2" xfId="22967" xr:uid="{2A9AEB7C-4F11-4DDD-BF15-6B02F701B6AB}"/>
    <cellStyle name="Entrada 4" xfId="1153" xr:uid="{00000000-0005-0000-0000-000083040000}"/>
    <cellStyle name="Entrada 4 2" xfId="1869" xr:uid="{6F691F8F-E226-4966-BD13-91BE6249C396}"/>
    <cellStyle name="Entrada 4 2 10" xfId="8370" xr:uid="{CE61FF35-8F4F-4BF5-9CE1-BBFEB5EB782F}"/>
    <cellStyle name="Entrada 4 2 10 2" xfId="23478" xr:uid="{9AAF1AC7-B082-4FB7-B873-C708B6ADBEF4}"/>
    <cellStyle name="Entrada 4 2 11" xfId="8075" xr:uid="{6063E043-F80A-49CD-B1EB-431AF0255C0B}"/>
    <cellStyle name="Entrada 4 2 11 2" xfId="23183" xr:uid="{929120C7-5850-432B-8AF9-5C101415AD4A}"/>
    <cellStyle name="Entrada 4 2 12" xfId="15891" xr:uid="{F55295A9-67C8-4529-96D4-04165D83C748}"/>
    <cellStyle name="Entrada 4 2 12 2" xfId="30999" xr:uid="{2E2625CD-8459-41F2-BA5B-F3C2AE400307}"/>
    <cellStyle name="Entrada 4 2 13" xfId="17094" xr:uid="{50C7CD46-E372-4802-8683-39A923A5EF6E}"/>
    <cellStyle name="Entrada 4 2 2" xfId="2429" xr:uid="{D3B98269-8AE3-42D0-AEF4-EC5FD9B9F6E2}"/>
    <cellStyle name="Entrada 4 2 2 2" xfId="5066" xr:uid="{2D5C3B18-A481-4593-AF81-C06DB7C03439}"/>
    <cellStyle name="Entrada 4 2 2 2 2" xfId="11430" xr:uid="{52AE34DE-2300-47A2-8E9B-6C59FD22C940}"/>
    <cellStyle name="Entrada 4 2 2 2 2 2" xfId="26538" xr:uid="{6EC6C375-1ED3-4E8A-B18E-BAA9F727E225}"/>
    <cellStyle name="Entrada 4 2 2 2 3" xfId="14115" xr:uid="{4988561C-57EB-4C0B-B07D-1AE73ED02F69}"/>
    <cellStyle name="Entrada 4 2 2 2 3 2" xfId="29223" xr:uid="{556233C3-4FC9-4125-8EF4-6CBBB6DEFFC1}"/>
    <cellStyle name="Entrada 4 2 2 2 4" xfId="20174" xr:uid="{8D6AB85C-F9AC-4773-967C-99C9636B03F3}"/>
    <cellStyle name="Entrada 4 2 2 3" xfId="8896" xr:uid="{BD20BE07-F987-462F-A202-A005AD4204F1}"/>
    <cellStyle name="Entrada 4 2 2 3 2" xfId="24004" xr:uid="{34285778-9E04-4E62-8C9C-2FFD77D57A4C}"/>
    <cellStyle name="Entrada 4 2 3" xfId="2191" xr:uid="{D00AF422-BFF3-41A4-AA37-CEF9CC0658FD}"/>
    <cellStyle name="Entrada 4 2 3 2" xfId="4828" xr:uid="{F0828C48-AEFF-4466-A19F-D4BB971C6EC2}"/>
    <cellStyle name="Entrada 4 2 3 2 2" xfId="8251" xr:uid="{FC2E2F6F-1702-47D5-933F-0454D1970908}"/>
    <cellStyle name="Entrada 4 2 3 2 2 2" xfId="23359" xr:uid="{6789D6AF-8B8A-4896-991F-B9C9676306C8}"/>
    <cellStyle name="Entrada 4 2 3 2 3" xfId="19936" xr:uid="{E8C5BAD1-64B3-48A5-81AD-CCC407732956}"/>
    <cellStyle name="Entrada 4 2 3 3" xfId="15037" xr:uid="{129A8FAC-00A3-46F0-A229-8ADC0588AA3D}"/>
    <cellStyle name="Entrada 4 2 3 3 2" xfId="30145" xr:uid="{954DD079-42C2-436D-82C6-25427EDF3C80}"/>
    <cellStyle name="Entrada 4 2 3 4" xfId="17416" xr:uid="{BD6ADEB3-654E-401B-A87A-510E88EB1B0C}"/>
    <cellStyle name="Entrada 4 2 4" xfId="2963" xr:uid="{ACCFD72E-CAD5-4230-8F45-FA21B4AE50D1}"/>
    <cellStyle name="Entrada 4 2 4 2" xfId="5600" xr:uid="{D5EAD011-5996-4245-9048-CD8AF4564CCA}"/>
    <cellStyle name="Entrada 4 2 4 2 2" xfId="11911" xr:uid="{F60D6CE6-F9E9-4AB8-A66C-88C3A92DFB09}"/>
    <cellStyle name="Entrada 4 2 4 2 2 2" xfId="27019" xr:uid="{1A366D38-D7F6-4C54-86C5-761C915C4910}"/>
    <cellStyle name="Entrada 4 2 4 2 3" xfId="7489" xr:uid="{670EF873-DA95-49F5-BE43-DDF742574713}"/>
    <cellStyle name="Entrada 4 2 4 2 3 2" xfId="22597" xr:uid="{EF158241-0AAB-4FB5-BB84-EE6FC7F3EE75}"/>
    <cellStyle name="Entrada 4 2 4 2 4" xfId="20708" xr:uid="{A12BFCF7-00DD-48A9-B766-FAC3FD42E89E}"/>
    <cellStyle name="Entrada 4 2 4 3" xfId="9345" xr:uid="{0CCF181B-F8D5-421E-9012-4D7325C8CDFF}"/>
    <cellStyle name="Entrada 4 2 4 3 2" xfId="24453" xr:uid="{A02AB0B3-0A22-4772-AEEF-728F43DBB2A4}"/>
    <cellStyle name="Entrada 4 2 4 4" xfId="8194" xr:uid="{C0B6B9C6-B627-4E9E-9967-F0A4C5220775}"/>
    <cellStyle name="Entrada 4 2 4 4 2" xfId="23302" xr:uid="{558BF76D-86DD-45A1-B965-896DD640940A}"/>
    <cellStyle name="Entrada 4 2 4 5" xfId="18071" xr:uid="{5E849C83-CDEC-4445-A532-F373F3F4E78F}"/>
    <cellStyle name="Entrada 4 2 5" xfId="3289" xr:uid="{C91CBCBC-B75E-4EA6-81F1-959E66F27199}"/>
    <cellStyle name="Entrada 4 2 5 2" xfId="5926" xr:uid="{9C5738A6-85E9-44CA-B32E-37A89893C5CF}"/>
    <cellStyle name="Entrada 4 2 5 2 2" xfId="12237" xr:uid="{1BE6FFD8-53C7-409B-9861-A78CB42F2301}"/>
    <cellStyle name="Entrada 4 2 5 2 2 2" xfId="27345" xr:uid="{1791022A-1A79-4AD4-BB9C-2DEFD7B8E9F4}"/>
    <cellStyle name="Entrada 4 2 5 2 3" xfId="15283" xr:uid="{20D000FA-2883-4BEC-B2DA-EA6A7CD423D2}"/>
    <cellStyle name="Entrada 4 2 5 2 3 2" xfId="30391" xr:uid="{C7300514-4920-4CE4-98E3-B78471EAFAAA}"/>
    <cellStyle name="Entrada 4 2 5 2 4" xfId="21034" xr:uid="{805B59FF-445B-4DCC-A295-D1A43980F76A}"/>
    <cellStyle name="Entrada 4 2 5 3" xfId="9671" xr:uid="{288D423C-27EC-4954-8060-C50DBFE6E991}"/>
    <cellStyle name="Entrada 4 2 5 3 2" xfId="24779" xr:uid="{BDF0DA72-85D1-40B3-8519-BAB99590EAD3}"/>
    <cellStyle name="Entrada 4 2 5 4" xfId="15515" xr:uid="{DE71B4DC-4073-402B-BE4C-DB9743CB00F9}"/>
    <cellStyle name="Entrada 4 2 5 4 2" xfId="30623" xr:uid="{CAC2EACF-CAEA-422C-A924-2308C43405F3}"/>
    <cellStyle name="Entrada 4 2 5 5" xfId="18397" xr:uid="{880544EB-DD37-450C-80C4-5C280A748831}"/>
    <cellStyle name="Entrada 4 2 6" xfId="3595" xr:uid="{747B9C2D-70CF-49F8-A57A-1D9418FBDB13}"/>
    <cellStyle name="Entrada 4 2 6 2" xfId="6232" xr:uid="{E9D09D8C-71A3-4754-8634-7EAC27884DF7}"/>
    <cellStyle name="Entrada 4 2 6 2 2" xfId="12543" xr:uid="{F8F9EAE8-82CC-4276-BF03-D3D324A33CFE}"/>
    <cellStyle name="Entrada 4 2 6 2 2 2" xfId="27651" xr:uid="{115743CA-C646-43D4-94B8-992D7E38A0A4}"/>
    <cellStyle name="Entrada 4 2 6 2 3" xfId="7247" xr:uid="{C4166901-5FBB-4337-8D35-964C24407698}"/>
    <cellStyle name="Entrada 4 2 6 2 3 2" xfId="22355" xr:uid="{00427354-91DC-45A7-BCCD-DF3B46E3BE71}"/>
    <cellStyle name="Entrada 4 2 6 2 4" xfId="21340" xr:uid="{27EE6B4B-F1BA-49A6-AFCA-9435C9642C7B}"/>
    <cellStyle name="Entrada 4 2 6 3" xfId="9977" xr:uid="{FAEE4E42-063B-4B05-B6CD-959C007BDAAC}"/>
    <cellStyle name="Entrada 4 2 6 3 2" xfId="25085" xr:uid="{E13F7934-DE55-4AE4-81DC-1D48C57C63BB}"/>
    <cellStyle name="Entrada 4 2 6 4" xfId="16421" xr:uid="{6464F6BA-FC5F-4DC2-A2A5-4E1803DACE44}"/>
    <cellStyle name="Entrada 4 2 6 4 2" xfId="31529" xr:uid="{D654A8BD-2D5C-4F9F-9428-DE8619F8BD77}"/>
    <cellStyle name="Entrada 4 2 6 5" xfId="18703" xr:uid="{C1145CFD-681B-49CF-B989-3A04BDE2BB73}"/>
    <cellStyle name="Entrada 4 2 7" xfId="3941" xr:uid="{A5011FA6-4A93-4837-A667-2D0C18DA9E1D}"/>
    <cellStyle name="Entrada 4 2 7 2" xfId="6578" xr:uid="{64485F63-67A6-4E5D-9711-28CC2E47F42F}"/>
    <cellStyle name="Entrada 4 2 7 2 2" xfId="12889" xr:uid="{BA864725-56B0-4985-A388-90333D1059AD}"/>
    <cellStyle name="Entrada 4 2 7 2 2 2" xfId="27997" xr:uid="{D712A82D-B3FF-4CBE-927A-A44BAC0F5224}"/>
    <cellStyle name="Entrada 4 2 7 2 3" xfId="16594" xr:uid="{07476416-7591-430C-B149-5234E11E0772}"/>
    <cellStyle name="Entrada 4 2 7 2 3 2" xfId="31702" xr:uid="{ED99C8B1-B911-4D45-94E0-4024A5F32E54}"/>
    <cellStyle name="Entrada 4 2 7 2 4" xfId="21686" xr:uid="{AA469691-4307-4300-A574-37605BD0D2A4}"/>
    <cellStyle name="Entrada 4 2 7 3" xfId="10323" xr:uid="{36DD60E5-257B-43EB-82DF-E08904CDD4E0}"/>
    <cellStyle name="Entrada 4 2 7 3 2" xfId="25431" xr:uid="{20787AD4-2FEE-497A-B6C9-8E8F37CA492F}"/>
    <cellStyle name="Entrada 4 2 7 4" xfId="7155" xr:uid="{DEF133AE-63DE-4E26-95A3-E2554A5BFD89}"/>
    <cellStyle name="Entrada 4 2 7 4 2" xfId="22263" xr:uid="{F56CB2C1-54C9-4940-8C0D-D2DFF464220E}"/>
    <cellStyle name="Entrada 4 2 7 5" xfId="19049" xr:uid="{67665466-8B2B-4042-9C90-DFC4B229B51B}"/>
    <cellStyle name="Entrada 4 2 8" xfId="4288" xr:uid="{ECF38506-F712-4361-9EF5-0194FC22A803}"/>
    <cellStyle name="Entrada 4 2 8 2" xfId="6925" xr:uid="{F1301BDD-4875-4F09-AB95-CC7D90C015C2}"/>
    <cellStyle name="Entrada 4 2 8 2 2" xfId="13236" xr:uid="{F26468DB-04A2-4EF8-B130-E8B9AF3ABA73}"/>
    <cellStyle name="Entrada 4 2 8 2 2 2" xfId="28344" xr:uid="{35992CA9-D9E8-4CF5-9229-A8D0E1B7A4E0}"/>
    <cellStyle name="Entrada 4 2 8 2 3" xfId="16900" xr:uid="{7FAA9E97-3090-4DE4-9C28-A0A7D092EE79}"/>
    <cellStyle name="Entrada 4 2 8 2 3 2" xfId="32008" xr:uid="{0293CF71-476E-4F3F-9967-E2119C3A9DB2}"/>
    <cellStyle name="Entrada 4 2 8 2 4" xfId="22033" xr:uid="{816E672C-0935-49EC-973F-71F93A5DE482}"/>
    <cellStyle name="Entrada 4 2 8 3" xfId="10670" xr:uid="{D3618339-6B93-495F-8A47-75EED3E273EF}"/>
    <cellStyle name="Entrada 4 2 8 3 2" xfId="25778" xr:uid="{5373E285-DCD7-4121-9C8A-BEDDEDC241B2}"/>
    <cellStyle name="Entrada 4 2 8 4" xfId="13388" xr:uid="{8B4E75B4-A86F-4B52-94E3-7FB6F06E9FC4}"/>
    <cellStyle name="Entrada 4 2 8 4 2" xfId="28496" xr:uid="{CF94A64A-16D0-4A42-882A-05A089989B5B}"/>
    <cellStyle name="Entrada 4 2 8 5" xfId="19396" xr:uid="{C6F40A6A-94CE-4E3A-8876-E5290D78E2DC}"/>
    <cellStyle name="Entrada 4 2 9" xfId="4506" xr:uid="{11BE8C83-6396-40BB-AF26-D1E72396C706}"/>
    <cellStyle name="Entrada 4 2 9 2" xfId="10888" xr:uid="{DF4A3641-9354-4F60-A1D0-D51E62506076}"/>
    <cellStyle name="Entrada 4 2 9 2 2" xfId="25996" xr:uid="{AAFA1C4C-615A-4D38-86FB-89A1843E3780}"/>
    <cellStyle name="Entrada 4 2 9 3" xfId="15597" xr:uid="{ACE26E99-5813-4C42-9C1A-4C686A593AE5}"/>
    <cellStyle name="Entrada 4 2 9 3 2" xfId="30705" xr:uid="{E9F61DF0-0CC8-4DB2-8F52-16956268C53A}"/>
    <cellStyle name="Entrada 4 2 9 4" xfId="19614" xr:uid="{A903AC2D-C675-44E1-BFDB-355A32E692D7}"/>
    <cellStyle name="Entrada 4 3" xfId="1852" xr:uid="{B735A04D-5FAC-4FD4-AB5F-306799DDE58C}"/>
    <cellStyle name="Entrada 4 3 10" xfId="15643" xr:uid="{1BA30D6C-B738-4563-803C-8A1215F4A895}"/>
    <cellStyle name="Entrada 4 3 10 2" xfId="30751" xr:uid="{2BA7FB3F-B16D-4B83-8722-165816347C1C}"/>
    <cellStyle name="Entrada 4 3 11" xfId="14109" xr:uid="{EFA31BBC-9568-4016-A659-970F04096AC6}"/>
    <cellStyle name="Entrada 4 3 11 2" xfId="29217" xr:uid="{FBB58FA3-DC11-4523-A034-E791505C5544}"/>
    <cellStyle name="Entrada 4 3 12" xfId="17077" xr:uid="{4AA196FA-8866-4AB5-B14F-4600532215E9}"/>
    <cellStyle name="Entrada 4 3 2" xfId="2412" xr:uid="{56973C21-7890-4644-84F0-FE18E5CF16A0}"/>
    <cellStyle name="Entrada 4 3 2 2" xfId="5049" xr:uid="{6BB48F3D-0617-45EB-9168-943385E18366}"/>
    <cellStyle name="Entrada 4 3 2 2 2" xfId="11413" xr:uid="{8BF58A4A-9BE2-4AFA-9595-4791D02287A2}"/>
    <cellStyle name="Entrada 4 3 2 2 2 2" xfId="26521" xr:uid="{ADBE2753-AAA6-40C7-86D5-7FD0F8FC67AF}"/>
    <cellStyle name="Entrada 4 3 2 2 3" xfId="7860" xr:uid="{05D3A725-6EF5-42A7-ABDD-14C3E8BEE154}"/>
    <cellStyle name="Entrada 4 3 2 2 3 2" xfId="22968" xr:uid="{0DEA8254-3782-4F67-B2D1-B6D02AC7C354}"/>
    <cellStyle name="Entrada 4 3 2 2 4" xfId="20157" xr:uid="{84A4EFD9-4B23-4F27-BD6D-7CB33F515A70}"/>
    <cellStyle name="Entrada 4 3 2 3" xfId="8879" xr:uid="{62CCDEC9-4A96-4121-96A5-08ABCB66C6EE}"/>
    <cellStyle name="Entrada 4 3 2 3 2" xfId="23987" xr:uid="{CCB267B7-9345-4E3E-A251-C6582DE0B469}"/>
    <cellStyle name="Entrada 4 3 2 4" xfId="14120" xr:uid="{D5EAA59C-29BB-4074-9100-DC557FB0306B}"/>
    <cellStyle name="Entrada 4 3 2 4 2" xfId="29228" xr:uid="{B5FA4A45-36F4-48D2-B720-37D4FDAEB8BB}"/>
    <cellStyle name="Entrada 4 3 2 5" xfId="15550" xr:uid="{999838C9-47B3-449E-87BF-0702BDC659D3}"/>
    <cellStyle name="Entrada 4 3 2 5 2" xfId="30658" xr:uid="{ECF1F1D3-3DD3-466A-BC16-17F62CBB4752}"/>
    <cellStyle name="Entrada 4 3 2 6" xfId="17603" xr:uid="{D4113E1E-518D-4B67-B7D5-E67634C92676}"/>
    <cellStyle name="Entrada 4 3 3" xfId="2208" xr:uid="{DD27EB6D-FEB4-4ABA-AF10-8D771F0A09D4}"/>
    <cellStyle name="Entrada 4 3 3 2" xfId="4845" xr:uid="{E975897D-3243-4352-A423-3A51631A8DAA}"/>
    <cellStyle name="Entrada 4 3 3 2 2" xfId="16342" xr:uid="{05595912-37E2-4020-87C4-E7FE24B6328F}"/>
    <cellStyle name="Entrada 4 3 3 2 2 2" xfId="31450" xr:uid="{80967A99-97BE-490D-8CCA-8A4C925D7AEF}"/>
    <cellStyle name="Entrada 4 3 3 2 3" xfId="19953" xr:uid="{D63E38E1-10AE-46E4-B9F9-6DACCB2C8047}"/>
    <cellStyle name="Entrada 4 3 3 3" xfId="14486" xr:uid="{48C07496-1A22-4F47-8C3A-602A20A14A51}"/>
    <cellStyle name="Entrada 4 3 3 3 2" xfId="29594" xr:uid="{724A706E-A976-4EE6-8462-5FF16F2E8554}"/>
    <cellStyle name="Entrada 4 3 3 4" xfId="17433" xr:uid="{9D0D5D35-C059-4A08-BC2A-B41A72991C00}"/>
    <cellStyle name="Entrada 4 3 4" xfId="2946" xr:uid="{40E8D8A0-1774-462B-94DC-070BEA165029}"/>
    <cellStyle name="Entrada 4 3 4 2" xfId="5583" xr:uid="{BDD47635-530A-46A2-9C16-15A4F7E2285F}"/>
    <cellStyle name="Entrada 4 3 4 2 2" xfId="11894" xr:uid="{32E9E363-1A67-4572-81D8-F10EB9265697}"/>
    <cellStyle name="Entrada 4 3 4 2 2 2" xfId="27002" xr:uid="{2C820109-527A-4223-9750-C40C53C31D48}"/>
    <cellStyle name="Entrada 4 3 4 2 3" xfId="13687" xr:uid="{7B8C2512-5BD0-456E-B0D6-45FC0BDDA7EC}"/>
    <cellStyle name="Entrada 4 3 4 2 3 2" xfId="28795" xr:uid="{5EC01F38-0FEB-409B-B455-20E5922202A6}"/>
    <cellStyle name="Entrada 4 3 4 2 4" xfId="20691" xr:uid="{0B5E4046-155B-44C6-A098-739A502D9F34}"/>
    <cellStyle name="Entrada 4 3 4 3" xfId="9328" xr:uid="{EE9AF096-E278-4D26-A068-D9C26F188143}"/>
    <cellStyle name="Entrada 4 3 4 3 2" xfId="24436" xr:uid="{D6C8E2DE-0EEE-4796-9783-A8AF1C714798}"/>
    <cellStyle name="Entrada 4 3 4 4" xfId="14138" xr:uid="{683677D0-FC9B-4BF8-B9E9-1F1CB002ED10}"/>
    <cellStyle name="Entrada 4 3 4 4 2" xfId="29246" xr:uid="{22C42F31-206E-4E8C-806B-84A395123476}"/>
    <cellStyle name="Entrada 4 3 4 5" xfId="18054" xr:uid="{07BC6D5B-4C86-49CF-9489-92449E2B163D}"/>
    <cellStyle name="Entrada 4 3 5" xfId="3272" xr:uid="{FD4D0515-EFD4-47BE-A0D3-862E290DDCD4}"/>
    <cellStyle name="Entrada 4 3 5 2" xfId="5909" xr:uid="{E773045F-4F34-4D24-92CB-D52F2BF97C79}"/>
    <cellStyle name="Entrada 4 3 5 2 2" xfId="12220" xr:uid="{42CF7C0D-FD11-482D-9B6B-00BDB6A5F272}"/>
    <cellStyle name="Entrada 4 3 5 2 2 2" xfId="27328" xr:uid="{F02E00B8-1D69-452C-A5A1-4EE5431EA101}"/>
    <cellStyle name="Entrada 4 3 5 2 3" xfId="16112" xr:uid="{36940112-FCE3-44EB-A7E5-CED67D4F4858}"/>
    <cellStyle name="Entrada 4 3 5 2 3 2" xfId="31220" xr:uid="{A1C310E1-2E0B-439E-92F9-561BA9C48220}"/>
    <cellStyle name="Entrada 4 3 5 2 4" xfId="21017" xr:uid="{2AF3AD2D-332D-4980-95D8-188294112072}"/>
    <cellStyle name="Entrada 4 3 5 3" xfId="9654" xr:uid="{833F38C0-7F46-4955-A2D8-185364AA8D9C}"/>
    <cellStyle name="Entrada 4 3 5 3 2" xfId="24762" xr:uid="{2D813328-CB91-46DD-B8CA-779E0D62F78F}"/>
    <cellStyle name="Entrada 4 3 5 4" xfId="14145" xr:uid="{7564F0CB-3E47-4D76-A17C-0D74F9DB3EF1}"/>
    <cellStyle name="Entrada 4 3 5 4 2" xfId="29253" xr:uid="{7FE4490E-1168-4019-B9E7-801587B465AC}"/>
    <cellStyle name="Entrada 4 3 5 5" xfId="18380" xr:uid="{7B0215C9-9CFB-4045-A94D-9636D6E71507}"/>
    <cellStyle name="Entrada 4 3 6" xfId="3578" xr:uid="{91F52662-B729-42D3-A008-769949D9AC02}"/>
    <cellStyle name="Entrada 4 3 6 2" xfId="6215" xr:uid="{9DFBAC54-3A06-4187-A72B-73C3C42C500D}"/>
    <cellStyle name="Entrada 4 3 6 2 2" xfId="12526" xr:uid="{F9B9E02E-23C5-4CAD-99E5-3F60F7C0D848}"/>
    <cellStyle name="Entrada 4 3 6 2 2 2" xfId="27634" xr:uid="{2B10A090-EC89-4CC6-8C05-D6A965E964AD}"/>
    <cellStyle name="Entrada 4 3 6 2 3" xfId="14628" xr:uid="{92F67C8C-E855-4E35-800D-AA72A98833E8}"/>
    <cellStyle name="Entrada 4 3 6 2 3 2" xfId="29736" xr:uid="{558E07D7-DBB6-448A-A6FF-2EC9D1A630C6}"/>
    <cellStyle name="Entrada 4 3 6 2 4" xfId="21323" xr:uid="{6D3F3889-7E2D-4C56-8C30-999C336D55B9}"/>
    <cellStyle name="Entrada 4 3 6 3" xfId="9960" xr:uid="{A36E6C0C-4BBE-4375-9983-224FC3A2BB3D}"/>
    <cellStyle name="Entrada 4 3 6 3 2" xfId="25068" xr:uid="{D8FD39BB-19F6-46E8-96F7-0711105DB99D}"/>
    <cellStyle name="Entrada 4 3 6 4" xfId="16554" xr:uid="{83067C77-6890-4783-8DDC-9BAC5BF9818C}"/>
    <cellStyle name="Entrada 4 3 6 4 2" xfId="31662" xr:uid="{AE3754D1-9213-4C22-A6F8-314B872F9413}"/>
    <cellStyle name="Entrada 4 3 6 5" xfId="18686" xr:uid="{73B5AC1F-0D9A-4FF8-9799-F91634ECBD46}"/>
    <cellStyle name="Entrada 4 3 7" xfId="3924" xr:uid="{33C4A8E0-4DFE-4051-97CF-96C916CD797B}"/>
    <cellStyle name="Entrada 4 3 7 2" xfId="6561" xr:uid="{C981A626-CACE-40EF-B23E-07C97B9841BD}"/>
    <cellStyle name="Entrada 4 3 7 2 2" xfId="12872" xr:uid="{E5F804C5-C9BD-4366-9EB8-14D54FBA0D8C}"/>
    <cellStyle name="Entrada 4 3 7 2 2 2" xfId="27980" xr:uid="{A5BD3752-2862-4E20-B385-1F2A51EF63E3}"/>
    <cellStyle name="Entrada 4 3 7 2 3" xfId="16577" xr:uid="{B018F299-D680-4C06-8F1E-02B2D471EBAB}"/>
    <cellStyle name="Entrada 4 3 7 2 3 2" xfId="31685" xr:uid="{CA1DED01-A917-4440-ACB3-C28371788D88}"/>
    <cellStyle name="Entrada 4 3 7 2 4" xfId="21669" xr:uid="{FD8C8CC7-A31B-42CA-8B00-A2BE5CD69DAA}"/>
    <cellStyle name="Entrada 4 3 7 3" xfId="10306" xr:uid="{4D533A72-C64A-45F7-B7A0-8F56312B0B61}"/>
    <cellStyle name="Entrada 4 3 7 3 2" xfId="25414" xr:uid="{E664C25B-2764-4A61-9FF1-E1E3E00B9567}"/>
    <cellStyle name="Entrada 4 3 7 4" xfId="8181" xr:uid="{91EEF528-A2B8-4253-8255-44886041C577}"/>
    <cellStyle name="Entrada 4 3 7 4 2" xfId="23289" xr:uid="{94977C7D-8A2A-488C-9F53-A7F7E21636D8}"/>
    <cellStyle name="Entrada 4 3 7 5" xfId="19032" xr:uid="{BB5E53E3-366D-40B3-A7D0-AAE1122822CC}"/>
    <cellStyle name="Entrada 4 3 8" xfId="4489" xr:uid="{59924AD1-E781-4480-B7C5-93A894758990}"/>
    <cellStyle name="Entrada 4 3 8 2" xfId="10871" xr:uid="{9E0C1383-96BD-45B1-9DF4-9017B1B35C99}"/>
    <cellStyle name="Entrada 4 3 8 2 2" xfId="25979" xr:uid="{BF7D4E02-9B40-49E9-9A08-8CAEE995BAE0}"/>
    <cellStyle name="Entrada 4 3 8 3" xfId="14839" xr:uid="{C01FE7F8-6B45-4776-B26A-4B1D4FF557E2}"/>
    <cellStyle name="Entrada 4 3 8 3 2" xfId="29947" xr:uid="{7804A592-0037-4115-A3EB-EC697238733B}"/>
    <cellStyle name="Entrada 4 3 8 4" xfId="19597" xr:uid="{1BD56AE7-F3B4-4893-8E4A-080C8C16286D}"/>
    <cellStyle name="Entrada 4 3 9" xfId="8353" xr:uid="{050C1931-6F1D-42B9-9109-F47A41E20EA2}"/>
    <cellStyle name="Entrada 4 3 9 2" xfId="23461" xr:uid="{C6C152E7-FDD5-47FA-903C-665F06539B16}"/>
    <cellStyle name="Entrada 4 4" xfId="2089" xr:uid="{160BCB18-449C-4AA2-853C-0E7C9BD8DB29}"/>
    <cellStyle name="Entrada 4 4 10" xfId="7749" xr:uid="{BB561C90-0FA1-41BA-B110-129E892CA622}"/>
    <cellStyle name="Entrada 4 4 10 2" xfId="22857" xr:uid="{8570EEC6-0500-4337-AB85-5E22CDD9CEEA}"/>
    <cellStyle name="Entrada 4 4 11" xfId="16191" xr:uid="{126B9B4A-BBCB-41D9-9557-ED79D0E33A40}"/>
    <cellStyle name="Entrada 4 4 11 2" xfId="31299" xr:uid="{E5CFD684-5B59-487B-A942-9322D203A711}"/>
    <cellStyle name="Entrada 4 4 12" xfId="17314" xr:uid="{5F3BBB26-10C5-4093-8F8E-1800980F05C8}"/>
    <cellStyle name="Entrada 4 4 2" xfId="2579" xr:uid="{212B61A4-03C8-423A-8ECF-D6A82581583D}"/>
    <cellStyle name="Entrada 4 4 2 2" xfId="5216" xr:uid="{8FB685D6-23DC-42BC-ADD8-28DDDE88F188}"/>
    <cellStyle name="Entrada 4 4 2 2 2" xfId="11580" xr:uid="{AC91B469-2105-4232-8285-1377E872486C}"/>
    <cellStyle name="Entrada 4 4 2 2 2 2" xfId="26688" xr:uid="{ACC39E15-A189-4BCD-BEA8-2BAB3D74F75C}"/>
    <cellStyle name="Entrada 4 4 2 2 3" xfId="16206" xr:uid="{130473D7-1828-4099-82A9-213F9BE4EF92}"/>
    <cellStyle name="Entrada 4 4 2 2 3 2" xfId="31314" xr:uid="{7EB865B4-01DB-4B21-A244-C43D14708AF3}"/>
    <cellStyle name="Entrada 4 4 2 2 4" xfId="20324" xr:uid="{67269D16-F702-4CF4-AB39-B0FBE3C53C2C}"/>
    <cellStyle name="Entrada 4 4 2 3" xfId="9046" xr:uid="{0D5DCCC5-9286-4072-8515-32E577BC4C49}"/>
    <cellStyle name="Entrada 4 4 2 3 2" xfId="24154" xr:uid="{46B3D5B3-80FF-4125-A52F-082514FB9E94}"/>
    <cellStyle name="Entrada 4 4 2 4" xfId="15242" xr:uid="{E7DAB3A8-7FEB-4496-9462-C9942EE30068}"/>
    <cellStyle name="Entrada 4 4 2 4 2" xfId="30350" xr:uid="{5AAD4145-0E29-4FE3-96D1-772E03D6F120}"/>
    <cellStyle name="Entrada 4 4 2 5" xfId="7040" xr:uid="{51B4BA91-269B-419C-9D64-AA9F4E1B62D5}"/>
    <cellStyle name="Entrada 4 4 2 5 2" xfId="22148" xr:uid="{9A3F3D46-B31B-437B-B7E7-45FD9BB5932F}"/>
    <cellStyle name="Entrada 4 4 2 6" xfId="17687" xr:uid="{BC28F4D0-7F9F-4CD3-8C78-99BB8C6F6169}"/>
    <cellStyle name="Entrada 4 4 3" xfId="2849" xr:uid="{D5990BA0-EC8B-4DE3-8028-FE21541E1258}"/>
    <cellStyle name="Entrada 4 4 3 2" xfId="5486" xr:uid="{1F84B159-431B-4DD6-9B9C-4C05820CBDE2}"/>
    <cellStyle name="Entrada 4 4 3 2 2" xfId="15819" xr:uid="{E2699337-1305-436C-9348-A76701F56082}"/>
    <cellStyle name="Entrada 4 4 3 2 2 2" xfId="30927" xr:uid="{AD7574A8-092B-477F-96AA-3B864379030A}"/>
    <cellStyle name="Entrada 4 4 3 2 3" xfId="20594" xr:uid="{678AC79E-958A-4182-83EC-94E65A567645}"/>
    <cellStyle name="Entrada 4 4 3 3" xfId="15850" xr:uid="{4A1D1EF2-A14E-4954-9613-6ADA6A991DAF}"/>
    <cellStyle name="Entrada 4 4 3 3 2" xfId="30958" xr:uid="{698D4FAE-0A0C-4C68-8DFD-F25C20AF7EB0}"/>
    <cellStyle name="Entrada 4 4 3 4" xfId="17957" xr:uid="{02C37670-4B78-43FD-8F44-20A0603CCEF0}"/>
    <cellStyle name="Entrada 4 4 4" xfId="3152" xr:uid="{3E6AE382-800F-4F3D-AD30-41101F17CD21}"/>
    <cellStyle name="Entrada 4 4 4 2" xfId="5789" xr:uid="{849F5B2A-6A33-4B8E-A4CF-7DBC0946B0D6}"/>
    <cellStyle name="Entrada 4 4 4 2 2" xfId="12100" xr:uid="{6B5A3968-130C-43A7-95E5-1A17E986F3F7}"/>
    <cellStyle name="Entrada 4 4 4 2 2 2" xfId="27208" xr:uid="{9534C1B9-A901-46DE-AEE5-A3D93E5A54FF}"/>
    <cellStyle name="Entrada 4 4 4 2 3" xfId="15522" xr:uid="{064E5581-E183-45E7-8302-6B2878A8D5F5}"/>
    <cellStyle name="Entrada 4 4 4 2 3 2" xfId="30630" xr:uid="{BEF8AAC3-86B5-453E-BDF9-5EF5E391D003}"/>
    <cellStyle name="Entrada 4 4 4 2 4" xfId="20897" xr:uid="{D5001AB9-B4FB-47D5-A5EA-474030E17F91}"/>
    <cellStyle name="Entrada 4 4 4 3" xfId="9534" xr:uid="{B8DB5E8A-0BC0-4462-AEA4-0D06D8F0B8FF}"/>
    <cellStyle name="Entrada 4 4 4 3 2" xfId="24642" xr:uid="{81D599DF-5E79-483F-8F37-C91970078947}"/>
    <cellStyle name="Entrada 4 4 4 4" xfId="15320" xr:uid="{F0612B42-D59E-4F4E-A3A6-3AB970A1F306}"/>
    <cellStyle name="Entrada 4 4 4 4 2" xfId="30428" xr:uid="{AB1951C5-F980-48E6-98A6-10C479708FD3}"/>
    <cellStyle name="Entrada 4 4 4 5" xfId="18260" xr:uid="{4B424664-84C4-488A-BFE7-6A425415D02C}"/>
    <cellStyle name="Entrada 4 4 5" xfId="3478" xr:uid="{869F2CBF-1B4A-4B52-AC0F-CAE27632D028}"/>
    <cellStyle name="Entrada 4 4 5 2" xfId="6115" xr:uid="{9ED8C82D-E2EE-4487-85EA-B466DCDAD1F8}"/>
    <cellStyle name="Entrada 4 4 5 2 2" xfId="12426" xr:uid="{31FA4FB6-F3FF-4326-88C6-82015E5E7C65}"/>
    <cellStyle name="Entrada 4 4 5 2 2 2" xfId="27534" xr:uid="{A63D2675-E0F7-4878-BFD7-7E20D100A935}"/>
    <cellStyle name="Entrada 4 4 5 2 3" xfId="13513" xr:uid="{563CFD42-0C62-4C28-B1B7-56B623D17DFA}"/>
    <cellStyle name="Entrada 4 4 5 2 3 2" xfId="28621" xr:uid="{3BE9E4EE-04A3-4898-97B8-62FEA4A73AE3}"/>
    <cellStyle name="Entrada 4 4 5 2 4" xfId="21223" xr:uid="{D41DBA8B-8241-4853-8254-B9DA4F18F56D}"/>
    <cellStyle name="Entrada 4 4 5 3" xfId="9860" xr:uid="{AE18DDBD-B867-42B9-B435-41BA410D9B7B}"/>
    <cellStyle name="Entrada 4 4 5 3 2" xfId="24968" xr:uid="{2520690E-85B4-4DC0-BF8E-1FCE6066A2C9}"/>
    <cellStyle name="Entrada 4 4 5 4" xfId="16557" xr:uid="{EEEAFCBB-8847-440C-A9AC-64E3C5334DCB}"/>
    <cellStyle name="Entrada 4 4 5 4 2" xfId="31665" xr:uid="{ABD2009D-E502-4A41-B3CB-4D4B8B6F4E4C}"/>
    <cellStyle name="Entrada 4 4 5 5" xfId="18586" xr:uid="{AFA0C586-B696-41BD-87CB-439029C7EE66}"/>
    <cellStyle name="Entrada 4 4 6" xfId="3784" xr:uid="{A3CC4287-EA03-4D26-AABA-338CD3CD3925}"/>
    <cellStyle name="Entrada 4 4 6 2" xfId="6421" xr:uid="{D863FDF0-2937-4320-ADAD-1BDB2B241714}"/>
    <cellStyle name="Entrada 4 4 6 2 2" xfId="12732" xr:uid="{B3B113D5-343D-4F0E-A844-62687840E115}"/>
    <cellStyle name="Entrada 4 4 6 2 2 2" xfId="27840" xr:uid="{1EE303CC-B661-4F7E-AD97-E85E4BDBF96F}"/>
    <cellStyle name="Entrada 4 4 6 2 3" xfId="13356" xr:uid="{2D6F3504-D8FA-437D-8AD6-03B0A6796EE3}"/>
    <cellStyle name="Entrada 4 4 6 2 3 2" xfId="28464" xr:uid="{2806B6F8-ACCE-471F-BC61-5107586893A5}"/>
    <cellStyle name="Entrada 4 4 6 2 4" xfId="21529" xr:uid="{72C915AC-91BE-4BA6-B9BE-C331937953E8}"/>
    <cellStyle name="Entrada 4 4 6 3" xfId="10166" xr:uid="{D481BA6C-5BF3-49B3-9736-3B83C154893B}"/>
    <cellStyle name="Entrada 4 4 6 3 2" xfId="25274" xr:uid="{DFD5440C-46F0-4ACA-9CC4-0C94BFDC9D0E}"/>
    <cellStyle name="Entrada 4 4 6 4" xfId="8273" xr:uid="{256327BB-E74B-4E3E-BFE8-90EFB1B874CB}"/>
    <cellStyle name="Entrada 4 4 6 4 2" xfId="23381" xr:uid="{6A8109EC-92D1-4289-AC84-FCB52F894377}"/>
    <cellStyle name="Entrada 4 4 6 5" xfId="18892" xr:uid="{8BA2CE0B-D016-41E9-9101-9E99379EF8B9}"/>
    <cellStyle name="Entrada 4 4 7" xfId="4161" xr:uid="{104129E1-3DD5-4444-BBEB-373249A267F8}"/>
    <cellStyle name="Entrada 4 4 7 2" xfId="6798" xr:uid="{82CBF977-8780-4354-BB93-AE2ECF9F6364}"/>
    <cellStyle name="Entrada 4 4 7 2 2" xfId="13109" xr:uid="{F64D0086-9692-478E-99C5-223436CEBE75}"/>
    <cellStyle name="Entrada 4 4 7 2 2 2" xfId="28217" xr:uid="{78BE5CA8-28DE-4644-997F-86CF4B88B361}"/>
    <cellStyle name="Entrada 4 4 7 2 3" xfId="16783" xr:uid="{FA1F9790-FB9B-4AFB-862B-83020D0B65BA}"/>
    <cellStyle name="Entrada 4 4 7 2 3 2" xfId="31891" xr:uid="{695C7E02-17B8-428E-A538-4E566BAB9A8D}"/>
    <cellStyle name="Entrada 4 4 7 2 4" xfId="21906" xr:uid="{B2376769-3FDF-49B6-91CF-3EEC38A80D17}"/>
    <cellStyle name="Entrada 4 4 7 3" xfId="10543" xr:uid="{4303D8E3-74CF-44FF-9C92-1193F612F16F}"/>
    <cellStyle name="Entrada 4 4 7 3 2" xfId="25651" xr:uid="{043A7B10-EFC3-4471-B8D6-6D1FB269F435}"/>
    <cellStyle name="Entrada 4 4 7 4" xfId="15187" xr:uid="{0FDCB115-187D-43F2-AB89-506EC04A956E}"/>
    <cellStyle name="Entrada 4 4 7 4 2" xfId="30295" xr:uid="{CABBBC06-ABA1-49B1-AEBE-D23334A880D2}"/>
    <cellStyle name="Entrada 4 4 7 5" xfId="19269" xr:uid="{622DD555-9481-484F-852E-3CBACC1C9784}"/>
    <cellStyle name="Entrada 4 4 8" xfId="4726" xr:uid="{056CDF3E-D30F-47A3-8907-687F7A99E45C}"/>
    <cellStyle name="Entrada 4 4 8 2" xfId="11108" xr:uid="{E373216C-0766-4FF4-93AF-505507A1236C}"/>
    <cellStyle name="Entrada 4 4 8 2 2" xfId="26216" xr:uid="{AEE46852-6A11-4F14-B2AC-84BD3BC3CE9F}"/>
    <cellStyle name="Entrada 4 4 8 3" xfId="7378" xr:uid="{4FB600F3-7802-4753-93E9-6DCDCEBE3CD0}"/>
    <cellStyle name="Entrada 4 4 8 3 2" xfId="22486" xr:uid="{5F3D9351-90FB-4999-BDC1-4A6962B813F2}"/>
    <cellStyle name="Entrada 4 4 8 4" xfId="19834" xr:uid="{32EEDB89-7DFF-469F-9CAD-94B5838FD93B}"/>
    <cellStyle name="Entrada 4 4 9" xfId="8587" xr:uid="{57EE8923-7208-49BB-A1CA-BCD8CA15A0E8}"/>
    <cellStyle name="Entrada 4 4 9 2" xfId="23695" xr:uid="{5DF85345-A006-4829-9A3D-0AF0E1914E65}"/>
    <cellStyle name="Entrada 4 5" xfId="2032" xr:uid="{1BCF6755-2278-4B52-B434-645E7F9B6391}"/>
    <cellStyle name="Entrada 4 5 10" xfId="13967" xr:uid="{B31C3384-2AB3-4612-99C7-B18A88E0A32F}"/>
    <cellStyle name="Entrada 4 5 10 2" xfId="29075" xr:uid="{DFE0B550-F1DD-4306-972F-A50E74045860}"/>
    <cellStyle name="Entrada 4 5 11" xfId="17257" xr:uid="{71624AA8-CD62-4F18-9744-4B19B96328BD}"/>
    <cellStyle name="Entrada 4 5 2" xfId="2792" xr:uid="{30EC8192-9CDF-42C7-86D9-6AF28B9B4772}"/>
    <cellStyle name="Entrada 4 5 2 2" xfId="5429" xr:uid="{BC1B5F5B-7694-4A86-8764-790F1D5F168E}"/>
    <cellStyle name="Entrada 4 5 2 2 2" xfId="14382" xr:uid="{D1A66480-B0B5-4D90-8254-E4A8C7BB1781}"/>
    <cellStyle name="Entrada 4 5 2 2 2 2" xfId="29490" xr:uid="{D3FA69D9-5ECE-4CB9-82D8-433F43959CF2}"/>
    <cellStyle name="Entrada 4 5 2 2 3" xfId="20537" xr:uid="{9126D3C9-F2EF-489A-8EC4-D9640C389693}"/>
    <cellStyle name="Entrada 4 5 2 3" xfId="14273" xr:uid="{A09674CC-2849-43F7-915D-23E56A729AB0}"/>
    <cellStyle name="Entrada 4 5 2 3 2" xfId="29381" xr:uid="{C74B2BCB-9C60-434B-84C6-86A18D2E3525}"/>
    <cellStyle name="Entrada 4 5 2 4" xfId="17900" xr:uid="{969F7AD6-84E1-4974-BDF9-9621818EF274}"/>
    <cellStyle name="Entrada 4 5 3" xfId="3095" xr:uid="{EA8DFE0C-A81B-4345-A416-8B2A12F59E6C}"/>
    <cellStyle name="Entrada 4 5 3 2" xfId="5732" xr:uid="{DB61BEA0-E526-48EC-A373-78EEC5821D99}"/>
    <cellStyle name="Entrada 4 5 3 2 2" xfId="12043" xr:uid="{8EA2F974-A051-4384-BD65-E7E9C05A1862}"/>
    <cellStyle name="Entrada 4 5 3 2 2 2" xfId="27151" xr:uid="{BF12C2B0-67E3-4814-AF86-60B0BECD0299}"/>
    <cellStyle name="Entrada 4 5 3 2 3" xfId="14826" xr:uid="{1A2AC264-0FE9-40CC-AF91-F944CD2D3E29}"/>
    <cellStyle name="Entrada 4 5 3 2 3 2" xfId="29934" xr:uid="{5BD3D48E-12D4-4155-90F2-2D36DBA13557}"/>
    <cellStyle name="Entrada 4 5 3 2 4" xfId="20840" xr:uid="{7E950D4C-187D-4159-9D33-58B79F4C0877}"/>
    <cellStyle name="Entrada 4 5 3 3" xfId="9477" xr:uid="{32E0A3D1-C1E4-40ED-8D4B-7386E2FA7A06}"/>
    <cellStyle name="Entrada 4 5 3 3 2" xfId="24585" xr:uid="{D54F2E05-3693-450E-A2E4-6D43BF6C6528}"/>
    <cellStyle name="Entrada 4 5 3 4" xfId="15482" xr:uid="{BBCE2F27-9027-4BE1-B473-787716A02F2A}"/>
    <cellStyle name="Entrada 4 5 3 4 2" xfId="30590" xr:uid="{2DA9A083-34C3-44D3-9F7D-7EF4B5211AA1}"/>
    <cellStyle name="Entrada 4 5 3 5" xfId="18203" xr:uid="{5057ED7E-590C-4A5B-AA87-C61116BC3F95}"/>
    <cellStyle name="Entrada 4 5 4" xfId="3421" xr:uid="{CF35D49D-C174-4F04-BA1B-6C9B2782C068}"/>
    <cellStyle name="Entrada 4 5 4 2" xfId="6058" xr:uid="{73EDA4A5-7169-4DF1-BE35-51EC6E564A77}"/>
    <cellStyle name="Entrada 4 5 4 2 2" xfId="12369" xr:uid="{29D5A967-8FA8-4236-BFDF-385F04274B68}"/>
    <cellStyle name="Entrada 4 5 4 2 2 2" xfId="27477" xr:uid="{2377EC9F-DBDE-4C40-B63C-4C43C3EE9735}"/>
    <cellStyle name="Entrada 4 5 4 2 3" xfId="15274" xr:uid="{AE064941-7ACE-477A-8B03-35B921CCBFC8}"/>
    <cellStyle name="Entrada 4 5 4 2 3 2" xfId="30382" xr:uid="{9240C54B-8039-458A-898E-74608C2485FD}"/>
    <cellStyle name="Entrada 4 5 4 2 4" xfId="21166" xr:uid="{36374901-2EF3-421D-9D49-54640447923D}"/>
    <cellStyle name="Entrada 4 5 4 3" xfId="9803" xr:uid="{2D899202-4002-41F7-ABAE-3F039B518D6A}"/>
    <cellStyle name="Entrada 4 5 4 3 2" xfId="24911" xr:uid="{D4C96F4F-F4E0-42AF-BF8A-751406ABD4C1}"/>
    <cellStyle name="Entrada 4 5 4 4" xfId="14095" xr:uid="{0D65D32C-AD43-40B8-94EC-3AD5A902726E}"/>
    <cellStyle name="Entrada 4 5 4 4 2" xfId="29203" xr:uid="{AC380E39-F29B-4F3F-9973-C37BF58B198D}"/>
    <cellStyle name="Entrada 4 5 4 5" xfId="18529" xr:uid="{74006A8F-0EFC-44CD-A53B-62AAC7DFF000}"/>
    <cellStyle name="Entrada 4 5 5" xfId="3727" xr:uid="{15365553-C9B4-408D-9536-FE34DD4E8188}"/>
    <cellStyle name="Entrada 4 5 5 2" xfId="6364" xr:uid="{742A0944-60E1-4581-806B-4A51B5D6FF39}"/>
    <cellStyle name="Entrada 4 5 5 2 2" xfId="12675" xr:uid="{CE842DE8-B7AE-4A6C-894B-AD5F0BB37B12}"/>
    <cellStyle name="Entrada 4 5 5 2 2 2" xfId="27783" xr:uid="{4F98FAE3-F355-4154-8D54-C666E1631D82}"/>
    <cellStyle name="Entrada 4 5 5 2 3" xfId="14984" xr:uid="{56949396-D00F-41F1-A1B0-7A86D561A72B}"/>
    <cellStyle name="Entrada 4 5 5 2 3 2" xfId="30092" xr:uid="{15F3A3FC-F3C7-42BD-A7D8-814CDDBF834B}"/>
    <cellStyle name="Entrada 4 5 5 2 4" xfId="21472" xr:uid="{799B7AF6-96DD-4069-9279-5FDE27CEA9B8}"/>
    <cellStyle name="Entrada 4 5 5 3" xfId="10109" xr:uid="{7D3E3B22-4B6A-4B4E-9B1B-B8016CA33DCC}"/>
    <cellStyle name="Entrada 4 5 5 3 2" xfId="25217" xr:uid="{C191A7F2-6F7F-485E-BC33-881FF2E7F7F1}"/>
    <cellStyle name="Entrada 4 5 5 4" xfId="15572" xr:uid="{CB782ADE-9176-4838-825C-7949076C5CB9}"/>
    <cellStyle name="Entrada 4 5 5 4 2" xfId="30680" xr:uid="{CBF01A75-AA8C-4B97-908D-8E5F134DA67C}"/>
    <cellStyle name="Entrada 4 5 5 5" xfId="18835" xr:uid="{71DE844B-757A-495E-9D5C-FCED3B876A6D}"/>
    <cellStyle name="Entrada 4 5 6" xfId="4104" xr:uid="{BFCB14E7-9984-4DD8-9DF5-713C44A13151}"/>
    <cellStyle name="Entrada 4 5 6 2" xfId="6741" xr:uid="{B7612613-D1AC-47D5-9456-19997E0AF0C8}"/>
    <cellStyle name="Entrada 4 5 6 2 2" xfId="13052" xr:uid="{998CD14C-8140-4055-A7EE-52DC11EF5220}"/>
    <cellStyle name="Entrada 4 5 6 2 2 2" xfId="28160" xr:uid="{88FFC7E5-7392-4E05-9F32-259373970549}"/>
    <cellStyle name="Entrada 4 5 6 2 3" xfId="16726" xr:uid="{E6D56EF8-D3A1-4401-B38D-A22AFADA24B9}"/>
    <cellStyle name="Entrada 4 5 6 2 3 2" xfId="31834" xr:uid="{F72679A6-2387-465E-B072-63B9E2AFBF76}"/>
    <cellStyle name="Entrada 4 5 6 2 4" xfId="21849" xr:uid="{D6AD93D7-40A4-48AF-858D-802F4517E1CA}"/>
    <cellStyle name="Entrada 4 5 6 3" xfId="10486" xr:uid="{7C38FBBA-C1C4-4CDD-96F5-4032E6A264E5}"/>
    <cellStyle name="Entrada 4 5 6 3 2" xfId="25594" xr:uid="{29F31D19-BBED-4B58-8A84-EE491948EFB6}"/>
    <cellStyle name="Entrada 4 5 6 4" xfId="13551" xr:uid="{B072C1EE-3E0D-4202-A8B0-746836774FFE}"/>
    <cellStyle name="Entrada 4 5 6 4 2" xfId="28659" xr:uid="{BBDAB76D-68D2-49FC-87C6-075B45B882A0}"/>
    <cellStyle name="Entrada 4 5 6 5" xfId="19212" xr:uid="{5FBB809E-E3D3-412D-BBF0-90C6FA1F02B1}"/>
    <cellStyle name="Entrada 4 5 7" xfId="4669" xr:uid="{BFC7F566-CD89-4C4B-BD03-72849B40575B}"/>
    <cellStyle name="Entrada 4 5 7 2" xfId="11051" xr:uid="{4E26C6E2-D282-4C92-AE1D-4B0A06F4F304}"/>
    <cellStyle name="Entrada 4 5 7 2 2" xfId="26159" xr:uid="{676F99E1-0A96-45A8-BC69-1D4CE630486C}"/>
    <cellStyle name="Entrada 4 5 7 3" xfId="16252" xr:uid="{6F8B8690-F569-4D31-AB82-4CFC383C3521}"/>
    <cellStyle name="Entrada 4 5 7 3 2" xfId="31360" xr:uid="{D0C9D47F-CBAF-4705-903C-6DAC462865B6}"/>
    <cellStyle name="Entrada 4 5 7 4" xfId="19777" xr:uid="{BF0F0E98-39C5-424F-9501-8053BC6812F5}"/>
    <cellStyle name="Entrada 4 5 8" xfId="8530" xr:uid="{3ACF2B7F-7FEA-4F76-B764-57A45E80C93D}"/>
    <cellStyle name="Entrada 4 5 8 2" xfId="23638" xr:uid="{08C4F1CA-E8AB-4F6A-9E20-7D62424352F2}"/>
    <cellStyle name="Entrada 4 5 9" xfId="16240" xr:uid="{BCD7E9B8-7434-4C32-B9C8-4C090DA48C55}"/>
    <cellStyle name="Entrada 4 5 9 2" xfId="31348" xr:uid="{F7376709-8245-40E5-992D-5D0636116139}"/>
    <cellStyle name="Entrada 5" xfId="1154" xr:uid="{00000000-0005-0000-0000-000084040000}"/>
    <cellStyle name="Entrada 5 2" xfId="1870" xr:uid="{B4F4CC2D-00C0-487F-94DB-9C770D285D6F}"/>
    <cellStyle name="Entrada 5 2 10" xfId="8371" xr:uid="{45FD01BB-C2E0-46A3-8340-AC75AEFD327C}"/>
    <cellStyle name="Entrada 5 2 10 2" xfId="23479" xr:uid="{1A5CB373-D533-4122-A37F-E537A9D8E005}"/>
    <cellStyle name="Entrada 5 2 11" xfId="11227" xr:uid="{58ACEB3B-6397-48FF-B831-322040546F0B}"/>
    <cellStyle name="Entrada 5 2 11 2" xfId="26335" xr:uid="{5E53C160-6763-4A94-A254-F136881893F4}"/>
    <cellStyle name="Entrada 5 2 12" xfId="7853" xr:uid="{ADDC2439-77F3-4EE1-A567-6917ED0CA8F0}"/>
    <cellStyle name="Entrada 5 2 12 2" xfId="22961" xr:uid="{1ED832FE-014D-4142-9F9E-2FCF962661FB}"/>
    <cellStyle name="Entrada 5 2 13" xfId="17095" xr:uid="{286366C3-7A25-425E-A92B-1823E7F61E95}"/>
    <cellStyle name="Entrada 5 2 2" xfId="2430" xr:uid="{5DA7FB13-346B-4BAC-A23A-AF8939D9DB22}"/>
    <cellStyle name="Entrada 5 2 2 2" xfId="5067" xr:uid="{634C507F-70EA-4790-9BC4-2661E9E38AFE}"/>
    <cellStyle name="Entrada 5 2 2 2 2" xfId="11431" xr:uid="{AE1CEAE6-12D1-45B2-AD99-538B8354CFA5}"/>
    <cellStyle name="Entrada 5 2 2 2 2 2" xfId="26539" xr:uid="{1D690E80-E955-4B76-A28D-B9A0869C421C}"/>
    <cellStyle name="Entrada 5 2 2 2 3" xfId="8113" xr:uid="{7554F2DE-E4F0-4F42-9C73-831B2D8511C5}"/>
    <cellStyle name="Entrada 5 2 2 2 3 2" xfId="23221" xr:uid="{7815AC17-3CAD-4F42-A172-6C1F6734F9D3}"/>
    <cellStyle name="Entrada 5 2 2 2 4" xfId="20175" xr:uid="{D5FB49DD-C516-494C-BFF5-B0494A3034ED}"/>
    <cellStyle name="Entrada 5 2 2 3" xfId="8897" xr:uid="{85F3B5A7-A7E5-44B4-9433-69764B5BE7F1}"/>
    <cellStyle name="Entrada 5 2 2 3 2" xfId="24005" xr:uid="{2B8E6765-FD03-45DC-B0E8-74BE11C964C1}"/>
    <cellStyle name="Entrada 5 2 3" xfId="2660" xr:uid="{F96EDC3C-29DA-413A-B4A5-43409E9F37C3}"/>
    <cellStyle name="Entrada 5 2 3 2" xfId="5297" xr:uid="{AE19E6E9-832E-45F5-B490-D9B84DC2F1D8}"/>
    <cellStyle name="Entrada 5 2 3 2 2" xfId="7297" xr:uid="{275B0FC9-DEDA-4CAE-9429-41345CA33032}"/>
    <cellStyle name="Entrada 5 2 3 2 2 2" xfId="22405" xr:uid="{90BFEBAC-38CD-4A81-9183-3D3A5C44CAD0}"/>
    <cellStyle name="Entrada 5 2 3 2 3" xfId="20405" xr:uid="{3A6E0EAC-C568-4AA7-83A6-3F8AE51C2181}"/>
    <cellStyle name="Entrada 5 2 3 3" xfId="14475" xr:uid="{1C3359BD-0B13-4621-AF39-99A72746E15B}"/>
    <cellStyle name="Entrada 5 2 3 3 2" xfId="29583" xr:uid="{8E70FF96-7AC1-40B3-93B6-04DB69A9DF3C}"/>
    <cellStyle name="Entrada 5 2 3 4" xfId="17768" xr:uid="{6433FA9D-56D9-4B2A-B047-7E245608FD71}"/>
    <cellStyle name="Entrada 5 2 4" xfId="2964" xr:uid="{70DEC9F1-AE4D-4551-9444-20894D37D12F}"/>
    <cellStyle name="Entrada 5 2 4 2" xfId="5601" xr:uid="{91D74D9F-4159-4757-BF4C-EF2E4D5C9002}"/>
    <cellStyle name="Entrada 5 2 4 2 2" xfId="11912" xr:uid="{F5E09FB2-998F-4510-A73E-1DE5329F8CEC}"/>
    <cellStyle name="Entrada 5 2 4 2 2 2" xfId="27020" xr:uid="{15DC7C61-0734-43A6-B9E9-EB75331EC5C8}"/>
    <cellStyle name="Entrada 5 2 4 2 3" xfId="14140" xr:uid="{9A3F4453-E0B4-4AC7-8A03-1F8FCA771AEC}"/>
    <cellStyle name="Entrada 5 2 4 2 3 2" xfId="29248" xr:uid="{B13E2775-DEED-4733-A277-212B71645DE5}"/>
    <cellStyle name="Entrada 5 2 4 2 4" xfId="20709" xr:uid="{C7C72685-5BC7-448D-A288-ED630051CED6}"/>
    <cellStyle name="Entrada 5 2 4 3" xfId="9346" xr:uid="{0614DD92-7BB1-4A5A-AB29-F8359C0C1188}"/>
    <cellStyle name="Entrada 5 2 4 3 2" xfId="24454" xr:uid="{D244E9CB-3539-415A-AC9D-0BFD6509C007}"/>
    <cellStyle name="Entrada 5 2 4 4" xfId="15626" xr:uid="{256D2E25-726F-461F-8915-1A3A908E4DF7}"/>
    <cellStyle name="Entrada 5 2 4 4 2" xfId="30734" xr:uid="{CBFF94BF-5434-454C-8018-9E29BA68ABE8}"/>
    <cellStyle name="Entrada 5 2 4 5" xfId="18072" xr:uid="{56CF1130-23EA-48C5-8D14-300F0E47C9D6}"/>
    <cellStyle name="Entrada 5 2 5" xfId="3290" xr:uid="{3F3D3405-6022-47D1-A6EC-7294EEA93716}"/>
    <cellStyle name="Entrada 5 2 5 2" xfId="5927" xr:uid="{2B62BEE9-1DBC-4A60-B489-98C5A48A5A3B}"/>
    <cellStyle name="Entrada 5 2 5 2 2" xfId="12238" xr:uid="{3348826D-591F-4EEF-96A7-E73B5148EB0C}"/>
    <cellStyle name="Entrada 5 2 5 2 2 2" xfId="27346" xr:uid="{A0EF4DAB-49A8-414A-BC0E-D60272DE68A6}"/>
    <cellStyle name="Entrada 5 2 5 2 3" xfId="15857" xr:uid="{AB6ADAB3-FDD7-41CE-96DD-0527C5D5A308}"/>
    <cellStyle name="Entrada 5 2 5 2 3 2" xfId="30965" xr:uid="{0F43D1D3-5D12-4F45-BE7D-D57F19DF425A}"/>
    <cellStyle name="Entrada 5 2 5 2 4" xfId="21035" xr:uid="{105FDB74-C285-4D3F-8BA1-55126576B5E8}"/>
    <cellStyle name="Entrada 5 2 5 3" xfId="9672" xr:uid="{056FD2A2-7AB3-48B5-A440-8D0130619629}"/>
    <cellStyle name="Entrada 5 2 5 3 2" xfId="24780" xr:uid="{618D950A-8D53-4029-ACEB-AAB594A40AE6}"/>
    <cellStyle name="Entrada 5 2 5 4" xfId="13855" xr:uid="{934B3FEF-085F-4377-853C-4472DCBB09B9}"/>
    <cellStyle name="Entrada 5 2 5 4 2" xfId="28963" xr:uid="{C7B776CB-EC93-4457-8038-33225DCAE314}"/>
    <cellStyle name="Entrada 5 2 5 5" xfId="18398" xr:uid="{D099C974-4A23-4AA1-95EA-708FBC24D16F}"/>
    <cellStyle name="Entrada 5 2 6" xfId="3596" xr:uid="{D35620E9-874D-4A26-AA4C-A5FF9A069DE4}"/>
    <cellStyle name="Entrada 5 2 6 2" xfId="6233" xr:uid="{D9F9E946-9FCA-467E-A563-D4B6FE50E2F9}"/>
    <cellStyle name="Entrada 5 2 6 2 2" xfId="12544" xr:uid="{DB2A222A-74DD-4AFC-83C6-702B882BDD65}"/>
    <cellStyle name="Entrada 5 2 6 2 2 2" xfId="27652" xr:uid="{BC862EE5-1221-4B2F-BC84-69DD3FF46E9C}"/>
    <cellStyle name="Entrada 5 2 6 2 3" xfId="7864" xr:uid="{ED807ABE-64D1-400F-9FB6-4596306AAE19}"/>
    <cellStyle name="Entrada 5 2 6 2 3 2" xfId="22972" xr:uid="{31FD73C8-7181-4D73-9E86-40BDD8D1CB44}"/>
    <cellStyle name="Entrada 5 2 6 2 4" xfId="21341" xr:uid="{508B3A94-B7F8-42D0-BE60-5AD1EF267930}"/>
    <cellStyle name="Entrada 5 2 6 3" xfId="9978" xr:uid="{AD583341-4380-411C-A41B-02747D581D4C}"/>
    <cellStyle name="Entrada 5 2 6 3 2" xfId="25086" xr:uid="{28F8F92D-60ED-4A02-B8EF-8E4F9DAAB7B4}"/>
    <cellStyle name="Entrada 5 2 6 4" xfId="13461" xr:uid="{B685B0B7-2073-4D51-8A1F-92DF54D95F4C}"/>
    <cellStyle name="Entrada 5 2 6 4 2" xfId="28569" xr:uid="{7AEE05E9-0480-4993-87C6-3BDF0A7FA8EC}"/>
    <cellStyle name="Entrada 5 2 6 5" xfId="18704" xr:uid="{EF153038-B7CA-4E7D-BCD0-D14C91040FE3}"/>
    <cellStyle name="Entrada 5 2 7" xfId="3942" xr:uid="{DDBDAC85-D122-4218-81D6-6DCE1A1DD1A9}"/>
    <cellStyle name="Entrada 5 2 7 2" xfId="6579" xr:uid="{2387B3EA-407B-4152-892D-95D72960EF45}"/>
    <cellStyle name="Entrada 5 2 7 2 2" xfId="12890" xr:uid="{9F398224-D60F-480F-BB58-90A71570E638}"/>
    <cellStyle name="Entrada 5 2 7 2 2 2" xfId="27998" xr:uid="{329605F9-C13E-4863-B1CD-E70E7D76A452}"/>
    <cellStyle name="Entrada 5 2 7 2 3" xfId="16595" xr:uid="{99C849BC-675E-490D-9165-97C94421D610}"/>
    <cellStyle name="Entrada 5 2 7 2 3 2" xfId="31703" xr:uid="{31DF7007-A141-4E31-A50C-4445ADF2CCF8}"/>
    <cellStyle name="Entrada 5 2 7 2 4" xfId="21687" xr:uid="{5B2432BF-6AC6-4B51-8EFC-E4102055A85A}"/>
    <cellStyle name="Entrada 5 2 7 3" xfId="10324" xr:uid="{06C37E39-F7B8-4366-9EA3-7D48375B8F18}"/>
    <cellStyle name="Entrada 5 2 7 3 2" xfId="25432" xr:uid="{79525AE1-A00E-463A-83D2-8D7472CAE094}"/>
    <cellStyle name="Entrada 5 2 7 4" xfId="13466" xr:uid="{FC40B537-0D40-4670-A70B-19C5EC0D0373}"/>
    <cellStyle name="Entrada 5 2 7 4 2" xfId="28574" xr:uid="{F50E42B1-ACEC-4D2A-B859-1FEBF5857BCD}"/>
    <cellStyle name="Entrada 5 2 7 5" xfId="19050" xr:uid="{A020CE27-546B-4B24-B9E5-F06968DDC246}"/>
    <cellStyle name="Entrada 5 2 8" xfId="4289" xr:uid="{017B2828-66FC-4DFA-B3AA-675071ED9CE7}"/>
    <cellStyle name="Entrada 5 2 8 2" xfId="6926" xr:uid="{9DD25739-EE1D-4443-A37E-01590171FCE5}"/>
    <cellStyle name="Entrada 5 2 8 2 2" xfId="13237" xr:uid="{1C4FE61F-F6A7-425F-A93A-1BC1EE4EB718}"/>
    <cellStyle name="Entrada 5 2 8 2 2 2" xfId="28345" xr:uid="{51494180-179E-4962-9BA2-8E4930363E7E}"/>
    <cellStyle name="Entrada 5 2 8 2 3" xfId="16901" xr:uid="{91A9E138-CAD5-40C9-87CF-0723D20739BD}"/>
    <cellStyle name="Entrada 5 2 8 2 3 2" xfId="32009" xr:uid="{B9486A53-25BA-4161-B7AC-625EB3161DFA}"/>
    <cellStyle name="Entrada 5 2 8 2 4" xfId="22034" xr:uid="{F0291B73-F4AE-4790-87E0-B10A9FB1DE5E}"/>
    <cellStyle name="Entrada 5 2 8 3" xfId="10671" xr:uid="{318DA3FE-CF5C-448B-8501-EBD746BD3A01}"/>
    <cellStyle name="Entrada 5 2 8 3 2" xfId="25779" xr:uid="{C1169014-C147-4870-A98E-7C7A09C8B175}"/>
    <cellStyle name="Entrada 5 2 8 4" xfId="7807" xr:uid="{BA69CB1E-1597-4387-B07D-800E995E24B9}"/>
    <cellStyle name="Entrada 5 2 8 4 2" xfId="22915" xr:uid="{19599308-51E4-492D-9849-2530D0DB41ED}"/>
    <cellStyle name="Entrada 5 2 8 5" xfId="19397" xr:uid="{785EF067-3E0E-4575-BD3F-D5649AF994A2}"/>
    <cellStyle name="Entrada 5 2 9" xfId="4507" xr:uid="{EDD0592F-6FE3-415B-992D-31A529AE4E73}"/>
    <cellStyle name="Entrada 5 2 9 2" xfId="10889" xr:uid="{AD6728B5-AA1C-446F-A555-FBA907F78D1E}"/>
    <cellStyle name="Entrada 5 2 9 2 2" xfId="25997" xr:uid="{107CAD9B-EF2F-493B-9994-C2E317E3DEB7}"/>
    <cellStyle name="Entrada 5 2 9 3" xfId="7417" xr:uid="{830EDB89-98AD-4DD9-B2DC-E652E92C7CE5}"/>
    <cellStyle name="Entrada 5 2 9 3 2" xfId="22525" xr:uid="{9AE415C2-8AD3-4BC7-A50A-B15225C41E40}"/>
    <cellStyle name="Entrada 5 2 9 4" xfId="19615" xr:uid="{93D787A3-5FC6-478D-AD92-DE50E0E26080}"/>
    <cellStyle name="Entrada 5 3" xfId="1853" xr:uid="{E3CE766A-2F20-41C6-8B5C-104F4830D309}"/>
    <cellStyle name="Entrada 5 3 10" xfId="15592" xr:uid="{64416A28-067A-4A20-8F15-5D4F5AC02450}"/>
    <cellStyle name="Entrada 5 3 10 2" xfId="30700" xr:uid="{BF4D7C0B-80E6-4FAE-B18E-4ACAA0388C88}"/>
    <cellStyle name="Entrada 5 3 11" xfId="14515" xr:uid="{6C6B198F-0241-4631-B114-695B5398E91E}"/>
    <cellStyle name="Entrada 5 3 11 2" xfId="29623" xr:uid="{1BB2067C-0F29-493F-8552-0B48BF6B9E06}"/>
    <cellStyle name="Entrada 5 3 12" xfId="17078" xr:uid="{A62430AA-B3E2-42CE-A547-07453A314B81}"/>
    <cellStyle name="Entrada 5 3 2" xfId="2413" xr:uid="{459F1F9B-5872-4F58-BCED-4ED2A527BFDD}"/>
    <cellStyle name="Entrada 5 3 2 2" xfId="5050" xr:uid="{0D169D12-08D5-4EC8-AC87-D8EA2564DBB0}"/>
    <cellStyle name="Entrada 5 3 2 2 2" xfId="11414" xr:uid="{9ABDA128-77EB-471F-9779-8FCDF341942B}"/>
    <cellStyle name="Entrada 5 3 2 2 2 2" xfId="26522" xr:uid="{76E52A00-F614-4AD7-AB75-69D00260DAEB}"/>
    <cellStyle name="Entrada 5 3 2 2 3" xfId="15154" xr:uid="{2EF8C529-2412-44D2-BEFF-93365DA08B9F}"/>
    <cellStyle name="Entrada 5 3 2 2 3 2" xfId="30262" xr:uid="{6C0CE76A-4422-4425-9B73-CCCAADE43E49}"/>
    <cellStyle name="Entrada 5 3 2 2 4" xfId="20158" xr:uid="{14A411F2-5BEE-461F-9EC4-E6AF0F84A6D3}"/>
    <cellStyle name="Entrada 5 3 2 3" xfId="8880" xr:uid="{7124D916-255A-4163-A0CB-756C9126DD6F}"/>
    <cellStyle name="Entrada 5 3 2 3 2" xfId="23988" xr:uid="{8BC5951C-F168-428F-BA66-C0532345B1A3}"/>
    <cellStyle name="Entrada 5 3 2 4" xfId="15627" xr:uid="{B1D9D322-3E48-4539-8D2F-E9B6F3D3D7AE}"/>
    <cellStyle name="Entrada 5 3 2 4 2" xfId="30735" xr:uid="{58F932C9-3932-4648-AC4C-2D118FC61C50}"/>
    <cellStyle name="Entrada 5 3 2 5" xfId="15494" xr:uid="{F6F45CE1-C689-4193-ACBE-3CE92C936BBB}"/>
    <cellStyle name="Entrada 5 3 2 5 2" xfId="30602" xr:uid="{DC5326C0-1B95-43FA-96E0-8F2A8047F223}"/>
    <cellStyle name="Entrada 5 3 2 6" xfId="17604" xr:uid="{3387B9E5-14CC-4D4D-B4DE-DF3F673C0662}"/>
    <cellStyle name="Entrada 5 3 3" xfId="2207" xr:uid="{81885228-A06F-4162-BD07-1A2360C4D24E}"/>
    <cellStyle name="Entrada 5 3 3 2" xfId="4844" xr:uid="{DBDCF717-601D-45A0-B3A9-FD42C28DBB54}"/>
    <cellStyle name="Entrada 5 3 3 2 2" xfId="14177" xr:uid="{07EAA14C-E3F6-4578-9C76-005CBBC17CFE}"/>
    <cellStyle name="Entrada 5 3 3 2 2 2" xfId="29285" xr:uid="{813490A5-464C-45A1-A0D8-6A29CECF4948}"/>
    <cellStyle name="Entrada 5 3 3 2 3" xfId="19952" xr:uid="{17BE6B4A-4AE4-48D6-95A8-B73475BB1B63}"/>
    <cellStyle name="Entrada 5 3 3 3" xfId="15236" xr:uid="{C325E88E-5ACC-4901-88FA-6E90A6CA7D71}"/>
    <cellStyle name="Entrada 5 3 3 3 2" xfId="30344" xr:uid="{DC1D9ADE-6802-43E3-86F0-2F07F22FF750}"/>
    <cellStyle name="Entrada 5 3 3 4" xfId="17432" xr:uid="{AD98C28E-34B5-43BA-A6E9-6EB93D4B67EC}"/>
    <cellStyle name="Entrada 5 3 4" xfId="2947" xr:uid="{90D5E31F-3BAE-44A2-92BA-00A457EA1613}"/>
    <cellStyle name="Entrada 5 3 4 2" xfId="5584" xr:uid="{EB33A7B8-9294-41DB-ABD8-4E85B22CB6E8}"/>
    <cellStyle name="Entrada 5 3 4 2 2" xfId="11895" xr:uid="{6402A122-00B5-4B0F-BFAE-F93D4BB2F0A1}"/>
    <cellStyle name="Entrada 5 3 4 2 2 2" xfId="27003" xr:uid="{6644636C-3C02-43C8-91E3-C375FBE8F4C5}"/>
    <cellStyle name="Entrada 5 3 4 2 3" xfId="13545" xr:uid="{C2D7F7E0-6285-4EF3-AF06-7E7BA50FF105}"/>
    <cellStyle name="Entrada 5 3 4 2 3 2" xfId="28653" xr:uid="{5ED5B4D1-2944-49C4-B9A5-1ADE6865C733}"/>
    <cellStyle name="Entrada 5 3 4 2 4" xfId="20692" xr:uid="{A58E555A-1460-4650-9934-033D5B148AC9}"/>
    <cellStyle name="Entrada 5 3 4 3" xfId="9329" xr:uid="{9587F7FE-E186-4F7B-ACC1-51DBC3451FA2}"/>
    <cellStyle name="Entrada 5 3 4 3 2" xfId="24437" xr:uid="{222BB99D-CA84-4337-B75F-D6B7FB8F8EA6}"/>
    <cellStyle name="Entrada 5 3 4 4" xfId="13896" xr:uid="{273A0B1B-083F-410F-92E6-64B317F6F065}"/>
    <cellStyle name="Entrada 5 3 4 4 2" xfId="29004" xr:uid="{9770F1DB-CD26-44ED-930D-1DD54570ECBC}"/>
    <cellStyle name="Entrada 5 3 4 5" xfId="18055" xr:uid="{246EAAD2-51BF-4A95-92B6-E32C4CE4AEA1}"/>
    <cellStyle name="Entrada 5 3 5" xfId="3273" xr:uid="{AC4AD215-5274-4BBF-BD77-03D83E130172}"/>
    <cellStyle name="Entrada 5 3 5 2" xfId="5910" xr:uid="{A4A64300-9EAD-474A-9981-789E7115F499}"/>
    <cellStyle name="Entrada 5 3 5 2 2" xfId="12221" xr:uid="{98C61748-B2EB-4A15-A4B4-E267BAC87197}"/>
    <cellStyle name="Entrada 5 3 5 2 2 2" xfId="27329" xr:uid="{BD75359A-3CDF-4D29-A9C5-3D182E7B92BC}"/>
    <cellStyle name="Entrada 5 3 5 2 3" xfId="16568" xr:uid="{55D29EAE-0D99-4E0F-9A2A-84E570059C52}"/>
    <cellStyle name="Entrada 5 3 5 2 3 2" xfId="31676" xr:uid="{D81A651D-9176-44BF-9F14-1C4517DE7C4E}"/>
    <cellStyle name="Entrada 5 3 5 2 4" xfId="21018" xr:uid="{05F32483-19EB-4B3E-9805-826D50993A79}"/>
    <cellStyle name="Entrada 5 3 5 3" xfId="9655" xr:uid="{91871864-F3CF-4EC8-A9C9-1FB0F5E83334}"/>
    <cellStyle name="Entrada 5 3 5 3 2" xfId="24763" xr:uid="{7E6025AD-D6C3-447C-B71F-A0A47EC0F209}"/>
    <cellStyle name="Entrada 5 3 5 4" xfId="15213" xr:uid="{7790B331-AA22-4F11-B8E0-06F4E992FF35}"/>
    <cellStyle name="Entrada 5 3 5 4 2" xfId="30321" xr:uid="{1DEEE0A0-DF21-488D-8E6B-369BA1309A9F}"/>
    <cellStyle name="Entrada 5 3 5 5" xfId="18381" xr:uid="{C5C83DE2-DA51-4A0F-AB6B-B592B48E03CD}"/>
    <cellStyle name="Entrada 5 3 6" xfId="3579" xr:uid="{AE20C310-30C0-4CE7-82AA-7C45BC8F596D}"/>
    <cellStyle name="Entrada 5 3 6 2" xfId="6216" xr:uid="{42E111A8-08D6-4646-991B-501AAE5E6F67}"/>
    <cellStyle name="Entrada 5 3 6 2 2" xfId="12527" xr:uid="{CEF37278-DF76-4992-A60B-6E5E269EE301}"/>
    <cellStyle name="Entrada 5 3 6 2 2 2" xfId="27635" xr:uid="{6AD88353-4D21-4469-8921-681A71E52EF9}"/>
    <cellStyle name="Entrada 5 3 6 2 3" xfId="11765" xr:uid="{D6BD2712-A8E9-4E61-8669-F0D2DFE510A0}"/>
    <cellStyle name="Entrada 5 3 6 2 3 2" xfId="26873" xr:uid="{95DC5AD8-1DC5-4BFC-BEF9-F69543797D13}"/>
    <cellStyle name="Entrada 5 3 6 2 4" xfId="21324" xr:uid="{D35A08F3-685A-49E4-9667-52C9C70570A6}"/>
    <cellStyle name="Entrada 5 3 6 3" xfId="9961" xr:uid="{F02F89B6-843A-492D-BF3A-AB464164D323}"/>
    <cellStyle name="Entrada 5 3 6 3 2" xfId="25069" xr:uid="{819EAE38-8F55-41D9-A9C7-04FD3531CA6F}"/>
    <cellStyle name="Entrada 5 3 6 4" xfId="11755" xr:uid="{2AE71E65-D231-460C-A2D1-44B9C6EBAFA7}"/>
    <cellStyle name="Entrada 5 3 6 4 2" xfId="26863" xr:uid="{D41859F4-85D5-4E52-B359-F3B9BB255170}"/>
    <cellStyle name="Entrada 5 3 6 5" xfId="18687" xr:uid="{4D4B7C3D-DDC9-4B2E-9F28-C81516AFEF78}"/>
    <cellStyle name="Entrada 5 3 7" xfId="3925" xr:uid="{16FB8BB6-AEEA-4377-BDA4-FC6D5A767886}"/>
    <cellStyle name="Entrada 5 3 7 2" xfId="6562" xr:uid="{F540485D-CAE7-407E-9092-FD00F19E8784}"/>
    <cellStyle name="Entrada 5 3 7 2 2" xfId="12873" xr:uid="{E5C766A6-DC20-4046-9427-1ED647354A60}"/>
    <cellStyle name="Entrada 5 3 7 2 2 2" xfId="27981" xr:uid="{BB6AFF38-0C51-4A97-9068-97867615A86E}"/>
    <cellStyle name="Entrada 5 3 7 2 3" xfId="16578" xr:uid="{883424F5-A04C-4818-8E70-38460C3582F7}"/>
    <cellStyle name="Entrada 5 3 7 2 3 2" xfId="31686" xr:uid="{21F64D06-36FC-417C-B4D3-1CADC2B7237E}"/>
    <cellStyle name="Entrada 5 3 7 2 4" xfId="21670" xr:uid="{98B918A2-6FB2-4145-863E-639E4B965152}"/>
    <cellStyle name="Entrada 5 3 7 3" xfId="10307" xr:uid="{F315499A-4C30-4C26-8F51-F0DB96CB1479}"/>
    <cellStyle name="Entrada 5 3 7 3 2" xfId="25415" xr:uid="{0C23F43D-7409-4D5B-B0D5-A47D6B0149A0}"/>
    <cellStyle name="Entrada 5 3 7 4" xfId="16131" xr:uid="{1D7FCEC4-FA7D-4440-A65C-49691F689E10}"/>
    <cellStyle name="Entrada 5 3 7 4 2" xfId="31239" xr:uid="{0D94D3D1-567F-4ABB-B6BD-15A8066D1BA7}"/>
    <cellStyle name="Entrada 5 3 7 5" xfId="19033" xr:uid="{8841B791-98B5-49F4-8AC8-B251BB8E275F}"/>
    <cellStyle name="Entrada 5 3 8" xfId="4490" xr:uid="{1CDDD0B5-3FD4-4B07-A5E6-E97324CC3D4F}"/>
    <cellStyle name="Entrada 5 3 8 2" xfId="10872" xr:uid="{34E436C2-9418-4855-B01E-16E5D0187C0E}"/>
    <cellStyle name="Entrada 5 3 8 2 2" xfId="25980" xr:uid="{0AB732F5-AAF9-4EE4-9D35-5450AC04DCF1}"/>
    <cellStyle name="Entrada 5 3 8 3" xfId="15940" xr:uid="{8CC1DBB4-9575-47C0-8825-C571AACD1D70}"/>
    <cellStyle name="Entrada 5 3 8 3 2" xfId="31048" xr:uid="{89B83E9B-E68C-47B3-A4CC-1A0ABC2ECBD8}"/>
    <cellStyle name="Entrada 5 3 8 4" xfId="19598" xr:uid="{2F0AC4A0-2F22-4AE8-B7F9-5428AC478C0F}"/>
    <cellStyle name="Entrada 5 3 9" xfId="8354" xr:uid="{44CD15C3-87DA-4EDD-BD66-6ADEACEBC1D7}"/>
    <cellStyle name="Entrada 5 3 9 2" xfId="23462" xr:uid="{3B0049B4-A179-49D7-98ED-AA3C911912F4}"/>
    <cellStyle name="Entrada 5 4" xfId="2090" xr:uid="{25128C77-D2A8-4BC5-A87F-D0D871CC3A45}"/>
    <cellStyle name="Entrada 5 4 10" xfId="13960" xr:uid="{6AE5D002-8D3A-4216-86FC-1E8597D5B580}"/>
    <cellStyle name="Entrada 5 4 10 2" xfId="29068" xr:uid="{D9672847-B981-4E2E-A92A-7457AD8B820C}"/>
    <cellStyle name="Entrada 5 4 11" xfId="14692" xr:uid="{D7726625-7D5B-4483-A874-F815C6F43FD6}"/>
    <cellStyle name="Entrada 5 4 11 2" xfId="29800" xr:uid="{A3219358-5821-4CE6-B82C-A62CDEA1D6E2}"/>
    <cellStyle name="Entrada 5 4 12" xfId="17315" xr:uid="{6EA3C8A0-5E2D-47BD-AC8E-3B7C602A8CDE}"/>
    <cellStyle name="Entrada 5 4 2" xfId="2580" xr:uid="{2174A63D-5F8D-4252-8839-7EBBC1CE5D5E}"/>
    <cellStyle name="Entrada 5 4 2 2" xfId="5217" xr:uid="{C3E91681-A8D0-472B-924C-570F33900C01}"/>
    <cellStyle name="Entrada 5 4 2 2 2" xfId="11581" xr:uid="{99C735F4-2D8C-43AA-8A7E-4CB38096F362}"/>
    <cellStyle name="Entrada 5 4 2 2 2 2" xfId="26689" xr:uid="{43A25CF3-FF69-409D-A64E-DB1AFD38AAC7}"/>
    <cellStyle name="Entrada 5 4 2 2 3" xfId="7200" xr:uid="{A3E04A0C-F508-4E0F-8D9E-BC5E03F7F4EF}"/>
    <cellStyle name="Entrada 5 4 2 2 3 2" xfId="22308" xr:uid="{C3C0AF3D-D9CE-4BF5-894B-DCCC7C0B0D39}"/>
    <cellStyle name="Entrada 5 4 2 2 4" xfId="20325" xr:uid="{A5B0B9E9-12B4-4D2F-A7E5-A1BBD155CC89}"/>
    <cellStyle name="Entrada 5 4 2 3" xfId="9047" xr:uid="{9AF8109B-7972-468C-BFF0-5B9A12DF2DF9}"/>
    <cellStyle name="Entrada 5 4 2 3 2" xfId="24155" xr:uid="{9B5B7B01-C4A1-427F-ADE3-F55E0130A031}"/>
    <cellStyle name="Entrada 5 4 2 4" xfId="9205" xr:uid="{E6A80057-81C2-4CF1-B49C-764C16C82398}"/>
    <cellStyle name="Entrada 5 4 2 4 2" xfId="24313" xr:uid="{F1691BC2-7A31-4839-8004-68E9BE26324B}"/>
    <cellStyle name="Entrada 5 4 2 5" xfId="15665" xr:uid="{94E9599B-1E51-4FF3-8A40-6A397985AA9F}"/>
    <cellStyle name="Entrada 5 4 2 5 2" xfId="30773" xr:uid="{7DF6BA10-BE19-4416-BA4F-C7D1484967E0}"/>
    <cellStyle name="Entrada 5 4 2 6" xfId="17688" xr:uid="{58CFF1F6-E979-43F4-9CE9-EB25996F48DE}"/>
    <cellStyle name="Entrada 5 4 3" xfId="2850" xr:uid="{39F2F0BB-E0B6-470E-A5E9-C1A647A20077}"/>
    <cellStyle name="Entrada 5 4 3 2" xfId="5487" xr:uid="{A9A3A70C-D50E-41E6-9BA9-DC25AC04CDFC}"/>
    <cellStyle name="Entrada 5 4 3 2 2" xfId="16489" xr:uid="{B24F1585-B809-4D0F-ABDE-DAA1FC01E1B5}"/>
    <cellStyle name="Entrada 5 4 3 2 2 2" xfId="31597" xr:uid="{88E11D7B-1C08-4597-B0C3-BC1E093A9F3D}"/>
    <cellStyle name="Entrada 5 4 3 2 3" xfId="20595" xr:uid="{12FBA163-2AED-4F09-8381-22D6F055EC3A}"/>
    <cellStyle name="Entrada 5 4 3 3" xfId="7637" xr:uid="{09FE58CF-8E90-4B66-952D-A48829EBB366}"/>
    <cellStyle name="Entrada 5 4 3 3 2" xfId="22745" xr:uid="{A6D82646-8906-42D7-ACA4-B7C692EB5706}"/>
    <cellStyle name="Entrada 5 4 3 4" xfId="17958" xr:uid="{00B64757-9BBF-4A5B-8B53-267C53BBD209}"/>
    <cellStyle name="Entrada 5 4 4" xfId="3153" xr:uid="{6215F6A8-8B69-44B2-A30A-0B55CF6DBE78}"/>
    <cellStyle name="Entrada 5 4 4 2" xfId="5790" xr:uid="{BBF35827-BAB0-4D26-824E-53AAF9E38AE0}"/>
    <cellStyle name="Entrada 5 4 4 2 2" xfId="12101" xr:uid="{36827E41-3F63-46BA-BAC2-C00CB9A04E4B}"/>
    <cellStyle name="Entrada 5 4 4 2 2 2" xfId="27209" xr:uid="{589407CA-C9DF-4950-87C0-A2FDB5270AB0}"/>
    <cellStyle name="Entrada 5 4 4 2 3" xfId="14769" xr:uid="{90332B96-29B6-41FD-B7DE-22DB2985B868}"/>
    <cellStyle name="Entrada 5 4 4 2 3 2" xfId="29877" xr:uid="{86CC7A44-5539-4C22-BF16-959DDFB1F081}"/>
    <cellStyle name="Entrada 5 4 4 2 4" xfId="20898" xr:uid="{01414350-F8E0-4931-A69A-4A0F86E4847E}"/>
    <cellStyle name="Entrada 5 4 4 3" xfId="9535" xr:uid="{007B6991-A195-4340-AF06-7443FB461710}"/>
    <cellStyle name="Entrada 5 4 4 3 2" xfId="24643" xr:uid="{90AD8960-DBA0-4582-9505-FE7B2EE2B879}"/>
    <cellStyle name="Entrada 5 4 4 4" xfId="13741" xr:uid="{F8EC826B-5BE6-46BE-AF55-C3C9A1BF68DF}"/>
    <cellStyle name="Entrada 5 4 4 4 2" xfId="28849" xr:uid="{9E0C4CE5-028D-4D1E-89B5-59657ABEE2DB}"/>
    <cellStyle name="Entrada 5 4 4 5" xfId="18261" xr:uid="{A4EB8F79-B08E-4476-B68E-60963AC3033A}"/>
    <cellStyle name="Entrada 5 4 5" xfId="3479" xr:uid="{EB90C7E1-C2B7-47D6-A264-0DDEF50A2BE0}"/>
    <cellStyle name="Entrada 5 4 5 2" xfId="6116" xr:uid="{F3022776-9772-4D85-AFD2-AD35CA6990BA}"/>
    <cellStyle name="Entrada 5 4 5 2 2" xfId="12427" xr:uid="{27C4598F-C64E-4878-A939-4A1C3FC81E1C}"/>
    <cellStyle name="Entrada 5 4 5 2 2 2" xfId="27535" xr:uid="{608B7185-FF45-4D50-BFEE-1803BFE001AE}"/>
    <cellStyle name="Entrada 5 4 5 2 3" xfId="13546" xr:uid="{AD88FE3E-DAC9-4C69-AA57-4F112A64EACF}"/>
    <cellStyle name="Entrada 5 4 5 2 3 2" xfId="28654" xr:uid="{61550221-1FB5-4585-B42D-78736B26CFAA}"/>
    <cellStyle name="Entrada 5 4 5 2 4" xfId="21224" xr:uid="{A606AFD7-AAEE-4142-85B2-8C905513230B}"/>
    <cellStyle name="Entrada 5 4 5 3" xfId="9861" xr:uid="{546617D2-C0B7-48BF-9AE4-213715945640}"/>
    <cellStyle name="Entrada 5 4 5 3 2" xfId="24969" xr:uid="{5130ED83-4767-4850-AC13-083063DC63F5}"/>
    <cellStyle name="Entrada 5 4 5 4" xfId="15737" xr:uid="{30EEB503-66BA-4341-88F0-6F43FC3EEBA3}"/>
    <cellStyle name="Entrada 5 4 5 4 2" xfId="30845" xr:uid="{201A0ABF-9CC1-4D22-8784-5FDCF7D55681}"/>
    <cellStyle name="Entrada 5 4 5 5" xfId="18587" xr:uid="{3E6083B2-258F-4AA0-A2A5-5969178E8B81}"/>
    <cellStyle name="Entrada 5 4 6" xfId="3785" xr:uid="{9777137C-247C-4CC0-B85E-9F27F51B817C}"/>
    <cellStyle name="Entrada 5 4 6 2" xfId="6422" xr:uid="{DF7FBED1-575F-4B47-AD17-4CF5B445B355}"/>
    <cellStyle name="Entrada 5 4 6 2 2" xfId="12733" xr:uid="{793C756E-579D-4A88-96D2-D226F71CF399}"/>
    <cellStyle name="Entrada 5 4 6 2 2 2" xfId="27841" xr:uid="{FD567E08-A139-466E-81BB-CC57843F5F25}"/>
    <cellStyle name="Entrada 5 4 6 2 3" xfId="14044" xr:uid="{0E4E989B-E5C3-4CA7-AD87-6C841BE482BA}"/>
    <cellStyle name="Entrada 5 4 6 2 3 2" xfId="29152" xr:uid="{ECBE61D4-3A06-4939-ACCD-D8B329861878}"/>
    <cellStyle name="Entrada 5 4 6 2 4" xfId="21530" xr:uid="{A2F026C6-D2DA-4688-B496-B5DBD76E39E5}"/>
    <cellStyle name="Entrada 5 4 6 3" xfId="10167" xr:uid="{C2FC9540-5DC4-4D65-8A51-365145F6058B}"/>
    <cellStyle name="Entrada 5 4 6 3 2" xfId="25275" xr:uid="{3614071E-5A73-4FCF-B4FC-37B6202166A0}"/>
    <cellStyle name="Entrada 5 4 6 4" xfId="15718" xr:uid="{F36928EA-3B81-42EB-AE44-A05E189408E9}"/>
    <cellStyle name="Entrada 5 4 6 4 2" xfId="30826" xr:uid="{F6FCDFE5-2DA4-4051-AF37-BD66D97242A3}"/>
    <cellStyle name="Entrada 5 4 6 5" xfId="18893" xr:uid="{6218EA81-CE7F-4954-9712-9718B7D797F0}"/>
    <cellStyle name="Entrada 5 4 7" xfId="4162" xr:uid="{55D9EEED-1326-4E04-9284-4BCE986609E2}"/>
    <cellStyle name="Entrada 5 4 7 2" xfId="6799" xr:uid="{FE1F5C1E-EE16-4764-BE8C-1E5F44A2ED09}"/>
    <cellStyle name="Entrada 5 4 7 2 2" xfId="13110" xr:uid="{84738934-DD50-4987-9017-3203EFD09C18}"/>
    <cellStyle name="Entrada 5 4 7 2 2 2" xfId="28218" xr:uid="{6C36E58D-2CCB-405B-8584-8C0860437CB7}"/>
    <cellStyle name="Entrada 5 4 7 2 3" xfId="16784" xr:uid="{4152C26F-F792-4AFE-A37D-A320A6E2300B}"/>
    <cellStyle name="Entrada 5 4 7 2 3 2" xfId="31892" xr:uid="{60F1155F-DE03-475D-B35F-A99D8D4B2BB9}"/>
    <cellStyle name="Entrada 5 4 7 2 4" xfId="21907" xr:uid="{4ADAC2B2-3958-4DDE-9F39-C55D0B8492F5}"/>
    <cellStyle name="Entrada 5 4 7 3" xfId="10544" xr:uid="{432549F9-B4F8-474E-A8E7-607765DC9D64}"/>
    <cellStyle name="Entrada 5 4 7 3 2" xfId="25652" xr:uid="{DF15DF02-DDD0-4C32-9B30-F25097E39AB6}"/>
    <cellStyle name="Entrada 5 4 7 4" xfId="13585" xr:uid="{FFCCE9BB-6C16-401D-86AA-D9764DB40C2D}"/>
    <cellStyle name="Entrada 5 4 7 4 2" xfId="28693" xr:uid="{E0BB210C-BFDA-4773-BD9A-9E8F2AFC45B5}"/>
    <cellStyle name="Entrada 5 4 7 5" xfId="19270" xr:uid="{4A4C20F3-EA7A-437E-9BE2-5922BF86A5B8}"/>
    <cellStyle name="Entrada 5 4 8" xfId="4727" xr:uid="{8C89E650-1EFB-40EA-B9BC-AF229642FEE5}"/>
    <cellStyle name="Entrada 5 4 8 2" xfId="11109" xr:uid="{8820CBE8-66F9-42EF-8459-8BD6E4F55E75}"/>
    <cellStyle name="Entrada 5 4 8 2 2" xfId="26217" xr:uid="{11EAEDFE-2178-4EEB-8B6C-9D49908C98E6}"/>
    <cellStyle name="Entrada 5 4 8 3" xfId="8083" xr:uid="{E707659A-9F89-4E17-9EA1-154297FFEC63}"/>
    <cellStyle name="Entrada 5 4 8 3 2" xfId="23191" xr:uid="{C59A9C9C-E13C-43C4-A604-856F68F797C2}"/>
    <cellStyle name="Entrada 5 4 8 4" xfId="19835" xr:uid="{298B26CB-4C4E-4192-894E-98144B1CF103}"/>
    <cellStyle name="Entrada 5 4 9" xfId="8588" xr:uid="{BBE978F4-A338-4531-9689-2894FAAB85EF}"/>
    <cellStyle name="Entrada 5 4 9 2" xfId="23696" xr:uid="{00C8C39B-BDEC-4FCD-AB88-4F736FA219CF}"/>
    <cellStyle name="Entrada 5 5" xfId="2031" xr:uid="{9539623D-F928-4FD3-9566-08874D791FD7}"/>
    <cellStyle name="Entrada 5 5 10" xfId="16232" xr:uid="{2CD03069-C1E1-4E2F-8DEC-67F17E927205}"/>
    <cellStyle name="Entrada 5 5 10 2" xfId="31340" xr:uid="{C7AE826B-C67F-46CE-96D1-FA518387F990}"/>
    <cellStyle name="Entrada 5 5 11" xfId="17256" xr:uid="{E0F02394-3692-454E-B184-76D0B531CE2E}"/>
    <cellStyle name="Entrada 5 5 2" xfId="2791" xr:uid="{A33E6320-2472-459C-85FB-4645D37D9FC3}"/>
    <cellStyle name="Entrada 5 5 2 2" xfId="5428" xr:uid="{90CED311-7CE7-4A3E-9295-599CF48C4A97}"/>
    <cellStyle name="Entrada 5 5 2 2 2" xfId="16277" xr:uid="{B7718DC0-B9EA-4611-9F30-62A9BBC647A4}"/>
    <cellStyle name="Entrada 5 5 2 2 2 2" xfId="31385" xr:uid="{B338A51A-EF4E-4E61-8680-27FEF0873F8B}"/>
    <cellStyle name="Entrada 5 5 2 2 3" xfId="20536" xr:uid="{DBC0838C-C215-4F67-A1B6-A9ED4E78342C}"/>
    <cellStyle name="Entrada 5 5 2 3" xfId="13875" xr:uid="{A2931B02-0523-4482-8784-280FCDA2F480}"/>
    <cellStyle name="Entrada 5 5 2 3 2" xfId="28983" xr:uid="{33D593FB-3052-4DCB-9603-391F524DD379}"/>
    <cellStyle name="Entrada 5 5 2 4" xfId="17899" xr:uid="{2ADCB98E-0457-4E95-BC71-F5D27ED6E0BC}"/>
    <cellStyle name="Entrada 5 5 3" xfId="3094" xr:uid="{A217DCA4-FF0A-4194-8278-A2D450E57120}"/>
    <cellStyle name="Entrada 5 5 3 2" xfId="5731" xr:uid="{62A3933A-ADE0-4AFE-A4B6-FF20C631A8E6}"/>
    <cellStyle name="Entrada 5 5 3 2 2" xfId="12042" xr:uid="{59123239-C215-4AB8-AD8E-4B7292BEA949}"/>
    <cellStyle name="Entrada 5 5 3 2 2 2" xfId="27150" xr:uid="{196695B1-42A1-44BE-87A2-1802525E9E1B}"/>
    <cellStyle name="Entrada 5 5 3 2 3" xfId="7447" xr:uid="{788FD4D7-50BB-4E98-A231-99B393794E9A}"/>
    <cellStyle name="Entrada 5 5 3 2 3 2" xfId="22555" xr:uid="{87B84228-D3FC-411D-B2FF-09099DD8CA69}"/>
    <cellStyle name="Entrada 5 5 3 2 4" xfId="20839" xr:uid="{353A6CA8-9A3E-4969-BDDB-834C99917C73}"/>
    <cellStyle name="Entrada 5 5 3 3" xfId="9476" xr:uid="{3DB95364-F304-4DF5-89D0-070C6767C8B7}"/>
    <cellStyle name="Entrada 5 5 3 3 2" xfId="24584" xr:uid="{CEDCC3E1-B78B-4600-B52E-538802BB795E}"/>
    <cellStyle name="Entrada 5 5 3 4" xfId="15349" xr:uid="{CB1A2D73-4DDC-4E64-99FB-506023E76D2B}"/>
    <cellStyle name="Entrada 5 5 3 4 2" xfId="30457" xr:uid="{CE2B57F8-9EC1-4667-9BDB-FAA6DE18CACB}"/>
    <cellStyle name="Entrada 5 5 3 5" xfId="18202" xr:uid="{72C83FA4-074A-4C2C-8D3A-44BB87AF5696}"/>
    <cellStyle name="Entrada 5 5 4" xfId="3420" xr:uid="{2EA0DE68-A664-497B-8568-E2F06653C3B0}"/>
    <cellStyle name="Entrada 5 5 4 2" xfId="6057" xr:uid="{B87203CF-2C06-44DD-B270-CF4605AA6A1B}"/>
    <cellStyle name="Entrada 5 5 4 2 2" xfId="12368" xr:uid="{7BD61B99-15C2-4383-9A3F-5AB10E2C5251}"/>
    <cellStyle name="Entrada 5 5 4 2 2 2" xfId="27476" xr:uid="{4FC84ED2-5651-40C0-92ED-1ABEC69EE627}"/>
    <cellStyle name="Entrada 5 5 4 2 3" xfId="7179" xr:uid="{D1B84DA2-54AC-416C-9B25-7C2F92FBE5F6}"/>
    <cellStyle name="Entrada 5 5 4 2 3 2" xfId="22287" xr:uid="{D0B5937A-DCD9-4F65-BF60-C2C08CF791E6}"/>
    <cellStyle name="Entrada 5 5 4 2 4" xfId="21165" xr:uid="{D912ABB6-F0AF-4272-A0B0-9B72DDDB0F41}"/>
    <cellStyle name="Entrada 5 5 4 3" xfId="9802" xr:uid="{858EDE5D-6315-4A25-8E96-C32A7EDCCC85}"/>
    <cellStyle name="Entrada 5 5 4 3 2" xfId="24910" xr:uid="{46833039-290F-4640-A0B4-7984C45D39B4}"/>
    <cellStyle name="Entrada 5 5 4 4" xfId="14072" xr:uid="{F213E8A0-540C-4102-BA6A-76DBB9F69867}"/>
    <cellStyle name="Entrada 5 5 4 4 2" xfId="29180" xr:uid="{7FC3CE16-5E3E-49D6-8DE1-3EF01CF8035C}"/>
    <cellStyle name="Entrada 5 5 4 5" xfId="18528" xr:uid="{C7720864-04EA-4923-81F1-457CB1855DE5}"/>
    <cellStyle name="Entrada 5 5 5" xfId="3726" xr:uid="{45393801-EC6A-472D-8362-643C1C946E08}"/>
    <cellStyle name="Entrada 5 5 5 2" xfId="6363" xr:uid="{4689A8A6-5064-4EC8-B883-0BA9B6EA7C38}"/>
    <cellStyle name="Entrada 5 5 5 2 2" xfId="12674" xr:uid="{8BEA5637-6E61-47B0-B49C-EDAC296991FE}"/>
    <cellStyle name="Entrada 5 5 5 2 2 2" xfId="27782" xr:uid="{E0F6F57D-34E1-45A0-9809-7B7B01BBA0D7}"/>
    <cellStyle name="Entrada 5 5 5 2 3" xfId="15625" xr:uid="{ADCDF18D-C132-4BDF-B4D6-A49B031B9FDD}"/>
    <cellStyle name="Entrada 5 5 5 2 3 2" xfId="30733" xr:uid="{375640CC-B6D1-4CF7-B370-9BFB1828DD8A}"/>
    <cellStyle name="Entrada 5 5 5 2 4" xfId="21471" xr:uid="{CE0F650C-0357-4819-82D8-64C109243880}"/>
    <cellStyle name="Entrada 5 5 5 3" xfId="10108" xr:uid="{1A8873EC-099A-41EC-956D-FCF8926DE153}"/>
    <cellStyle name="Entrada 5 5 5 3 2" xfId="25216" xr:uid="{5E383ED9-27D5-44AC-875A-BF24F0C22D5A}"/>
    <cellStyle name="Entrada 5 5 5 4" xfId="15523" xr:uid="{891DE264-C38B-49BF-88DC-67661F3C7166}"/>
    <cellStyle name="Entrada 5 5 5 4 2" xfId="30631" xr:uid="{20547B0A-D5FF-463A-8CEE-AF244D8C7B9D}"/>
    <cellStyle name="Entrada 5 5 5 5" xfId="18834" xr:uid="{0BC95646-0253-4AF0-9323-BB43EF023E8B}"/>
    <cellStyle name="Entrada 5 5 6" xfId="4103" xr:uid="{6AAAA6BC-4189-4679-B29F-D40203ADDBFA}"/>
    <cellStyle name="Entrada 5 5 6 2" xfId="6740" xr:uid="{AC9EA62B-ACCB-4801-9092-8F213EEFBC58}"/>
    <cellStyle name="Entrada 5 5 6 2 2" xfId="13051" xr:uid="{FAB6F1AB-5150-4B5C-9E3C-34A293EA2B62}"/>
    <cellStyle name="Entrada 5 5 6 2 2 2" xfId="28159" xr:uid="{0F4A2AF2-36F9-4547-953F-C46CFF4D81A5}"/>
    <cellStyle name="Entrada 5 5 6 2 3" xfId="16725" xr:uid="{C25E05A6-B125-487A-8C74-C204E47C909E}"/>
    <cellStyle name="Entrada 5 5 6 2 3 2" xfId="31833" xr:uid="{E4CE12AC-3D8A-45E9-8A26-E712CDEC0122}"/>
    <cellStyle name="Entrada 5 5 6 2 4" xfId="21848" xr:uid="{3E5EDF84-1B23-44CE-AC50-E1C9AEF1D16A}"/>
    <cellStyle name="Entrada 5 5 6 3" xfId="10485" xr:uid="{3345AA21-D77C-4EE0-A447-FB3AB1A573B1}"/>
    <cellStyle name="Entrada 5 5 6 3 2" xfId="25593" xr:uid="{FB843818-071C-4D91-865C-EBA6346FB872}"/>
    <cellStyle name="Entrada 5 5 6 4" xfId="7401" xr:uid="{3D4D4531-083C-47B5-8F4B-C77A77A5317F}"/>
    <cellStyle name="Entrada 5 5 6 4 2" xfId="22509" xr:uid="{1A8D223C-93F1-4702-A0F2-E45A707065BB}"/>
    <cellStyle name="Entrada 5 5 6 5" xfId="19211" xr:uid="{3A58AAF3-CC7D-4FAC-AE78-0832C81A4EE4}"/>
    <cellStyle name="Entrada 5 5 7" xfId="4668" xr:uid="{9D6E85DD-2DC5-4FE3-A7C6-0E17E4953A0E}"/>
    <cellStyle name="Entrada 5 5 7 2" xfId="11050" xr:uid="{CF621407-D9AA-4D71-AC3A-0D8F7DD463C0}"/>
    <cellStyle name="Entrada 5 5 7 2 2" xfId="26158" xr:uid="{3F552358-9C57-424E-96FC-572E43719FD0}"/>
    <cellStyle name="Entrada 5 5 7 3" xfId="8082" xr:uid="{C944A25C-9748-47AA-8C5D-F4BA3C652B43}"/>
    <cellStyle name="Entrada 5 5 7 3 2" xfId="23190" xr:uid="{4CCF727A-37E0-44A9-88C9-7043C8462C6B}"/>
    <cellStyle name="Entrada 5 5 7 4" xfId="19776" xr:uid="{74F83165-CE3A-4F10-A06C-9131F7896B23}"/>
    <cellStyle name="Entrada 5 5 8" xfId="8529" xr:uid="{8F6EE178-3418-415B-B22C-7DA5045D8D6B}"/>
    <cellStyle name="Entrada 5 5 8 2" xfId="23637" xr:uid="{FFB79596-81DA-438D-A73E-C2853B2F7516}"/>
    <cellStyle name="Entrada 5 5 9" xfId="15756" xr:uid="{88A490CC-8C21-4B77-8FBA-A363E43C3011}"/>
    <cellStyle name="Entrada 5 5 9 2" xfId="30864" xr:uid="{663F9C37-E9E8-4FD2-9303-D6249E5B7DED}"/>
    <cellStyle name="Entrada 6" xfId="1155" xr:uid="{00000000-0005-0000-0000-000085040000}"/>
    <cellStyle name="Entrada 6 2" xfId="1871" xr:uid="{461402DC-B5E2-4795-BF34-C2533A27B0EC}"/>
    <cellStyle name="Entrada 6 2 10" xfId="8372" xr:uid="{B8267406-AB25-4F6D-A380-EEF307BCE30B}"/>
    <cellStyle name="Entrada 6 2 10 2" xfId="23480" xr:uid="{20D16312-47BF-4A80-8687-2E16F13B2686}"/>
    <cellStyle name="Entrada 6 2 11" xfId="7899" xr:uid="{6C0E0393-AEB3-4946-BA12-25E666BBC843}"/>
    <cellStyle name="Entrada 6 2 11 2" xfId="23007" xr:uid="{490098D5-C4FF-4123-BA82-21A82E2EFF7E}"/>
    <cellStyle name="Entrada 6 2 12" xfId="16558" xr:uid="{9C078091-BFE8-402C-9F9F-0FFA65E6FAC9}"/>
    <cellStyle name="Entrada 6 2 12 2" xfId="31666" xr:uid="{CE5ECF85-7954-4607-B162-9C9DC4FE1FA9}"/>
    <cellStyle name="Entrada 6 2 13" xfId="17096" xr:uid="{143E84FD-FB20-46A4-9FF6-0A5E5D0BEBBD}"/>
    <cellStyle name="Entrada 6 2 2" xfId="2431" xr:uid="{CC5DC458-AEDA-40C5-8ABA-274BA7F0EA0B}"/>
    <cellStyle name="Entrada 6 2 2 2" xfId="5068" xr:uid="{9EA44845-2EBB-40F2-9A52-15CD76D5EB79}"/>
    <cellStyle name="Entrada 6 2 2 2 2" xfId="11432" xr:uid="{8F96E53B-D686-4FAE-B1E8-AD0124044BCC}"/>
    <cellStyle name="Entrada 6 2 2 2 2 2" xfId="26540" xr:uid="{0A8BBA57-8476-49F7-A8F5-2C91B903AD88}"/>
    <cellStyle name="Entrada 6 2 2 2 3" xfId="15931" xr:uid="{4AE0AED8-C5B0-4E07-9225-8FBF9B38DC16}"/>
    <cellStyle name="Entrada 6 2 2 2 3 2" xfId="31039" xr:uid="{7EEC9983-924D-48B3-BC34-80CB615877F4}"/>
    <cellStyle name="Entrada 6 2 2 2 4" xfId="20176" xr:uid="{41D3A402-B668-4FF8-A0BA-5CBC97E4275C}"/>
    <cellStyle name="Entrada 6 2 2 3" xfId="8898" xr:uid="{90C3DB76-BDF9-4A09-8E6D-E94DEE8945E6}"/>
    <cellStyle name="Entrada 6 2 2 3 2" xfId="24006" xr:uid="{358ACBC8-A326-4C78-BDF6-F7A042F2DBF6}"/>
    <cellStyle name="Entrada 6 2 3" xfId="2661" xr:uid="{991C830C-CFDB-4716-A7D2-2E2E6388A04D}"/>
    <cellStyle name="Entrada 6 2 3 2" xfId="5298" xr:uid="{1D47F406-A7B7-4168-95A2-4BA3A6042EC7}"/>
    <cellStyle name="Entrada 6 2 3 2 2" xfId="15656" xr:uid="{C2CD9C62-399C-45C9-BFFA-F649EF0F9443}"/>
    <cellStyle name="Entrada 6 2 3 2 2 2" xfId="30764" xr:uid="{6DE3AF26-A003-460D-A994-C789E934E812}"/>
    <cellStyle name="Entrada 6 2 3 2 3" xfId="20406" xr:uid="{8BA70D19-EFC6-41EC-BA85-2790373F9D70}"/>
    <cellStyle name="Entrada 6 2 3 3" xfId="14429" xr:uid="{A4DC7736-7D60-4808-AEA3-0114BCCB0505}"/>
    <cellStyle name="Entrada 6 2 3 3 2" xfId="29537" xr:uid="{BE476C67-4666-4877-B869-EA17E955A3DC}"/>
    <cellStyle name="Entrada 6 2 3 4" xfId="17769" xr:uid="{F710E927-8614-479F-BB69-4E7022951C4B}"/>
    <cellStyle name="Entrada 6 2 4" xfId="2965" xr:uid="{ED92AA69-64FB-48E1-AF38-83D518C7C5CF}"/>
    <cellStyle name="Entrada 6 2 4 2" xfId="5602" xr:uid="{5F225245-26E6-4B09-841F-0EFA175B8698}"/>
    <cellStyle name="Entrada 6 2 4 2 2" xfId="11913" xr:uid="{CC394CDA-0477-4C31-B210-4B9D4C44EE64}"/>
    <cellStyle name="Entrada 6 2 4 2 2 2" xfId="27021" xr:uid="{2DB3F2BA-F0CB-43E7-90BB-4E4A0760EF57}"/>
    <cellStyle name="Entrada 6 2 4 2 3" xfId="14454" xr:uid="{DCA4645B-6F95-4421-B8AE-74CC6CF804FD}"/>
    <cellStyle name="Entrada 6 2 4 2 3 2" xfId="29562" xr:uid="{B955E363-1FCE-4AB0-B343-561026EFB7D7}"/>
    <cellStyle name="Entrada 6 2 4 2 4" xfId="20710" xr:uid="{18FF2833-A895-424B-ADB0-A10670106A75}"/>
    <cellStyle name="Entrada 6 2 4 3" xfId="9347" xr:uid="{188A3844-3636-4B80-8E87-5554C3043629}"/>
    <cellStyle name="Entrada 6 2 4 3 2" xfId="24455" xr:uid="{98097634-88B2-44FC-B929-42CDE02CA967}"/>
    <cellStyle name="Entrada 6 2 4 4" xfId="8735" xr:uid="{889B1405-FEB4-4E51-807E-9301E96C012F}"/>
    <cellStyle name="Entrada 6 2 4 4 2" xfId="23843" xr:uid="{83E43112-17A5-4589-88BD-C742B9FBFCEB}"/>
    <cellStyle name="Entrada 6 2 4 5" xfId="18073" xr:uid="{532B82BA-2079-4ABF-B19F-48747688AF25}"/>
    <cellStyle name="Entrada 6 2 5" xfId="3291" xr:uid="{78BDA906-4BAC-4A82-A204-BF20D284874A}"/>
    <cellStyle name="Entrada 6 2 5 2" xfId="5928" xr:uid="{5D7D6E2B-41FB-4D66-9572-1B2A1F5281FC}"/>
    <cellStyle name="Entrada 6 2 5 2 2" xfId="12239" xr:uid="{4E8F05A5-A8FC-4DB6-B7BD-FD73BCCCB2C3}"/>
    <cellStyle name="Entrada 6 2 5 2 2 2" xfId="27347" xr:uid="{81EE73FA-78FD-4720-A9FB-FEB8BF41B58A}"/>
    <cellStyle name="Entrada 6 2 5 2 3" xfId="14269" xr:uid="{BBF695FF-DBD0-4512-B7FC-5A8F0BC4BC4E}"/>
    <cellStyle name="Entrada 6 2 5 2 3 2" xfId="29377" xr:uid="{77E8341A-DB62-4BF9-96E7-55A734F303F9}"/>
    <cellStyle name="Entrada 6 2 5 2 4" xfId="21036" xr:uid="{2C327249-1DB1-4C6B-B048-6FCB890FCA5D}"/>
    <cellStyle name="Entrada 6 2 5 3" xfId="9673" xr:uid="{3BD49C5A-62BE-4033-96D6-BCF2CCFCDD58}"/>
    <cellStyle name="Entrada 6 2 5 3 2" xfId="24781" xr:uid="{B774C49B-0697-4084-A23A-842BAB930664}"/>
    <cellStyle name="Entrada 6 2 5 4" xfId="14221" xr:uid="{2816BC5C-F544-45EA-9817-DACE92C40D48}"/>
    <cellStyle name="Entrada 6 2 5 4 2" xfId="29329" xr:uid="{30D69D5D-13C5-4B1C-9B85-5FD7D932AD27}"/>
    <cellStyle name="Entrada 6 2 5 5" xfId="18399" xr:uid="{A6213DEA-644E-403E-A909-2CBD744EFF5E}"/>
    <cellStyle name="Entrada 6 2 6" xfId="3597" xr:uid="{038369AD-B55B-420C-BD90-A493EED51820}"/>
    <cellStyle name="Entrada 6 2 6 2" xfId="6234" xr:uid="{2DEEB825-D561-4C2C-9131-ADC791DC4CE2}"/>
    <cellStyle name="Entrada 6 2 6 2 2" xfId="12545" xr:uid="{AAD75AF7-49F8-4E53-94D2-C3D555EB8B17}"/>
    <cellStyle name="Entrada 6 2 6 2 2 2" xfId="27653" xr:uid="{F21543E6-3439-4EB9-80BF-92122EC80E9E}"/>
    <cellStyle name="Entrada 6 2 6 2 3" xfId="13725" xr:uid="{CF5066B8-2AD3-4C01-AC0A-E54E9B94FF7D}"/>
    <cellStyle name="Entrada 6 2 6 2 3 2" xfId="28833" xr:uid="{538ED43A-CF4E-4755-904D-DF2983502050}"/>
    <cellStyle name="Entrada 6 2 6 2 4" xfId="21342" xr:uid="{996CC422-DF4E-4BB2-ACB6-8C070506CEA0}"/>
    <cellStyle name="Entrada 6 2 6 3" xfId="9979" xr:uid="{6D18FB4F-664C-4BA5-91F2-1D98E080E8AD}"/>
    <cellStyle name="Entrada 6 2 6 3 2" xfId="25087" xr:uid="{6322C35A-BBF9-42FD-8DE3-C8BCD64A6667}"/>
    <cellStyle name="Entrada 6 2 6 4" xfId="7271" xr:uid="{8BCF3CA7-661D-43B7-A553-297E421E1CDC}"/>
    <cellStyle name="Entrada 6 2 6 4 2" xfId="22379" xr:uid="{2F7DD250-F448-4F76-A45E-526AFFB9C2A3}"/>
    <cellStyle name="Entrada 6 2 6 5" xfId="18705" xr:uid="{5D116A02-CF1C-4522-A866-40479C84E515}"/>
    <cellStyle name="Entrada 6 2 7" xfId="3943" xr:uid="{4FF9C230-C8E7-4C2A-BAC0-B61E32DF397B}"/>
    <cellStyle name="Entrada 6 2 7 2" xfId="6580" xr:uid="{D9EB8DCD-B0E6-4380-81AC-FE02EF9A3218}"/>
    <cellStyle name="Entrada 6 2 7 2 2" xfId="12891" xr:uid="{8A20385E-8BE5-4346-A092-A9487EDC0949}"/>
    <cellStyle name="Entrada 6 2 7 2 2 2" xfId="27999" xr:uid="{CE066624-E230-4ACD-8469-4EFCE8B0A933}"/>
    <cellStyle name="Entrada 6 2 7 2 3" xfId="16596" xr:uid="{7016304A-E94C-4091-A12C-A86BC99EB690}"/>
    <cellStyle name="Entrada 6 2 7 2 3 2" xfId="31704" xr:uid="{4971F954-16D8-4521-9D5C-5A09406DEE67}"/>
    <cellStyle name="Entrada 6 2 7 2 4" xfId="21688" xr:uid="{DFD2AD72-FB5A-4CE5-AA8B-0C33420A331E}"/>
    <cellStyle name="Entrada 6 2 7 3" xfId="10325" xr:uid="{858F7A99-AF9B-402F-9A14-10203103E9D4}"/>
    <cellStyle name="Entrada 6 2 7 3 2" xfId="25433" xr:uid="{AD44FEFE-F366-40F6-A06D-45CA03A8832F}"/>
    <cellStyle name="Entrada 6 2 7 4" xfId="14803" xr:uid="{4B78AC1B-021F-49E3-97A9-F33FD5D7CCE7}"/>
    <cellStyle name="Entrada 6 2 7 4 2" xfId="29911" xr:uid="{478B250F-A9D4-4536-B603-F947C0BAB07D}"/>
    <cellStyle name="Entrada 6 2 7 5" xfId="19051" xr:uid="{48E0AACA-9870-4360-8422-39C2CC925C15}"/>
    <cellStyle name="Entrada 6 2 8" xfId="4290" xr:uid="{B4F76DB8-9D58-4C93-A597-BB9BB34492BF}"/>
    <cellStyle name="Entrada 6 2 8 2" xfId="6927" xr:uid="{65219C7C-E695-42AF-89E5-BD4A617B1CD5}"/>
    <cellStyle name="Entrada 6 2 8 2 2" xfId="13238" xr:uid="{92988ACD-285D-4B34-9B2E-9047433BFC17}"/>
    <cellStyle name="Entrada 6 2 8 2 2 2" xfId="28346" xr:uid="{F2CBEEFD-4F4B-4353-B64B-298F9E28F865}"/>
    <cellStyle name="Entrada 6 2 8 2 3" xfId="16902" xr:uid="{073EBEB3-817C-4AF7-A81B-2AC430B9CBF1}"/>
    <cellStyle name="Entrada 6 2 8 2 3 2" xfId="32010" xr:uid="{0522E8B6-A3C7-42F5-95A7-BF5436FCCFA0}"/>
    <cellStyle name="Entrada 6 2 8 2 4" xfId="22035" xr:uid="{41E05F47-6A2F-4A36-9659-F4F4DD6BE439}"/>
    <cellStyle name="Entrada 6 2 8 3" xfId="10672" xr:uid="{7BD6EAFD-BDE5-4B48-A13B-8E8B74B1C6B3}"/>
    <cellStyle name="Entrada 6 2 8 3 2" xfId="25780" xr:uid="{F385C95B-3114-43BB-B091-17195C5083A4}"/>
    <cellStyle name="Entrada 6 2 8 4" xfId="7759" xr:uid="{C0D75C55-AFDD-48B2-B25E-9B93A4F3D459}"/>
    <cellStyle name="Entrada 6 2 8 4 2" xfId="22867" xr:uid="{3404D711-368D-41A1-892B-5CD7E957EC45}"/>
    <cellStyle name="Entrada 6 2 8 5" xfId="19398" xr:uid="{71F810B0-37E2-48D9-A5B1-E0C67608C47D}"/>
    <cellStyle name="Entrada 6 2 9" xfId="4508" xr:uid="{29E96525-A16B-449A-85A7-7BACCF3DB748}"/>
    <cellStyle name="Entrada 6 2 9 2" xfId="10890" xr:uid="{0BD6BE4B-1D71-4418-9799-FA36E7CEAE99}"/>
    <cellStyle name="Entrada 6 2 9 2 2" xfId="25998" xr:uid="{4A9F2AC1-3FD3-4809-A5CF-9D1422766D51}"/>
    <cellStyle name="Entrada 6 2 9 3" xfId="15690" xr:uid="{774D2FA2-2464-4B6C-B37E-490780221730}"/>
    <cellStyle name="Entrada 6 2 9 3 2" xfId="30798" xr:uid="{258C1A67-6B86-43D4-8AE5-97EA995B6E21}"/>
    <cellStyle name="Entrada 6 2 9 4" xfId="19616" xr:uid="{F0E87900-7AE8-4F20-B855-46F632AB840B}"/>
    <cellStyle name="Entrada 6 3" xfId="1854" xr:uid="{87FAE260-4485-45DE-8A51-FE5114DE9C6B}"/>
    <cellStyle name="Entrada 6 3 10" xfId="14380" xr:uid="{8C8476F9-105B-4BD2-8674-7218BA23DF94}"/>
    <cellStyle name="Entrada 6 3 10 2" xfId="29488" xr:uid="{F622F310-250B-4BDF-86BF-54B19B0A09C7}"/>
    <cellStyle name="Entrada 6 3 11" xfId="13431" xr:uid="{33110DCE-3782-4884-B53E-FD35172C6BC4}"/>
    <cellStyle name="Entrada 6 3 11 2" xfId="28539" xr:uid="{A5B74C88-396D-4A8C-9DE9-0F6726AA710C}"/>
    <cellStyle name="Entrada 6 3 12" xfId="17079" xr:uid="{72DB0F3B-B968-4EEC-99D4-14CC509E6AB5}"/>
    <cellStyle name="Entrada 6 3 2" xfId="2414" xr:uid="{8D51D745-BE8E-4AAA-8AFE-AEA57291376B}"/>
    <cellStyle name="Entrada 6 3 2 2" xfId="5051" xr:uid="{C836195B-BAA2-45C5-8729-DFAEDB1FA90C}"/>
    <cellStyle name="Entrada 6 3 2 2 2" xfId="11415" xr:uid="{66873E50-8136-46CE-AE2D-3E8351974ACE}"/>
    <cellStyle name="Entrada 6 3 2 2 2 2" xfId="26523" xr:uid="{54D0A578-EABE-424C-8E8C-722CB214A577}"/>
    <cellStyle name="Entrada 6 3 2 2 3" xfId="7253" xr:uid="{CD6E58EE-0D04-4F6D-9017-803CB2F15A63}"/>
    <cellStyle name="Entrada 6 3 2 2 3 2" xfId="22361" xr:uid="{C5B67482-5B09-489D-9EEE-119C5CD329E4}"/>
    <cellStyle name="Entrada 6 3 2 2 4" xfId="20159" xr:uid="{DAA0A393-EBED-4959-9442-5EF0B71B97EC}"/>
    <cellStyle name="Entrada 6 3 2 3" xfId="8881" xr:uid="{76FFE70C-3637-4426-AD2A-56BBF7770186}"/>
    <cellStyle name="Entrada 6 3 2 3 2" xfId="23989" xr:uid="{09343934-FDEC-474F-9093-4E1B3FCD4130}"/>
    <cellStyle name="Entrada 6 3 2 4" xfId="14215" xr:uid="{A5EC1529-D672-4D4A-9BFF-D1349967E8EF}"/>
    <cellStyle name="Entrada 6 3 2 4 2" xfId="29323" xr:uid="{B8B0524E-FFF4-4232-B1FB-567872812877}"/>
    <cellStyle name="Entrada 6 3 2 5" xfId="14931" xr:uid="{17FD74E2-1073-4A4A-9AF8-332B0277F83D}"/>
    <cellStyle name="Entrada 6 3 2 5 2" xfId="30039" xr:uid="{CC00766E-757D-4E20-A74A-45C6C395784E}"/>
    <cellStyle name="Entrada 6 3 2 6" xfId="17605" xr:uid="{B1F0149F-3D20-4254-8C6F-F1C248B3832F}"/>
    <cellStyle name="Entrada 6 3 3" xfId="2206" xr:uid="{45E9AD53-1E2C-45CD-8E0B-BCF6CA778219}"/>
    <cellStyle name="Entrada 6 3 3 2" xfId="4843" xr:uid="{B6B6B7F7-ADA5-4FD9-B8FF-6CEAE795B97E}"/>
    <cellStyle name="Entrada 6 3 3 2 2" xfId="16141" xr:uid="{DEE8B5BA-CF63-4347-A182-4404813A58D5}"/>
    <cellStyle name="Entrada 6 3 3 2 2 2" xfId="31249" xr:uid="{8BD21EC6-6A05-4CD7-B180-D9CDB126E16C}"/>
    <cellStyle name="Entrada 6 3 3 2 3" xfId="19951" xr:uid="{5FF3BD5F-0163-4C4F-A6D6-662AF3B58C21}"/>
    <cellStyle name="Entrada 6 3 3 3" xfId="14047" xr:uid="{40E71CEC-967C-4FF9-8D72-C2E6F09D8EDA}"/>
    <cellStyle name="Entrada 6 3 3 3 2" xfId="29155" xr:uid="{658664F4-3E45-4791-98FB-7BE432F907C4}"/>
    <cellStyle name="Entrada 6 3 3 4" xfId="17431" xr:uid="{1451AC4C-11CF-4A9C-95D2-C9D39AF5B6CD}"/>
    <cellStyle name="Entrada 6 3 4" xfId="2948" xr:uid="{C68262B2-842F-4CC7-BF29-59ABC26FD3FF}"/>
    <cellStyle name="Entrada 6 3 4 2" xfId="5585" xr:uid="{2B081244-75A7-45D4-B046-6AEAC485A0DA}"/>
    <cellStyle name="Entrada 6 3 4 2 2" xfId="11896" xr:uid="{9C05BA29-7F88-41F7-B3EE-EBCE99624681}"/>
    <cellStyle name="Entrada 6 3 4 2 2 2" xfId="27004" xr:uid="{2D5C09DB-CC05-477D-BCEF-B4441B261586}"/>
    <cellStyle name="Entrada 6 3 4 2 3" xfId="13568" xr:uid="{3888A113-6398-4143-94D0-F2249FB91CD8}"/>
    <cellStyle name="Entrada 6 3 4 2 3 2" xfId="28676" xr:uid="{EE8A88C9-C7CD-4A18-ADAB-8C0C89357430}"/>
    <cellStyle name="Entrada 6 3 4 2 4" xfId="20693" xr:uid="{6EB13816-38F7-409A-9516-E32CEC39895D}"/>
    <cellStyle name="Entrada 6 3 4 3" xfId="9330" xr:uid="{99997E13-8ECE-47CF-A277-CCB832DD0DD9}"/>
    <cellStyle name="Entrada 6 3 4 3 2" xfId="24438" xr:uid="{9894979C-5663-4D12-8F57-7E6591A03959}"/>
    <cellStyle name="Entrada 6 3 4 4" xfId="15683" xr:uid="{A5001462-D415-4822-939C-364D09195CA4}"/>
    <cellStyle name="Entrada 6 3 4 4 2" xfId="30791" xr:uid="{A96DE51C-CA73-4444-BA68-FCED86DFD357}"/>
    <cellStyle name="Entrada 6 3 4 5" xfId="18056" xr:uid="{8081C2FC-3CBC-48E7-A943-0D46F11D6806}"/>
    <cellStyle name="Entrada 6 3 5" xfId="3274" xr:uid="{4151C211-E87A-4C8A-9644-EA81975F07AC}"/>
    <cellStyle name="Entrada 6 3 5 2" xfId="5911" xr:uid="{E5F6F791-E9E5-49F2-9908-573717D2F072}"/>
    <cellStyle name="Entrada 6 3 5 2 2" xfId="12222" xr:uid="{83E96058-EF60-451B-A3C5-E0AF415A48A8}"/>
    <cellStyle name="Entrada 6 3 5 2 2 2" xfId="27330" xr:uid="{41740D10-EA10-4839-9990-5ADD24478624}"/>
    <cellStyle name="Entrada 6 3 5 2 3" xfId="14266" xr:uid="{B54C9C2F-100C-42BA-8B5E-9B32CA9D9281}"/>
    <cellStyle name="Entrada 6 3 5 2 3 2" xfId="29374" xr:uid="{7A2466EB-E37F-4FA8-812C-3E2C092A3EAA}"/>
    <cellStyle name="Entrada 6 3 5 2 4" xfId="21019" xr:uid="{1106ED17-743D-4507-8E7E-FF54DE455291}"/>
    <cellStyle name="Entrada 6 3 5 3" xfId="9656" xr:uid="{5C91D944-DE7C-4013-8C44-ACB62C9DBEFB}"/>
    <cellStyle name="Entrada 6 3 5 3 2" xfId="24764" xr:uid="{1DD883F0-2425-478E-83E8-1391DB6B2B19}"/>
    <cellStyle name="Entrada 6 3 5 4" xfId="14820" xr:uid="{3218E709-8FF2-4A6D-AA0C-7C7B3A64F1F8}"/>
    <cellStyle name="Entrada 6 3 5 4 2" xfId="29928" xr:uid="{BB8E6A6D-A8A6-480F-9A18-A9AC1B8D6C3B}"/>
    <cellStyle name="Entrada 6 3 5 5" xfId="18382" xr:uid="{D7D60C74-15EC-4183-B298-75F6E2CCB261}"/>
    <cellStyle name="Entrada 6 3 6" xfId="3580" xr:uid="{A9158683-ED33-4557-9F84-50A1B2028C4B}"/>
    <cellStyle name="Entrada 6 3 6 2" xfId="6217" xr:uid="{5175BE8A-56AE-4315-A68A-27ABD36BFC4F}"/>
    <cellStyle name="Entrada 6 3 6 2 2" xfId="12528" xr:uid="{8E84D5EE-EBAB-48F7-AC90-6AAA7D33CB6D}"/>
    <cellStyle name="Entrada 6 3 6 2 2 2" xfId="27636" xr:uid="{B9CF24B6-EA0D-4853-B908-502DF412871A}"/>
    <cellStyle name="Entrada 6 3 6 2 3" xfId="14933" xr:uid="{D449EAF8-FB53-4AA3-A0AD-7C48868A3CCF}"/>
    <cellStyle name="Entrada 6 3 6 2 3 2" xfId="30041" xr:uid="{8A86D94C-2831-4240-938B-51966EA452AC}"/>
    <cellStyle name="Entrada 6 3 6 2 4" xfId="21325" xr:uid="{B0393AF7-E86C-463A-885E-603709F23D8D}"/>
    <cellStyle name="Entrada 6 3 6 3" xfId="9962" xr:uid="{87C48743-AD31-41A3-ACDA-39C248CA91AB}"/>
    <cellStyle name="Entrada 6 3 6 3 2" xfId="25070" xr:uid="{E6CEEEE3-4D99-406C-8345-954216433876}"/>
    <cellStyle name="Entrada 6 3 6 4" xfId="14990" xr:uid="{F591195E-8348-40B8-8BF7-41A34DA9D266}"/>
    <cellStyle name="Entrada 6 3 6 4 2" xfId="30098" xr:uid="{A04CF36A-79AB-416E-AEBD-DA71F881BD74}"/>
    <cellStyle name="Entrada 6 3 6 5" xfId="18688" xr:uid="{35EBF53D-1E7B-4389-8A0C-D667BAF952BB}"/>
    <cellStyle name="Entrada 6 3 7" xfId="3926" xr:uid="{1ECCCD16-297B-4476-9E8B-7820DD24011E}"/>
    <cellStyle name="Entrada 6 3 7 2" xfId="6563" xr:uid="{F1F001CF-8470-45D0-9C0E-95BFA31B52FC}"/>
    <cellStyle name="Entrada 6 3 7 2 2" xfId="12874" xr:uid="{67E2F869-D251-4F4A-894C-725A2247B77B}"/>
    <cellStyle name="Entrada 6 3 7 2 2 2" xfId="27982" xr:uid="{9B8B07D8-67BA-40F0-B2C5-62460C6681E6}"/>
    <cellStyle name="Entrada 6 3 7 2 3" xfId="16579" xr:uid="{7EFFB4C2-6602-4109-9D5F-7C3DDCFE59D3}"/>
    <cellStyle name="Entrada 6 3 7 2 3 2" xfId="31687" xr:uid="{274101AE-BB08-48D5-AB38-D3FD05A0F990}"/>
    <cellStyle name="Entrada 6 3 7 2 4" xfId="21671" xr:uid="{28FD3D9E-3339-40DA-906D-31326968C1A9}"/>
    <cellStyle name="Entrada 6 3 7 3" xfId="10308" xr:uid="{8010068E-9770-479A-808C-390FF041113A}"/>
    <cellStyle name="Entrada 6 3 7 3 2" xfId="25416" xr:uid="{2E5F9A0E-4C43-4B8A-9773-D0502BD1A22E}"/>
    <cellStyle name="Entrada 6 3 7 4" xfId="8237" xr:uid="{FC077421-D030-41D5-9581-9E9E25FCC5CD}"/>
    <cellStyle name="Entrada 6 3 7 4 2" xfId="23345" xr:uid="{A0E07F97-7402-41A0-8C2B-E727EB80F252}"/>
    <cellStyle name="Entrada 6 3 7 5" xfId="19034" xr:uid="{D4330170-40A1-43A5-8784-73A9BFCD0316}"/>
    <cellStyle name="Entrada 6 3 8" xfId="4491" xr:uid="{AE103A37-BDB8-4486-BA0E-58E56A0A69AF}"/>
    <cellStyle name="Entrada 6 3 8 2" xfId="10873" xr:uid="{7565869F-36AC-4F51-9D7B-A93D265B611B}"/>
    <cellStyle name="Entrada 6 3 8 2 2" xfId="25981" xr:uid="{A93AA774-F01F-4189-89E7-843DBB107195}"/>
    <cellStyle name="Entrada 6 3 8 3" xfId="11776" xr:uid="{A98FDCF9-6D04-4EA5-88DF-7867D4F7954E}"/>
    <cellStyle name="Entrada 6 3 8 3 2" xfId="26884" xr:uid="{096AEEDE-5EA2-47FB-A5FC-CDFD9BC64ACF}"/>
    <cellStyle name="Entrada 6 3 8 4" xfId="19599" xr:uid="{18C07D1E-3926-447E-B6D8-74171C7CC414}"/>
    <cellStyle name="Entrada 6 3 9" xfId="8355" xr:uid="{AC2CF412-A173-42E3-9678-EE70FFDA8774}"/>
    <cellStyle name="Entrada 6 3 9 2" xfId="23463" xr:uid="{CE6DCFDD-6308-4B0F-BA01-8022D2C24E08}"/>
    <cellStyle name="Entrada 6 4" xfId="2091" xr:uid="{80507D83-AB0F-4430-A020-78847FC85967}"/>
    <cellStyle name="Entrada 6 4 10" xfId="8146" xr:uid="{0EF8C1C5-B1AE-429E-92E1-7DB7739BBB25}"/>
    <cellStyle name="Entrada 6 4 10 2" xfId="23254" xr:uid="{AA8188F6-2A0B-4C96-A875-D5464080EC5E}"/>
    <cellStyle name="Entrada 6 4 11" xfId="16454" xr:uid="{83E31836-7B2C-482A-9276-902014EE748B}"/>
    <cellStyle name="Entrada 6 4 11 2" xfId="31562" xr:uid="{7D75C07F-C13C-4C8C-AC5C-551AAD319367}"/>
    <cellStyle name="Entrada 6 4 12" xfId="17316" xr:uid="{272FD566-760B-4663-BFD8-58E27876E087}"/>
    <cellStyle name="Entrada 6 4 2" xfId="2581" xr:uid="{8ACC3DEA-C329-4E8A-8C34-4B6C2AA522B7}"/>
    <cellStyle name="Entrada 6 4 2 2" xfId="5218" xr:uid="{8F8EDCF0-346A-4C13-A0ED-F122A1CCBF88}"/>
    <cellStyle name="Entrada 6 4 2 2 2" xfId="11582" xr:uid="{0AA31EFF-150A-45BC-BF4D-68539264A6A7}"/>
    <cellStyle name="Entrada 6 4 2 2 2 2" xfId="26690" xr:uid="{4B35FE6D-620C-49C5-950E-1D27EC735D4B}"/>
    <cellStyle name="Entrada 6 4 2 2 3" xfId="16024" xr:uid="{5D91E8BF-28C3-4DF6-9DBA-3E2C916B9517}"/>
    <cellStyle name="Entrada 6 4 2 2 3 2" xfId="31132" xr:uid="{08B59624-47BF-40BC-B421-E2BE36293954}"/>
    <cellStyle name="Entrada 6 4 2 2 4" xfId="20326" xr:uid="{F3B30BED-7CD9-4E8B-B9CD-7CE09605C1C4}"/>
    <cellStyle name="Entrada 6 4 2 3" xfId="9048" xr:uid="{F4816D9C-3FED-4331-BA11-E4F4E6756B3C}"/>
    <cellStyle name="Entrada 6 4 2 3 2" xfId="24156" xr:uid="{432A76B1-B229-440D-BE27-7CF51C1E15F1}"/>
    <cellStyle name="Entrada 6 4 2 4" xfId="8010" xr:uid="{8BACCECC-C166-45FC-9A83-73FB7C947BFA}"/>
    <cellStyle name="Entrada 6 4 2 4 2" xfId="23118" xr:uid="{EDEAF47A-B44D-4787-B412-9719A7AE6C72}"/>
    <cellStyle name="Entrada 6 4 2 5" xfId="16363" xr:uid="{0EC4815F-3E71-43D5-A9B2-487D6A151F94}"/>
    <cellStyle name="Entrada 6 4 2 5 2" xfId="31471" xr:uid="{81A75211-C87E-4844-8541-0BE98FBA021F}"/>
    <cellStyle name="Entrada 6 4 2 6" xfId="17689" xr:uid="{75DDA71B-2781-46B2-A7FE-D4ABB2BF2BF8}"/>
    <cellStyle name="Entrada 6 4 3" xfId="2851" xr:uid="{E625E900-1B36-4FE1-8AA6-BAF82CAD20DD}"/>
    <cellStyle name="Entrada 6 4 3 2" xfId="5488" xr:uid="{0051A8CA-25BB-4A4E-BFF3-D3A237610403}"/>
    <cellStyle name="Entrada 6 4 3 2 2" xfId="13459" xr:uid="{F7D945B3-E0BB-477C-8895-DAECBD2ED3E7}"/>
    <cellStyle name="Entrada 6 4 3 2 2 2" xfId="28567" xr:uid="{19807F96-EB65-4841-9147-953C0480B615}"/>
    <cellStyle name="Entrada 6 4 3 2 3" xfId="20596" xr:uid="{F73A23E5-A67F-4CEF-8363-5F159C2775A1}"/>
    <cellStyle name="Entrada 6 4 3 3" xfId="14000" xr:uid="{FCEA78A6-3AEC-412E-8D83-C936EA8D2903}"/>
    <cellStyle name="Entrada 6 4 3 3 2" xfId="29108" xr:uid="{3F915037-B695-42B2-9695-AC0AAD4F310A}"/>
    <cellStyle name="Entrada 6 4 3 4" xfId="17959" xr:uid="{BF5E10B4-5C43-4971-AC41-9D0747900538}"/>
    <cellStyle name="Entrada 6 4 4" xfId="3154" xr:uid="{87468C7B-826E-49EB-82C8-B4C33FE01E8D}"/>
    <cellStyle name="Entrada 6 4 4 2" xfId="5791" xr:uid="{E849E120-83BB-455B-8516-B0F2944469E5}"/>
    <cellStyle name="Entrada 6 4 4 2 2" xfId="12102" xr:uid="{852CDBBB-5EEE-417E-A48E-A472C0346C03}"/>
    <cellStyle name="Entrada 6 4 4 2 2 2" xfId="27210" xr:uid="{FA421559-952C-4163-B5ED-CFC2CF770D00}"/>
    <cellStyle name="Entrada 6 4 4 2 3" xfId="11229" xr:uid="{EEB4A09B-3E74-4F02-A277-17518D0B9185}"/>
    <cellStyle name="Entrada 6 4 4 2 3 2" xfId="26337" xr:uid="{4D8AC837-6874-45A6-AA45-32D9432F884C}"/>
    <cellStyle name="Entrada 6 4 4 2 4" xfId="20899" xr:uid="{DF456B55-B16B-4058-AB3A-B47B96D66192}"/>
    <cellStyle name="Entrada 6 4 4 3" xfId="9536" xr:uid="{5D70DCE1-A19C-46D1-BD96-CBC2B862A629}"/>
    <cellStyle name="Entrada 6 4 4 3 2" xfId="24644" xr:uid="{FD8B1F69-15AF-43E9-A909-63138FC75A4D}"/>
    <cellStyle name="Entrada 6 4 4 4" xfId="16551" xr:uid="{61CF3F2A-8959-4F93-9A42-B7A2E7404599}"/>
    <cellStyle name="Entrada 6 4 4 4 2" xfId="31659" xr:uid="{E93070EE-3CB1-489B-8051-6E51930C332A}"/>
    <cellStyle name="Entrada 6 4 4 5" xfId="18262" xr:uid="{F4206AE5-5C8F-42E8-9B59-F761F387E2DC}"/>
    <cellStyle name="Entrada 6 4 5" xfId="3480" xr:uid="{3BB999E8-D3BB-483D-824E-E44A54BCB386}"/>
    <cellStyle name="Entrada 6 4 5 2" xfId="6117" xr:uid="{3AEEE233-BB63-4DF0-A30A-2B02389D37E3}"/>
    <cellStyle name="Entrada 6 4 5 2 2" xfId="12428" xr:uid="{15FB916F-E178-4E0E-AE2C-5AECA16AC080}"/>
    <cellStyle name="Entrada 6 4 5 2 2 2" xfId="27536" xr:uid="{487CB6DD-204E-49CF-993F-43A7B0D62328}"/>
    <cellStyle name="Entrada 6 4 5 2 3" xfId="15988" xr:uid="{576D5B8C-6ACF-4BBD-915E-5CB2E0222A99}"/>
    <cellStyle name="Entrada 6 4 5 2 3 2" xfId="31096" xr:uid="{DEA1BE38-AA3D-4E74-AA27-8FF1E22A8ABA}"/>
    <cellStyle name="Entrada 6 4 5 2 4" xfId="21225" xr:uid="{E442C0CE-1CC4-4ED6-B216-A901A6776B14}"/>
    <cellStyle name="Entrada 6 4 5 3" xfId="9862" xr:uid="{6B577A9A-6ECA-4ED5-A7A7-52F743EE9F54}"/>
    <cellStyle name="Entrada 6 4 5 3 2" xfId="24970" xr:uid="{5ED05C6F-F1EA-47CF-A50F-11EAFEC50D52}"/>
    <cellStyle name="Entrada 6 4 5 4" xfId="15461" xr:uid="{1A70E273-26FA-4F0B-BF9C-5AA83B1210C9}"/>
    <cellStyle name="Entrada 6 4 5 4 2" xfId="30569" xr:uid="{32ECA8FC-9EFC-47A1-AA4E-F43FCE10D4DC}"/>
    <cellStyle name="Entrada 6 4 5 5" xfId="18588" xr:uid="{C604DCB7-9511-49C1-BEC3-FF28E01CE3E5}"/>
    <cellStyle name="Entrada 6 4 6" xfId="3786" xr:uid="{F2F4D395-0B3E-4A5F-A001-2221E920EFCB}"/>
    <cellStyle name="Entrada 6 4 6 2" xfId="6423" xr:uid="{5FFB9CB8-A15A-4141-96C1-9324B11B196F}"/>
    <cellStyle name="Entrada 6 4 6 2 2" xfId="12734" xr:uid="{EAE60B37-6351-4BDA-9EC8-00C58A220A6B}"/>
    <cellStyle name="Entrada 6 4 6 2 2 2" xfId="27842" xr:uid="{B1EEB1E8-50C9-41D5-AD6C-858C0DF40CB0}"/>
    <cellStyle name="Entrada 6 4 6 2 3" xfId="15787" xr:uid="{A8ACDFC2-8EF6-4F6D-AB3B-71E417F03B74}"/>
    <cellStyle name="Entrada 6 4 6 2 3 2" xfId="30895" xr:uid="{9CD00F7D-B020-4D07-8B66-02DACDE61AD3}"/>
    <cellStyle name="Entrada 6 4 6 2 4" xfId="21531" xr:uid="{97AB7B1F-F9D6-4685-BB3C-4562425AB9E4}"/>
    <cellStyle name="Entrada 6 4 6 3" xfId="10168" xr:uid="{D4C31FC1-02D8-4B10-84C6-7DFCE7000E9F}"/>
    <cellStyle name="Entrada 6 4 6 3 2" xfId="25276" xr:uid="{24F89231-BB46-4D1D-8A3C-B838BC356F27}"/>
    <cellStyle name="Entrada 6 4 6 4" xfId="14397" xr:uid="{99BF3009-5A4B-4543-80FB-0CE0B9E8457B}"/>
    <cellStyle name="Entrada 6 4 6 4 2" xfId="29505" xr:uid="{49E7CD81-F3A5-4B5A-BB44-408A993A570B}"/>
    <cellStyle name="Entrada 6 4 6 5" xfId="18894" xr:uid="{AA71AA35-2775-40EA-8B5F-D91688229824}"/>
    <cellStyle name="Entrada 6 4 7" xfId="4163" xr:uid="{1AC57868-7EAE-4440-A1B6-26260464056A}"/>
    <cellStyle name="Entrada 6 4 7 2" xfId="6800" xr:uid="{AFC8D5CC-2AEC-42AF-99B8-5ECDB6DC44C0}"/>
    <cellStyle name="Entrada 6 4 7 2 2" xfId="13111" xr:uid="{CEAAF8D3-9A59-430C-AE17-8C155715636F}"/>
    <cellStyle name="Entrada 6 4 7 2 2 2" xfId="28219" xr:uid="{93C62B51-C069-4233-A253-5E3644BB6910}"/>
    <cellStyle name="Entrada 6 4 7 2 3" xfId="16785" xr:uid="{B4D3079D-92C4-41AD-8C73-B1A13CCC73B2}"/>
    <cellStyle name="Entrada 6 4 7 2 3 2" xfId="31893" xr:uid="{1257FF8C-0CB0-4E75-8753-0A9C4D62E7ED}"/>
    <cellStyle name="Entrada 6 4 7 2 4" xfId="21908" xr:uid="{55EEB8C9-01ED-4D51-B6FB-5E538F0EF55F}"/>
    <cellStyle name="Entrada 6 4 7 3" xfId="10545" xr:uid="{02DC017F-2AD9-42C3-A861-86EA2A427116}"/>
    <cellStyle name="Entrada 6 4 7 3 2" xfId="25653" xr:uid="{D6290E88-BA9D-4C3D-A7D8-EF65D30053FF}"/>
    <cellStyle name="Entrada 6 4 7 4" xfId="7163" xr:uid="{F4AEB988-193D-4C32-8932-4BDA46678315}"/>
    <cellStyle name="Entrada 6 4 7 4 2" xfId="22271" xr:uid="{6B44861A-2316-4079-8909-7958596908C6}"/>
    <cellStyle name="Entrada 6 4 7 5" xfId="19271" xr:uid="{BAE17A5D-F3A1-4687-A863-E1BBA1592FC5}"/>
    <cellStyle name="Entrada 6 4 8" xfId="4728" xr:uid="{E7C30F34-81DE-4554-ACFE-A4063C490167}"/>
    <cellStyle name="Entrada 6 4 8 2" xfId="11110" xr:uid="{484406C3-2E3B-48E1-92BF-0CACE061F643}"/>
    <cellStyle name="Entrada 6 4 8 2 2" xfId="26218" xr:uid="{4261FEAE-4DC6-4119-BCC2-82870DA6FF3F}"/>
    <cellStyle name="Entrada 6 4 8 3" xfId="14458" xr:uid="{91147123-5EC3-4711-91AB-BD332A1F41C1}"/>
    <cellStyle name="Entrada 6 4 8 3 2" xfId="29566" xr:uid="{5B7261AF-E7B6-4FF6-8001-A11EE649B8C8}"/>
    <cellStyle name="Entrada 6 4 8 4" xfId="19836" xr:uid="{31BD001B-B1B3-4260-A49A-3999E531F01A}"/>
    <cellStyle name="Entrada 6 4 9" xfId="8589" xr:uid="{DA9DBAD0-67D9-41CD-9255-0F1A1B7A5576}"/>
    <cellStyle name="Entrada 6 4 9 2" xfId="23697" xr:uid="{3A1285A6-16B4-4DDC-A3A7-D67F294B43DD}"/>
    <cellStyle name="Entrada 6 5" xfId="2030" xr:uid="{BC363AB0-3579-4D0F-BA19-438AFD361B86}"/>
    <cellStyle name="Entrada 6 5 10" xfId="13444" xr:uid="{EA252343-9459-4DD4-83C3-B702509FA797}"/>
    <cellStyle name="Entrada 6 5 10 2" xfId="28552" xr:uid="{D762C39E-A434-46E1-9E24-B8AFEB55DD0E}"/>
    <cellStyle name="Entrada 6 5 11" xfId="17255" xr:uid="{EBC8C96C-B21C-4B5D-9CCE-A680C76D8859}"/>
    <cellStyle name="Entrada 6 5 2" xfId="2790" xr:uid="{CAE4471E-02E3-43CC-A5DB-5D5EE5B50398}"/>
    <cellStyle name="Entrada 6 5 2 2" xfId="5427" xr:uid="{307BD574-F2A8-4F7A-85AA-D749202AAC97}"/>
    <cellStyle name="Entrada 6 5 2 2 2" xfId="13613" xr:uid="{0E96CE31-4031-40D1-BA94-027D36CBAFAD}"/>
    <cellStyle name="Entrada 6 5 2 2 2 2" xfId="28721" xr:uid="{48ABDEEE-7D67-4099-AE57-4859F504E8C9}"/>
    <cellStyle name="Entrada 6 5 2 2 3" xfId="20535" xr:uid="{2026CE4B-96FC-488B-B02E-A0D8A8B27B5E}"/>
    <cellStyle name="Entrada 6 5 2 3" xfId="7950" xr:uid="{19353E89-5BAA-4205-BED2-651A25EAFB29}"/>
    <cellStyle name="Entrada 6 5 2 3 2" xfId="23058" xr:uid="{89058AAE-0587-46C7-ABFA-0DD2E0BFA545}"/>
    <cellStyle name="Entrada 6 5 2 4" xfId="17898" xr:uid="{303D01ED-C07E-4F9A-976F-E0771F32301D}"/>
    <cellStyle name="Entrada 6 5 3" xfId="3093" xr:uid="{5473FA2B-0C1C-4AE8-8F41-E272C1044469}"/>
    <cellStyle name="Entrada 6 5 3 2" xfId="5730" xr:uid="{2E1F3F26-3EED-47B1-8406-6E827113DA7E}"/>
    <cellStyle name="Entrada 6 5 3 2 2" xfId="12041" xr:uid="{F8CAA9FE-EDCC-4E65-8107-0DBC6CA821C0}"/>
    <cellStyle name="Entrada 6 5 3 2 2 2" xfId="27149" xr:uid="{DFD90B15-1096-4D47-AA2A-43A5D0345A08}"/>
    <cellStyle name="Entrada 6 5 3 2 3" xfId="7347" xr:uid="{559BAA3B-08DF-4E58-B87C-B2402A5CD82C}"/>
    <cellStyle name="Entrada 6 5 3 2 3 2" xfId="22455" xr:uid="{B8245402-D8F4-4C17-BD17-18E55765C195}"/>
    <cellStyle name="Entrada 6 5 3 2 4" xfId="20838" xr:uid="{EDD72119-07C1-4890-8CED-5E5A8083E8B6}"/>
    <cellStyle name="Entrada 6 5 3 3" xfId="9475" xr:uid="{4BE22810-97B4-42DF-968A-EDC35B769E0E}"/>
    <cellStyle name="Entrada 6 5 3 3 2" xfId="24583" xr:uid="{EE7641E3-E887-4348-93DD-9667B1898E52}"/>
    <cellStyle name="Entrada 6 5 3 4" xfId="15484" xr:uid="{C92FEAC7-2818-4DB0-8E4F-289A9988B876}"/>
    <cellStyle name="Entrada 6 5 3 4 2" xfId="30592" xr:uid="{6F14F571-064A-4F18-B7FF-24025DF59DE1}"/>
    <cellStyle name="Entrada 6 5 3 5" xfId="18201" xr:uid="{C0E84431-EE16-4E09-830D-CAED317DF177}"/>
    <cellStyle name="Entrada 6 5 4" xfId="3419" xr:uid="{856B1CB7-E7AB-49C6-831D-A4740978C373}"/>
    <cellStyle name="Entrada 6 5 4 2" xfId="6056" xr:uid="{4F4926B9-9F73-453B-B877-CCAB0FEF226C}"/>
    <cellStyle name="Entrada 6 5 4 2 2" xfId="12367" xr:uid="{75D3C8C8-F859-465E-A468-3110D8FEBC77}"/>
    <cellStyle name="Entrada 6 5 4 2 2 2" xfId="27475" xr:uid="{5ED8B67F-7570-466A-9648-926F71DDF714}"/>
    <cellStyle name="Entrada 6 5 4 2 3" xfId="14476" xr:uid="{E5C453A9-04FE-434A-B2D0-C244A821E747}"/>
    <cellStyle name="Entrada 6 5 4 2 3 2" xfId="29584" xr:uid="{FB415E94-AFA1-492A-ACAC-48381400AD85}"/>
    <cellStyle name="Entrada 6 5 4 2 4" xfId="21164" xr:uid="{4F2B35CC-4ABE-4339-9F18-87A232B2988D}"/>
    <cellStyle name="Entrada 6 5 4 3" xfId="9801" xr:uid="{A8B50647-95D6-4134-AB0B-83DCACA7F4A4}"/>
    <cellStyle name="Entrada 6 5 4 3 2" xfId="24909" xr:uid="{BDB4855F-D24D-474D-BC23-7C7D646C8E4E}"/>
    <cellStyle name="Entrada 6 5 4 4" xfId="14470" xr:uid="{57D85F1C-BFAD-4E0F-B377-CF89A05B178F}"/>
    <cellStyle name="Entrada 6 5 4 4 2" xfId="29578" xr:uid="{8E05506E-151F-46F9-AA4E-D85FAD09CB19}"/>
    <cellStyle name="Entrada 6 5 4 5" xfId="18527" xr:uid="{96931897-5152-460D-988C-625669F22121}"/>
    <cellStyle name="Entrada 6 5 5" xfId="3725" xr:uid="{D562E461-5298-4694-B236-164F3A7F662B}"/>
    <cellStyle name="Entrada 6 5 5 2" xfId="6362" xr:uid="{34028FFF-C842-461E-8780-A8A51E324537}"/>
    <cellStyle name="Entrada 6 5 5 2 2" xfId="12673" xr:uid="{A881967E-873D-4A53-862C-147E1A6D266B}"/>
    <cellStyle name="Entrada 6 5 5 2 2 2" xfId="27781" xr:uid="{A33F68AB-7DA5-407B-8D33-3E9ED8DFE8BA}"/>
    <cellStyle name="Entrada 6 5 5 2 3" xfId="11241" xr:uid="{71C71C85-30E4-424C-8677-528E82261554}"/>
    <cellStyle name="Entrada 6 5 5 2 3 2" xfId="26349" xr:uid="{7CF34CAD-2999-435E-9650-B7D22B1D76A8}"/>
    <cellStyle name="Entrada 6 5 5 2 4" xfId="21470" xr:uid="{C22CFCF8-065D-49A6-B2F5-B679960C706C}"/>
    <cellStyle name="Entrada 6 5 5 3" xfId="10107" xr:uid="{D2848CBC-3DD4-44A7-BAEF-46627F701413}"/>
    <cellStyle name="Entrada 6 5 5 3 2" xfId="25215" xr:uid="{7C14B668-81B2-4A2A-A8F9-4C43F501E400}"/>
    <cellStyle name="Entrada 6 5 5 4" xfId="15282" xr:uid="{A4034788-5D25-435A-95D2-00E5FD8CA537}"/>
    <cellStyle name="Entrada 6 5 5 4 2" xfId="30390" xr:uid="{A365C724-05FB-4352-8150-F701098C70D4}"/>
    <cellStyle name="Entrada 6 5 5 5" xfId="18833" xr:uid="{0E54897C-D93C-4DFF-9968-AF2E018E5E1C}"/>
    <cellStyle name="Entrada 6 5 6" xfId="4102" xr:uid="{46CA4DCB-DF10-41B5-A6BC-6E778F8C5C32}"/>
    <cellStyle name="Entrada 6 5 6 2" xfId="6739" xr:uid="{A51B39C1-873A-459D-AD30-8841F14E8F1B}"/>
    <cellStyle name="Entrada 6 5 6 2 2" xfId="13050" xr:uid="{4BF88B00-7999-4C99-AC1D-D256EF15B18F}"/>
    <cellStyle name="Entrada 6 5 6 2 2 2" xfId="28158" xr:uid="{250EAD2C-FF52-4B57-B74D-CB7661D540AD}"/>
    <cellStyle name="Entrada 6 5 6 2 3" xfId="16724" xr:uid="{39377C26-7537-4F55-9915-0CE02611F850}"/>
    <cellStyle name="Entrada 6 5 6 2 3 2" xfId="31832" xr:uid="{97E430A2-5DED-4073-84E5-92955EA1DF6E}"/>
    <cellStyle name="Entrada 6 5 6 2 4" xfId="21847" xr:uid="{81F92232-5281-4906-B171-D15315A4C0F8}"/>
    <cellStyle name="Entrada 6 5 6 3" xfId="10484" xr:uid="{16FE159D-51B8-4E88-A562-E0AB651B1E9F}"/>
    <cellStyle name="Entrada 6 5 6 3 2" xfId="25592" xr:uid="{BF521476-F662-4971-97BD-E12A92A7E7C6}"/>
    <cellStyle name="Entrada 6 5 6 4" xfId="16438" xr:uid="{B5556664-693B-46B1-B218-312F4F0AFA19}"/>
    <cellStyle name="Entrada 6 5 6 4 2" xfId="31546" xr:uid="{C5C2E79E-677E-4AD4-804D-55AF520433DC}"/>
    <cellStyle name="Entrada 6 5 6 5" xfId="19210" xr:uid="{C259754F-3B3E-4CF2-977F-61428BB120EB}"/>
    <cellStyle name="Entrada 6 5 7" xfId="4667" xr:uid="{025179EB-40CF-461A-9A78-60E3E9DE7B1F}"/>
    <cellStyle name="Entrada 6 5 7 2" xfId="11049" xr:uid="{57555DEC-C68A-47D2-BF25-4DBA1E4E75C6}"/>
    <cellStyle name="Entrada 6 5 7 2 2" xfId="26157" xr:uid="{FCC37C1B-37F4-45E2-AEDF-9E2631469CD2}"/>
    <cellStyle name="Entrada 6 5 7 3" xfId="13397" xr:uid="{E3EF8D53-3B3F-4F47-9C30-21DBAFD630E0}"/>
    <cellStyle name="Entrada 6 5 7 3 2" xfId="28505" xr:uid="{8BD70A62-5996-4091-843A-9460ACDE84E4}"/>
    <cellStyle name="Entrada 6 5 7 4" xfId="19775" xr:uid="{AAA44AFB-8151-4E8C-A324-205398277B5C}"/>
    <cellStyle name="Entrada 6 5 8" xfId="8528" xr:uid="{3E2AF796-A539-496E-8D26-D343820D57BF}"/>
    <cellStyle name="Entrada 6 5 8 2" xfId="23636" xr:uid="{B9009D06-9E3A-413D-9959-F81BCC2BA963}"/>
    <cellStyle name="Entrada 6 5 9" xfId="15497" xr:uid="{6D7B1954-9788-4CD6-B9FA-F014E0D0CED1}"/>
    <cellStyle name="Entrada 6 5 9 2" xfId="30605" xr:uid="{550A12BE-75BC-4531-A89A-5EDD984C2CA2}"/>
    <cellStyle name="Entrada 7" xfId="1156" xr:uid="{00000000-0005-0000-0000-000086040000}"/>
    <cellStyle name="Entrada 7 2" xfId="1872" xr:uid="{E162A9FA-5AEB-46AE-A719-5572C05600B4}"/>
    <cellStyle name="Entrada 7 2 10" xfId="8373" xr:uid="{DE249A6A-CF34-45FD-AB7E-7E3D5D0B4FA8}"/>
    <cellStyle name="Entrada 7 2 10 2" xfId="23481" xr:uid="{22205E68-62D4-4F1F-BF15-9D042381108A}"/>
    <cellStyle name="Entrada 7 2 11" xfId="13981" xr:uid="{78632439-104C-4228-A547-7A089149265C}"/>
    <cellStyle name="Entrada 7 2 11 2" xfId="29089" xr:uid="{D4A8BD5B-5AC4-4D4B-91C2-6D464903E816}"/>
    <cellStyle name="Entrada 7 2 12" xfId="8188" xr:uid="{CC4906EC-DDA3-4DC2-8E83-B70A8587CFE2}"/>
    <cellStyle name="Entrada 7 2 12 2" xfId="23296" xr:uid="{53D0603B-09AE-4081-84EF-E8EBDD96C798}"/>
    <cellStyle name="Entrada 7 2 13" xfId="17097" xr:uid="{6292E3AE-536F-4961-8FD1-5FDE4E8EBB6C}"/>
    <cellStyle name="Entrada 7 2 2" xfId="2432" xr:uid="{185B1272-96B8-4379-8F4E-0EB5C0D42DC0}"/>
    <cellStyle name="Entrada 7 2 2 2" xfId="5069" xr:uid="{509AFA51-D58A-4448-903A-B133539B5003}"/>
    <cellStyle name="Entrada 7 2 2 2 2" xfId="11433" xr:uid="{05A2D340-2370-4DA5-B20C-6C0A114C7C76}"/>
    <cellStyle name="Entrada 7 2 2 2 2 2" xfId="26541" xr:uid="{E9D9E136-41E0-4B0A-9B21-058DF4A2904B}"/>
    <cellStyle name="Entrada 7 2 2 2 3" xfId="13900" xr:uid="{2D07A3D3-B684-47B6-AF0F-1DD33D2949DD}"/>
    <cellStyle name="Entrada 7 2 2 2 3 2" xfId="29008" xr:uid="{522CD9E5-F846-41C0-A1B1-53234F364D7C}"/>
    <cellStyle name="Entrada 7 2 2 2 4" xfId="20177" xr:uid="{6F81D4C3-09A3-4069-B349-C87BE1F38B87}"/>
    <cellStyle name="Entrada 7 2 2 3" xfId="8899" xr:uid="{666F8FAB-4407-45C5-8E33-8F3371323592}"/>
    <cellStyle name="Entrada 7 2 2 3 2" xfId="24007" xr:uid="{27C7C30B-C78F-4405-B918-8584401F7E85}"/>
    <cellStyle name="Entrada 7 2 3" xfId="2662" xr:uid="{99238C85-FF2A-474E-8CE9-7C771077D339}"/>
    <cellStyle name="Entrada 7 2 3 2" xfId="5299" xr:uid="{9CD7C932-FFA7-4721-B16D-EFAD8EE46429}"/>
    <cellStyle name="Entrada 7 2 3 2 2" xfId="13502" xr:uid="{57BC33F1-BD84-4438-B3C9-49BF0F913FC7}"/>
    <cellStyle name="Entrada 7 2 3 2 2 2" xfId="28610" xr:uid="{91EA6248-86D7-495D-9B19-ECEED2A75BA2}"/>
    <cellStyle name="Entrada 7 2 3 2 3" xfId="20407" xr:uid="{A3D0F13C-BB51-4322-A9A2-5FFD14D5500A}"/>
    <cellStyle name="Entrada 7 2 3 3" xfId="14581" xr:uid="{84635FBE-BD05-4C52-9466-06AB3C1B6ABC}"/>
    <cellStyle name="Entrada 7 2 3 3 2" xfId="29689" xr:uid="{7A550446-7923-4A45-BF46-2C3F5E9AA1E5}"/>
    <cellStyle name="Entrada 7 2 3 4" xfId="17770" xr:uid="{27422CBE-C4FA-4604-A86E-650E04E82530}"/>
    <cellStyle name="Entrada 7 2 4" xfId="2966" xr:uid="{9A1A2E68-FDD4-4180-9F1D-318058DC7ABB}"/>
    <cellStyle name="Entrada 7 2 4 2" xfId="5603" xr:uid="{B17FB0EB-CC6D-4477-ABBC-EA0D9DBD114C}"/>
    <cellStyle name="Entrada 7 2 4 2 2" xfId="11914" xr:uid="{C010B79F-1D89-4E7D-9CBA-3BC4694E55DF}"/>
    <cellStyle name="Entrada 7 2 4 2 2 2" xfId="27022" xr:uid="{16D36C1F-60A6-48F2-9836-EEC4A855DCB9}"/>
    <cellStyle name="Entrada 7 2 4 2 3" xfId="14245" xr:uid="{640F3031-7030-4969-96EB-46CD6534FCB4}"/>
    <cellStyle name="Entrada 7 2 4 2 3 2" xfId="29353" xr:uid="{621B1371-EBB6-472A-B53F-F8DC0C6508BB}"/>
    <cellStyle name="Entrada 7 2 4 2 4" xfId="20711" xr:uid="{08D1CEDC-8ABC-4BB8-B4CE-AD4F853DE713}"/>
    <cellStyle name="Entrada 7 2 4 3" xfId="9348" xr:uid="{5250071F-355A-4B93-91F0-3D3275A94857}"/>
    <cellStyle name="Entrada 7 2 4 3 2" xfId="24456" xr:uid="{EC8273AB-C42C-462F-BF2E-9A2E74F81049}"/>
    <cellStyle name="Entrada 7 2 4 4" xfId="13987" xr:uid="{8FD7523D-A4C8-4B2C-9B97-61A10AFFA4F0}"/>
    <cellStyle name="Entrada 7 2 4 4 2" xfId="29095" xr:uid="{88D9A745-F822-4830-AD5C-F8E88A605524}"/>
    <cellStyle name="Entrada 7 2 4 5" xfId="18074" xr:uid="{49047F4C-CF9A-4AD9-AA4B-455D1FA9A954}"/>
    <cellStyle name="Entrada 7 2 5" xfId="3292" xr:uid="{1434B90F-D282-46C7-BA04-9A15EF316D99}"/>
    <cellStyle name="Entrada 7 2 5 2" xfId="5929" xr:uid="{44FA0A32-15D9-4AE3-9117-4E5FA5E9DAD5}"/>
    <cellStyle name="Entrada 7 2 5 2 2" xfId="12240" xr:uid="{79732162-1B3D-4C57-B235-DD36CEDE2377}"/>
    <cellStyle name="Entrada 7 2 5 2 2 2" xfId="27348" xr:uid="{7E4CBD93-F258-4175-918F-04F9A9A180F2}"/>
    <cellStyle name="Entrada 7 2 5 2 3" xfId="15026" xr:uid="{BAB2563F-3017-4FBE-AC42-D06EC215CE4E}"/>
    <cellStyle name="Entrada 7 2 5 2 3 2" xfId="30134" xr:uid="{3B6D06E7-F2D6-44DB-97B5-8CA4448F1321}"/>
    <cellStyle name="Entrada 7 2 5 2 4" xfId="21037" xr:uid="{492DE7B0-C8FF-48F5-8784-172843AAE50A}"/>
    <cellStyle name="Entrada 7 2 5 3" xfId="9674" xr:uid="{BBBFD0AC-F8F9-411C-89D1-53BF08BC784A}"/>
    <cellStyle name="Entrada 7 2 5 3 2" xfId="24782" xr:uid="{2A01D3DD-285D-4745-B680-547C72DB0598}"/>
    <cellStyle name="Entrada 7 2 5 4" xfId="16189" xr:uid="{A19B71C6-3E1F-4DFC-B500-2C3FE73B4AF2}"/>
    <cellStyle name="Entrada 7 2 5 4 2" xfId="31297" xr:uid="{DB9372B7-6B9A-4049-99E0-1AE037D40DF3}"/>
    <cellStyle name="Entrada 7 2 5 5" xfId="18400" xr:uid="{DC551B62-79A6-4358-BB77-6EB286739448}"/>
    <cellStyle name="Entrada 7 2 6" xfId="3598" xr:uid="{03B96667-B2CD-4690-A736-49B2FE1CAB02}"/>
    <cellStyle name="Entrada 7 2 6 2" xfId="6235" xr:uid="{32012A5C-51C3-47F5-8B85-374B3C78207E}"/>
    <cellStyle name="Entrada 7 2 6 2 2" xfId="12546" xr:uid="{4477B1B3-A3FC-479E-8C3B-71DCAA09A09E}"/>
    <cellStyle name="Entrada 7 2 6 2 2 2" xfId="27654" xr:uid="{0398E6E4-65F5-4EB6-856E-FAD496940CAA}"/>
    <cellStyle name="Entrada 7 2 6 2 3" xfId="14328" xr:uid="{E818EFB1-1B7D-4A46-A491-D9F72D4059C9}"/>
    <cellStyle name="Entrada 7 2 6 2 3 2" xfId="29436" xr:uid="{E3F8A06D-7497-4CB6-A166-F2313B0E4F9D}"/>
    <cellStyle name="Entrada 7 2 6 2 4" xfId="21343" xr:uid="{31457555-553E-41A3-B48E-FDA94F737FEE}"/>
    <cellStyle name="Entrada 7 2 6 3" xfId="9980" xr:uid="{CD61167D-684C-4016-A7AB-ECDC0310D128}"/>
    <cellStyle name="Entrada 7 2 6 3 2" xfId="25088" xr:uid="{99A06A3E-12FF-4D47-AEDA-3531D239F4FF}"/>
    <cellStyle name="Entrada 7 2 6 4" xfId="7994" xr:uid="{E9231107-08FF-40A9-9C45-4DF8F8F26E3D}"/>
    <cellStyle name="Entrada 7 2 6 4 2" xfId="23102" xr:uid="{97382E29-647C-4B07-9B09-534881BC2C2E}"/>
    <cellStyle name="Entrada 7 2 6 5" xfId="18706" xr:uid="{CD28D33D-CB8E-450E-9CE8-456799E86C52}"/>
    <cellStyle name="Entrada 7 2 7" xfId="3944" xr:uid="{A1AA6103-9F7D-477C-81C5-E386609C90ED}"/>
    <cellStyle name="Entrada 7 2 7 2" xfId="6581" xr:uid="{8D3AC820-DCD3-41E3-BA80-110271164DD0}"/>
    <cellStyle name="Entrada 7 2 7 2 2" xfId="12892" xr:uid="{206831FA-4930-403F-876B-1D2853667DB5}"/>
    <cellStyle name="Entrada 7 2 7 2 2 2" xfId="28000" xr:uid="{2105EDF0-1FD1-4B46-8399-7AA183E92F16}"/>
    <cellStyle name="Entrada 7 2 7 2 3" xfId="16597" xr:uid="{F0C12810-32CC-4A95-B7EB-F0C3523E0C9F}"/>
    <cellStyle name="Entrada 7 2 7 2 3 2" xfId="31705" xr:uid="{7F9F475F-0893-43AB-A437-1628B8B9FD05}"/>
    <cellStyle name="Entrada 7 2 7 2 4" xfId="21689" xr:uid="{2237138E-F773-41E1-9EC5-02EED91AEDE6}"/>
    <cellStyle name="Entrada 7 2 7 3" xfId="10326" xr:uid="{7E372BBB-61AB-4C32-9CAC-A915C5B7607F}"/>
    <cellStyle name="Entrada 7 2 7 3 2" xfId="25434" xr:uid="{00E2829E-8C63-4728-9980-D0B1E9802196}"/>
    <cellStyle name="Entrada 7 2 7 4" xfId="15099" xr:uid="{F76D84EE-3B1E-4AC2-98B0-D7C9AB887919}"/>
    <cellStyle name="Entrada 7 2 7 4 2" xfId="30207" xr:uid="{C434CBB4-742B-4919-B004-423A24C4CAF9}"/>
    <cellStyle name="Entrada 7 2 7 5" xfId="19052" xr:uid="{1FF3182E-950B-4C57-80C4-342715604205}"/>
    <cellStyle name="Entrada 7 2 8" xfId="4291" xr:uid="{9D2F166D-47FB-4DEB-9381-23B40D870154}"/>
    <cellStyle name="Entrada 7 2 8 2" xfId="6928" xr:uid="{0D8761D2-D70C-4B2F-BC95-3B02FAFD3633}"/>
    <cellStyle name="Entrada 7 2 8 2 2" xfId="13239" xr:uid="{291F9F54-06A6-4144-8F6A-1EB287A16693}"/>
    <cellStyle name="Entrada 7 2 8 2 2 2" xfId="28347" xr:uid="{DD6D9413-5F69-4C7F-A408-D83FAB03FB37}"/>
    <cellStyle name="Entrada 7 2 8 2 3" xfId="16903" xr:uid="{A80A2590-218E-441B-B739-42633ACB9AE7}"/>
    <cellStyle name="Entrada 7 2 8 2 3 2" xfId="32011" xr:uid="{1CC42553-D479-40B2-9809-2A315791659F}"/>
    <cellStyle name="Entrada 7 2 8 2 4" xfId="22036" xr:uid="{951E75C5-A281-4331-9405-957D052E2A5B}"/>
    <cellStyle name="Entrada 7 2 8 3" xfId="10673" xr:uid="{F0646B27-CCBB-41D8-9AFF-BF172C77580D}"/>
    <cellStyle name="Entrada 7 2 8 3 2" xfId="25781" xr:uid="{FF89BB38-37F3-4ED5-99EC-392B99B56219}"/>
    <cellStyle name="Entrada 7 2 8 4" xfId="14914" xr:uid="{EB3F4493-C394-486F-9078-2F7F9385B867}"/>
    <cellStyle name="Entrada 7 2 8 4 2" xfId="30022" xr:uid="{3089E83C-05A8-420C-9C5F-51B8AFF96E79}"/>
    <cellStyle name="Entrada 7 2 8 5" xfId="19399" xr:uid="{65B82F48-0626-4EBD-92F5-D68B0D2A4AD9}"/>
    <cellStyle name="Entrada 7 2 9" xfId="4509" xr:uid="{427A9E1D-1F67-426A-A58A-81B30BF36577}"/>
    <cellStyle name="Entrada 7 2 9 2" xfId="10891" xr:uid="{D389A2AC-587D-47AD-9BAC-5EBCDAD8DE06}"/>
    <cellStyle name="Entrada 7 2 9 2 2" xfId="25999" xr:uid="{6DE3C4D0-C10C-4AA3-9D21-6B118143D62A}"/>
    <cellStyle name="Entrada 7 2 9 3" xfId="16430" xr:uid="{515C2E5C-ECC8-4E62-8C9A-D8D4102041C9}"/>
    <cellStyle name="Entrada 7 2 9 3 2" xfId="31538" xr:uid="{0B9338FB-F08B-4AFA-AEAA-6F10F96B0F64}"/>
    <cellStyle name="Entrada 7 2 9 4" xfId="19617" xr:uid="{3B48437F-555E-4A63-B98B-A6A786F7CFEE}"/>
    <cellStyle name="Entrada 7 3" xfId="1855" xr:uid="{C1665ABA-D3BB-4CAA-BC7B-C3A16C486045}"/>
    <cellStyle name="Entrada 7 3 10" xfId="15354" xr:uid="{AF826F01-D763-4550-9DED-6A0C50CA85B3}"/>
    <cellStyle name="Entrada 7 3 10 2" xfId="30462" xr:uid="{4C1B2F1D-2501-4A1F-98E1-2A4F7B9F77CF}"/>
    <cellStyle name="Entrada 7 3 11" xfId="14311" xr:uid="{91B8D7D2-5155-442A-A383-1EEA0AEEAAB6}"/>
    <cellStyle name="Entrada 7 3 11 2" xfId="29419" xr:uid="{7B1CD66A-34C5-43F4-B08B-B1A958F12EF7}"/>
    <cellStyle name="Entrada 7 3 12" xfId="17080" xr:uid="{526A19CA-858E-44F0-955B-C7F9DF7367E1}"/>
    <cellStyle name="Entrada 7 3 2" xfId="2415" xr:uid="{2AF63604-5700-4060-A85D-3088C3BDDA17}"/>
    <cellStyle name="Entrada 7 3 2 2" xfId="5052" xr:uid="{C76276F9-D8C1-40F7-87D2-B94DCA48B29C}"/>
    <cellStyle name="Entrada 7 3 2 2 2" xfId="11416" xr:uid="{AFFAC3AC-2C74-46BB-BC33-2943C51807B2}"/>
    <cellStyle name="Entrada 7 3 2 2 2 2" xfId="26524" xr:uid="{DF5DA4C1-FA5D-4CE5-8640-B6B5940C5959}"/>
    <cellStyle name="Entrada 7 3 2 2 3" xfId="16006" xr:uid="{74502B6C-9536-4801-A387-F78A815EA026}"/>
    <cellStyle name="Entrada 7 3 2 2 3 2" xfId="31114" xr:uid="{DC05CEC3-A762-4B4E-BB0B-14CE317AFF7B}"/>
    <cellStyle name="Entrada 7 3 2 2 4" xfId="20160" xr:uid="{320CBDCE-D2B6-454D-B452-8ED01EFFC40D}"/>
    <cellStyle name="Entrada 7 3 2 3" xfId="8882" xr:uid="{DA6DC324-A2F1-4888-950C-E6939D661145}"/>
    <cellStyle name="Entrada 7 3 2 3 2" xfId="23990" xr:uid="{AB6E54CA-69C4-4696-87BA-411047EAE129}"/>
    <cellStyle name="Entrada 7 3 2 4" xfId="15895" xr:uid="{B00CDF1A-E752-41D9-83EB-61021F11FCB7}"/>
    <cellStyle name="Entrada 7 3 2 4 2" xfId="31003" xr:uid="{7D197826-BF02-46BB-9926-ABF7D159BB43}"/>
    <cellStyle name="Entrada 7 3 2 5" xfId="7375" xr:uid="{561FE720-ACF9-422B-BB36-44873B7804E3}"/>
    <cellStyle name="Entrada 7 3 2 5 2" xfId="22483" xr:uid="{8CAB5D70-537C-4311-B2AC-C59B5118A64F}"/>
    <cellStyle name="Entrada 7 3 2 6" xfId="17606" xr:uid="{768D0692-5446-4B37-88AD-8EF93F0A9A37}"/>
    <cellStyle name="Entrada 7 3 3" xfId="2205" xr:uid="{378A5282-5CC0-4077-B7B0-0C8692DB57CB}"/>
    <cellStyle name="Entrada 7 3 3 2" xfId="4842" xr:uid="{878A6A27-4134-43FD-9CBD-7CDE70257681}"/>
    <cellStyle name="Entrada 7 3 3 2 2" xfId="13842" xr:uid="{415E2A71-7A7A-4A76-851F-6CE131F6CB64}"/>
    <cellStyle name="Entrada 7 3 3 2 2 2" xfId="28950" xr:uid="{834CACB5-80A4-434F-ACA0-52145A6FE000}"/>
    <cellStyle name="Entrada 7 3 3 2 3" xfId="19950" xr:uid="{17BBBE30-D7FE-430F-976D-25DDE21A7641}"/>
    <cellStyle name="Entrada 7 3 3 3" xfId="16009" xr:uid="{260EFC7B-F9C7-4CA7-8C5A-4407301B2934}"/>
    <cellStyle name="Entrada 7 3 3 3 2" xfId="31117" xr:uid="{86636D8A-1D40-4EC6-A04B-6A15729D8734}"/>
    <cellStyle name="Entrada 7 3 3 4" xfId="17430" xr:uid="{05968A56-4289-4DE5-8DFF-DA030AA99168}"/>
    <cellStyle name="Entrada 7 3 4" xfId="2949" xr:uid="{3E791F1E-5A51-4C83-9C30-06196D8BB600}"/>
    <cellStyle name="Entrada 7 3 4 2" xfId="5586" xr:uid="{8724107F-7D31-4729-BCBC-8E2F5D8CB654}"/>
    <cellStyle name="Entrada 7 3 4 2 2" xfId="11897" xr:uid="{90E2B922-CC0B-4CB9-AB8B-040AADB678A1}"/>
    <cellStyle name="Entrada 7 3 4 2 2 2" xfId="27005" xr:uid="{1FA22679-10EE-4DE3-92BB-1A464CAA6EEC}"/>
    <cellStyle name="Entrada 7 3 4 2 3" xfId="14216" xr:uid="{94E7BB2E-3BAE-4944-AE78-F3BF00430E1D}"/>
    <cellStyle name="Entrada 7 3 4 2 3 2" xfId="29324" xr:uid="{BA47A7B6-24E3-4E19-8361-27EDE8AC7A0C}"/>
    <cellStyle name="Entrada 7 3 4 2 4" xfId="20694" xr:uid="{DCB5E9E3-246C-4236-9823-095B5FD42CD4}"/>
    <cellStyle name="Entrada 7 3 4 3" xfId="9331" xr:uid="{1B8265D5-2762-475B-AC3C-372165555D43}"/>
    <cellStyle name="Entrada 7 3 4 3 2" xfId="24439" xr:uid="{44A84DD1-FD33-459D-B1CA-70DBD3B5B40C}"/>
    <cellStyle name="Entrada 7 3 4 4" xfId="15493" xr:uid="{4D168DEB-5D5D-47B9-8CC4-A16D44D9AA7D}"/>
    <cellStyle name="Entrada 7 3 4 4 2" xfId="30601" xr:uid="{77104FDC-0E04-438B-AF71-A5B0014F6716}"/>
    <cellStyle name="Entrada 7 3 4 5" xfId="18057" xr:uid="{F5731E1B-007A-46D5-B8E8-9CA1535226F1}"/>
    <cellStyle name="Entrada 7 3 5" xfId="3275" xr:uid="{C3FA9D8A-3B28-48E3-800F-14616D5862CA}"/>
    <cellStyle name="Entrada 7 3 5 2" xfId="5912" xr:uid="{BD9BE79B-A281-43C7-81BE-486D6EDF2170}"/>
    <cellStyle name="Entrada 7 3 5 2 2" xfId="12223" xr:uid="{2882B57C-0501-494E-BD33-8BA2706C39A9}"/>
    <cellStyle name="Entrada 7 3 5 2 2 2" xfId="27331" xr:uid="{AEFB2F51-2DC6-416F-ABF4-194418EEEB0F}"/>
    <cellStyle name="Entrada 7 3 5 2 3" xfId="15514" xr:uid="{79D6FE5D-209E-41B3-9CDB-E4940FA11F86}"/>
    <cellStyle name="Entrada 7 3 5 2 3 2" xfId="30622" xr:uid="{17CC5EAD-816A-4C8C-AFE7-DBF8BFE793DC}"/>
    <cellStyle name="Entrada 7 3 5 2 4" xfId="21020" xr:uid="{0DF08EEF-C229-4AAA-9ECA-2751AA30EEBF}"/>
    <cellStyle name="Entrada 7 3 5 3" xfId="9657" xr:uid="{9CEF60F0-1080-405A-BEBA-F3880BE42CBF}"/>
    <cellStyle name="Entrada 7 3 5 3 2" xfId="24765" xr:uid="{B392FE6D-3464-460A-8AE9-A889C65FAC25}"/>
    <cellStyle name="Entrada 7 3 5 4" xfId="14282" xr:uid="{45B24FB0-F209-42CA-862B-D3F6F1B68CA0}"/>
    <cellStyle name="Entrada 7 3 5 4 2" xfId="29390" xr:uid="{EC0FFE79-3459-4A38-8CAD-16F3ECAB1397}"/>
    <cellStyle name="Entrada 7 3 5 5" xfId="18383" xr:uid="{DE2DBA5E-AEAD-406D-AC2F-10C02961856D}"/>
    <cellStyle name="Entrada 7 3 6" xfId="3581" xr:uid="{CE10B874-497F-48C6-8A10-F7E0B1A001B7}"/>
    <cellStyle name="Entrada 7 3 6 2" xfId="6218" xr:uid="{8DA49624-1156-4193-B282-00ED7164D1BA}"/>
    <cellStyle name="Entrada 7 3 6 2 2" xfId="12529" xr:uid="{67D7F51E-D26C-48D1-9C9E-E2954A3E7577}"/>
    <cellStyle name="Entrada 7 3 6 2 2 2" xfId="27637" xr:uid="{8F6BC565-3781-404A-B865-4C9345532A6F}"/>
    <cellStyle name="Entrada 7 3 6 2 3" xfId="15086" xr:uid="{FB3AF36F-9106-480E-8A7C-286B1E6A5670}"/>
    <cellStyle name="Entrada 7 3 6 2 3 2" xfId="30194" xr:uid="{577BA815-3ADF-4850-8B11-08F438E51144}"/>
    <cellStyle name="Entrada 7 3 6 2 4" xfId="21326" xr:uid="{B28F2BFD-DFA4-4C3A-9B9E-55FE78FEDE9C}"/>
    <cellStyle name="Entrada 7 3 6 3" xfId="9963" xr:uid="{E5844FD6-A40E-47DD-94F7-C98DBA2D2B9E}"/>
    <cellStyle name="Entrada 7 3 6 3 2" xfId="25071" xr:uid="{E9E8076B-BDF7-42FC-9BFB-F5AD967CEF46}"/>
    <cellStyle name="Entrada 7 3 6 4" xfId="14568" xr:uid="{7C59EF62-CA17-410A-AED6-8C9052753F05}"/>
    <cellStyle name="Entrada 7 3 6 4 2" xfId="29676" xr:uid="{B0161DF9-FEAF-4D89-BCC2-C3D904AD4E7F}"/>
    <cellStyle name="Entrada 7 3 6 5" xfId="18689" xr:uid="{90F43A63-151B-4362-8BA5-C1C4F98FA03C}"/>
    <cellStyle name="Entrada 7 3 7" xfId="3927" xr:uid="{20EBE902-93BC-4C3C-A7B8-C51BD862AD36}"/>
    <cellStyle name="Entrada 7 3 7 2" xfId="6564" xr:uid="{D347630D-D7E5-4746-A853-68835351A0B0}"/>
    <cellStyle name="Entrada 7 3 7 2 2" xfId="12875" xr:uid="{7A8C5A62-A454-4538-8EB0-551E851DC040}"/>
    <cellStyle name="Entrada 7 3 7 2 2 2" xfId="27983" xr:uid="{5BFABC04-641D-4E5D-AFBC-B3FBF782948A}"/>
    <cellStyle name="Entrada 7 3 7 2 3" xfId="16580" xr:uid="{C6E32663-63A5-426B-9595-93E1BD4E755A}"/>
    <cellStyle name="Entrada 7 3 7 2 3 2" xfId="31688" xr:uid="{4D419460-4683-4FE4-AB20-97A4CC2D4C0E}"/>
    <cellStyle name="Entrada 7 3 7 2 4" xfId="21672" xr:uid="{1FD3B156-159B-43FF-8B6B-E4FA13C6DCB6}"/>
    <cellStyle name="Entrada 7 3 7 3" xfId="10309" xr:uid="{3AF77FB7-1AC2-4FEE-980B-FCB6F0051FAA}"/>
    <cellStyle name="Entrada 7 3 7 3 2" xfId="25417" xr:uid="{1DDDED7C-6F40-428F-9EB6-72AC67E871BE}"/>
    <cellStyle name="Entrada 7 3 7 4" xfId="13990" xr:uid="{7BE8E33A-64E0-4CEB-87CC-C0A0CB53AC0E}"/>
    <cellStyle name="Entrada 7 3 7 4 2" xfId="29098" xr:uid="{EB160ABD-E0AA-4A51-B67D-63843ABE4D10}"/>
    <cellStyle name="Entrada 7 3 7 5" xfId="19035" xr:uid="{4509EC6C-94F3-4DD5-9516-85AEBE8AA4BE}"/>
    <cellStyle name="Entrada 7 3 8" xfId="4492" xr:uid="{D7F89B27-12D9-448D-9EF9-A28ED5D21D60}"/>
    <cellStyle name="Entrada 7 3 8 2" xfId="10874" xr:uid="{D21C9C9A-4A06-4966-810F-E829DDAD0E58}"/>
    <cellStyle name="Entrada 7 3 8 2 2" xfId="25982" xr:uid="{38EBFD6B-02B6-4C9B-B559-69E7EF95B676}"/>
    <cellStyle name="Entrada 7 3 8 3" xfId="14436" xr:uid="{6F5AB355-B7BD-4A3D-80D1-EC36A6C83F2A}"/>
    <cellStyle name="Entrada 7 3 8 3 2" xfId="29544" xr:uid="{65FE9122-1A90-4A8D-A6A0-D1000F7D286C}"/>
    <cellStyle name="Entrada 7 3 8 4" xfId="19600" xr:uid="{DC2F7EA8-13CD-4A29-A695-A2A0DB0A0850}"/>
    <cellStyle name="Entrada 7 3 9" xfId="8356" xr:uid="{AEBBC1F3-1A93-4A2B-B9F7-F3FA2E09A396}"/>
    <cellStyle name="Entrada 7 3 9 2" xfId="23464" xr:uid="{063EB94C-EC9E-4B1B-B816-6F7F2D7DD212}"/>
    <cellStyle name="Entrada 7 4" xfId="2092" xr:uid="{5305364E-53BB-4956-91C0-1EC3C60C0B0F}"/>
    <cellStyle name="Entrada 7 4 10" xfId="13583" xr:uid="{C8415C00-E103-4E3B-A732-F66EA384CCA0}"/>
    <cellStyle name="Entrada 7 4 10 2" xfId="28691" xr:uid="{01449E19-1DBE-4F77-9D16-B273F1E255D3}"/>
    <cellStyle name="Entrada 7 4 11" xfId="15221" xr:uid="{C29C4C77-FF5B-4574-9CD6-BA45E65591BE}"/>
    <cellStyle name="Entrada 7 4 11 2" xfId="30329" xr:uid="{32B3F591-3D44-4964-B191-6C2DE131A119}"/>
    <cellStyle name="Entrada 7 4 12" xfId="17317" xr:uid="{7A44C08A-9994-40F1-9E99-F7F83D07C9DA}"/>
    <cellStyle name="Entrada 7 4 2" xfId="2582" xr:uid="{503A51F6-B3A3-4CEB-8575-899946C4B0C1}"/>
    <cellStyle name="Entrada 7 4 2 2" xfId="5219" xr:uid="{56300609-8F12-471C-B4A5-BAF185221570}"/>
    <cellStyle name="Entrada 7 4 2 2 2" xfId="11583" xr:uid="{B240AD1A-22C1-461B-9C56-448328E3DA97}"/>
    <cellStyle name="Entrada 7 4 2 2 2 2" xfId="26691" xr:uid="{4D00E60C-DFF4-4360-A8F5-46247756CFFF}"/>
    <cellStyle name="Entrada 7 4 2 2 3" xfId="15908" xr:uid="{9D9A6585-D90B-446E-BC2C-13E84CD22120}"/>
    <cellStyle name="Entrada 7 4 2 2 3 2" xfId="31016" xr:uid="{9D04EC11-9997-4188-AC58-BF1BE322F695}"/>
    <cellStyle name="Entrada 7 4 2 2 4" xfId="20327" xr:uid="{36548BA1-01DD-461D-97D0-7D9BE27D43EB}"/>
    <cellStyle name="Entrada 7 4 2 3" xfId="9049" xr:uid="{878387F0-C908-451B-8AB1-F3DF995A703C}"/>
    <cellStyle name="Entrada 7 4 2 3 2" xfId="24157" xr:uid="{155AD243-048C-4EC6-AC34-8FB9854C983F}"/>
    <cellStyle name="Entrada 7 4 2 4" xfId="15001" xr:uid="{7B02D2E2-B5A2-4EE9-9D12-778048E9DC39}"/>
    <cellStyle name="Entrada 7 4 2 4 2" xfId="30109" xr:uid="{A02ACADF-022F-4A0E-B9B3-1A0FCBA38510}"/>
    <cellStyle name="Entrada 7 4 2 5" xfId="14587" xr:uid="{A4A41D47-F99A-408B-9F4E-5E91A0C62DC0}"/>
    <cellStyle name="Entrada 7 4 2 5 2" xfId="29695" xr:uid="{6CDE4CC9-63E8-4E6A-98EB-367C526F4882}"/>
    <cellStyle name="Entrada 7 4 2 6" xfId="17690" xr:uid="{CB5260D4-CEB0-43D3-A4AF-766BE3AABFCD}"/>
    <cellStyle name="Entrada 7 4 3" xfId="2852" xr:uid="{3AB027CF-709C-4686-B8D9-B960C4615723}"/>
    <cellStyle name="Entrada 7 4 3 2" xfId="5489" xr:uid="{D6CF15B7-0C6E-4DB8-AF80-F3CBB507509F}"/>
    <cellStyle name="Entrada 7 4 3 2 2" xfId="13617" xr:uid="{881814B3-13F7-4A38-962C-857551D19037}"/>
    <cellStyle name="Entrada 7 4 3 2 2 2" xfId="28725" xr:uid="{5C97BA5D-D6CF-41D8-B910-2D69565422F9}"/>
    <cellStyle name="Entrada 7 4 3 2 3" xfId="20597" xr:uid="{59D7769F-E603-45A1-A012-C02DAFAAFE57}"/>
    <cellStyle name="Entrada 7 4 3 3" xfId="14490" xr:uid="{67F0BA5F-2913-4B2B-A87B-866224823BA2}"/>
    <cellStyle name="Entrada 7 4 3 3 2" xfId="29598" xr:uid="{8337D96B-D91E-43DE-80D4-FC98234D7D18}"/>
    <cellStyle name="Entrada 7 4 3 4" xfId="17960" xr:uid="{D252F9C8-1EE4-4987-AABC-D72353D10A53}"/>
    <cellStyle name="Entrada 7 4 4" xfId="3155" xr:uid="{A0510D25-0306-4EF3-925E-1872ACD1D6FD}"/>
    <cellStyle name="Entrada 7 4 4 2" xfId="5792" xr:uid="{ABF9F601-C992-4746-8879-0583A06EECA6}"/>
    <cellStyle name="Entrada 7 4 4 2 2" xfId="12103" xr:uid="{98D859CA-A2EF-4B96-9D03-0675CF859092}"/>
    <cellStyle name="Entrada 7 4 4 2 2 2" xfId="27211" xr:uid="{E6768DBC-7FA6-407B-9BBA-117C08D85048}"/>
    <cellStyle name="Entrada 7 4 4 2 3" xfId="15584" xr:uid="{4252F8BE-32DA-46DA-B8BF-315222384485}"/>
    <cellStyle name="Entrada 7 4 4 2 3 2" xfId="30692" xr:uid="{B4CFA499-7D1F-4D42-B652-0DBF9381D24F}"/>
    <cellStyle name="Entrada 7 4 4 2 4" xfId="20900" xr:uid="{4C2074CC-26E4-4073-802F-C4C3271AC9B7}"/>
    <cellStyle name="Entrada 7 4 4 3" xfId="9537" xr:uid="{933E66EB-B9D3-4E26-A124-1E3AA81D6940}"/>
    <cellStyle name="Entrada 7 4 4 3 2" xfId="24645" xr:uid="{65E0F471-4F73-4DCF-8FF8-1D7B2BE79CA4}"/>
    <cellStyle name="Entrada 7 4 4 4" xfId="13974" xr:uid="{9269C3FB-F887-4B84-8938-C50AAF5F308A}"/>
    <cellStyle name="Entrada 7 4 4 4 2" xfId="29082" xr:uid="{577B89DD-5D26-42D5-A2FC-1DC90D89C451}"/>
    <cellStyle name="Entrada 7 4 4 5" xfId="18263" xr:uid="{DDB6FBDB-907E-40AC-88EA-7BE7454D1DD7}"/>
    <cellStyle name="Entrada 7 4 5" xfId="3481" xr:uid="{A7AC2B75-5EC9-4668-B300-C69427A9FB08}"/>
    <cellStyle name="Entrada 7 4 5 2" xfId="6118" xr:uid="{EC90AC1F-819C-4AA1-A865-C789CDC264CB}"/>
    <cellStyle name="Entrada 7 4 5 2 2" xfId="12429" xr:uid="{8504095C-9699-43AC-8678-EFD0BF18D3EA}"/>
    <cellStyle name="Entrada 7 4 5 2 2 2" xfId="27537" xr:uid="{A8BB662C-0626-4528-86E5-1518DD5E2C8B}"/>
    <cellStyle name="Entrada 7 4 5 2 3" xfId="15810" xr:uid="{797003E7-D8FE-4606-BE5C-DF4C3DCCD51D}"/>
    <cellStyle name="Entrada 7 4 5 2 3 2" xfId="30918" xr:uid="{4876BFF7-EE39-42C9-94F5-1193EAF9DBC3}"/>
    <cellStyle name="Entrada 7 4 5 2 4" xfId="21226" xr:uid="{1AB6DA84-D12F-44CD-B821-B46B80C86C62}"/>
    <cellStyle name="Entrada 7 4 5 3" xfId="9863" xr:uid="{480EB4FC-86FB-4FB2-986F-C0A3229712AC}"/>
    <cellStyle name="Entrada 7 4 5 3 2" xfId="24971" xr:uid="{191CE86B-2494-4CAA-BB87-5C8DA8BC6737}"/>
    <cellStyle name="Entrada 7 4 5 4" xfId="14808" xr:uid="{0D59B696-686B-4140-9F54-C1C6347D23ED}"/>
    <cellStyle name="Entrada 7 4 5 4 2" xfId="29916" xr:uid="{6D98199D-3510-4E8C-8284-A2698486C338}"/>
    <cellStyle name="Entrada 7 4 5 5" xfId="18589" xr:uid="{B1A9C06D-BA00-4B85-848B-FC1AF24D4185}"/>
    <cellStyle name="Entrada 7 4 6" xfId="3787" xr:uid="{50B513C7-6FD1-47F4-8026-489824942CAE}"/>
    <cellStyle name="Entrada 7 4 6 2" xfId="6424" xr:uid="{30BAFE79-278F-417D-9662-C9B81658637F}"/>
    <cellStyle name="Entrada 7 4 6 2 2" xfId="12735" xr:uid="{A8B9E2E8-9F79-455B-95DE-0F0D66E79CE9}"/>
    <cellStyle name="Entrada 7 4 6 2 2 2" xfId="27843" xr:uid="{FE2378CB-1A07-44EA-834B-F9E00ABC94DA}"/>
    <cellStyle name="Entrada 7 4 6 2 3" xfId="16216" xr:uid="{952EE650-8FD4-4D65-975C-94199E8B891C}"/>
    <cellStyle name="Entrada 7 4 6 2 3 2" xfId="31324" xr:uid="{CAF889B5-5892-4AF1-A7BE-57C916BE55E1}"/>
    <cellStyle name="Entrada 7 4 6 2 4" xfId="21532" xr:uid="{B8C3ABE7-BBB9-4E90-8CD6-33EF7CDE70C5}"/>
    <cellStyle name="Entrada 7 4 6 3" xfId="10169" xr:uid="{70982349-7D27-43D1-96D2-6918AC4C34B4}"/>
    <cellStyle name="Entrada 7 4 6 3 2" xfId="25277" xr:uid="{BC8FD55D-E1E4-4907-AD0F-3E81F8EE13E4}"/>
    <cellStyle name="Entrada 7 4 6 4" xfId="9133" xr:uid="{4297C8EB-4FAF-4593-A645-F85FA09DE7C1}"/>
    <cellStyle name="Entrada 7 4 6 4 2" xfId="24241" xr:uid="{44A20BC2-336C-497C-82D0-5BEEA320C30A}"/>
    <cellStyle name="Entrada 7 4 6 5" xfId="18895" xr:uid="{57E1294E-4768-48EF-B9AA-9A37C3E9A0FD}"/>
    <cellStyle name="Entrada 7 4 7" xfId="4164" xr:uid="{0DFABC72-DA7B-4E67-9F12-1873ABA4E89E}"/>
    <cellStyle name="Entrada 7 4 7 2" xfId="6801" xr:uid="{663B9859-D9BE-41A5-8DC5-23C0951BBE4D}"/>
    <cellStyle name="Entrada 7 4 7 2 2" xfId="13112" xr:uid="{2201043A-31B2-4101-863E-6BCD4D21C315}"/>
    <cellStyle name="Entrada 7 4 7 2 2 2" xfId="28220" xr:uid="{562F19F4-0392-4F38-9551-160D1BC65BDE}"/>
    <cellStyle name="Entrada 7 4 7 2 3" xfId="16786" xr:uid="{60AB7A60-194F-423E-9F15-DCD0AD2C4EA0}"/>
    <cellStyle name="Entrada 7 4 7 2 3 2" xfId="31894" xr:uid="{0A60DF56-3875-403D-9462-04E97616E7FC}"/>
    <cellStyle name="Entrada 7 4 7 2 4" xfId="21909" xr:uid="{A267DD2C-469F-409A-B85E-62939D87E3C5}"/>
    <cellStyle name="Entrada 7 4 7 3" xfId="10546" xr:uid="{F53F9C6B-86A3-4AA5-8DDE-1E22212C5DD5}"/>
    <cellStyle name="Entrada 7 4 7 3 2" xfId="25654" xr:uid="{2C425F07-1407-4110-949C-A87E984E3B55}"/>
    <cellStyle name="Entrada 7 4 7 4" xfId="7670" xr:uid="{06EE52BF-4B7D-4310-9398-C9BE2BEB9E5D}"/>
    <cellStyle name="Entrada 7 4 7 4 2" xfId="22778" xr:uid="{E707CA34-BA8F-455A-B593-E43B8B032164}"/>
    <cellStyle name="Entrada 7 4 7 5" xfId="19272" xr:uid="{A8B2C6FB-3FD2-4B48-838F-B7B07AF79BC6}"/>
    <cellStyle name="Entrada 7 4 8" xfId="4729" xr:uid="{DCFF8C6C-2F99-4496-81F5-465B6357165F}"/>
    <cellStyle name="Entrada 7 4 8 2" xfId="11111" xr:uid="{6C139191-17AD-472D-BD78-F3E24A2A105F}"/>
    <cellStyle name="Entrada 7 4 8 2 2" xfId="26219" xr:uid="{E4C3CD91-B58C-4482-B633-DAFFFC123BD0}"/>
    <cellStyle name="Entrada 7 4 8 3" xfId="7977" xr:uid="{3C7A2932-9376-49E0-B15B-29B4679B5F97}"/>
    <cellStyle name="Entrada 7 4 8 3 2" xfId="23085" xr:uid="{66EC0DB5-A767-4587-8F8F-9FD19FE190B4}"/>
    <cellStyle name="Entrada 7 4 8 4" xfId="19837" xr:uid="{6191BF7B-D436-4574-A51B-EC763500CC5C}"/>
    <cellStyle name="Entrada 7 4 9" xfId="8590" xr:uid="{9562E575-B7AE-4748-9F62-2B16CCAAEAD7}"/>
    <cellStyle name="Entrada 7 4 9 2" xfId="23698" xr:uid="{98297153-7B08-4179-BE84-CF5F30D44C9C}"/>
    <cellStyle name="Entrada 7 5" xfId="2029" xr:uid="{AF371DC9-EEBB-4EAE-A893-D65D0F7DB149}"/>
    <cellStyle name="Entrada 7 5 10" xfId="15432" xr:uid="{309834C4-F8FC-4C48-9855-6B1A087BC52E}"/>
    <cellStyle name="Entrada 7 5 10 2" xfId="30540" xr:uid="{461C15CE-1334-43C3-A742-A9BAC76FFBA4}"/>
    <cellStyle name="Entrada 7 5 11" xfId="17254" xr:uid="{E79B6146-E5F1-4D9B-8F68-75F242057DD6}"/>
    <cellStyle name="Entrada 7 5 2" xfId="2789" xr:uid="{33768ED3-6806-4193-8C0C-9C384618054F}"/>
    <cellStyle name="Entrada 7 5 2 2" xfId="5426" xr:uid="{73E19E6D-96AD-41D3-9F1E-8B36BE17E49B}"/>
    <cellStyle name="Entrada 7 5 2 2 2" xfId="16256" xr:uid="{4A07B6E8-5F4E-4734-9A68-7D9F52ECD0EE}"/>
    <cellStyle name="Entrada 7 5 2 2 2 2" xfId="31364" xr:uid="{F5EE5C8F-D45D-45AF-BBAE-D16EF48E33E2}"/>
    <cellStyle name="Entrada 7 5 2 2 3" xfId="20534" xr:uid="{189B675D-4324-42D6-A2E1-54C7BB4ABDAD}"/>
    <cellStyle name="Entrada 7 5 2 3" xfId="15352" xr:uid="{36BAEE46-358E-46AE-A37B-5C23C5ABB3E9}"/>
    <cellStyle name="Entrada 7 5 2 3 2" xfId="30460" xr:uid="{E95EFE6D-EBDD-455C-982D-C9DA9948A962}"/>
    <cellStyle name="Entrada 7 5 2 4" xfId="17897" xr:uid="{8A6DA398-6220-4A7D-B756-694C1DF37782}"/>
    <cellStyle name="Entrada 7 5 3" xfId="3092" xr:uid="{88B6D4EE-9447-49E8-8243-C0943BC8CA33}"/>
    <cellStyle name="Entrada 7 5 3 2" xfId="5729" xr:uid="{30D9E21A-6BFF-42DD-A7E6-510FC1BFF804}"/>
    <cellStyle name="Entrada 7 5 3 2 2" xfId="12040" xr:uid="{86320B3C-5D1C-4305-AC9C-3041544D3158}"/>
    <cellStyle name="Entrada 7 5 3 2 2 2" xfId="27148" xr:uid="{DE26A0CE-4DB7-4A40-91D8-2B7996D7BAC1}"/>
    <cellStyle name="Entrada 7 5 3 2 3" xfId="7180" xr:uid="{4E37E72B-8C2C-45D7-9322-06F1E3E9F8EA}"/>
    <cellStyle name="Entrada 7 5 3 2 3 2" xfId="22288" xr:uid="{B7F5D7F2-2C45-437F-B162-49680E92A62D}"/>
    <cellStyle name="Entrada 7 5 3 2 4" xfId="20837" xr:uid="{CBE7A4C4-3FDA-4194-BE91-8A459CB4CC77}"/>
    <cellStyle name="Entrada 7 5 3 3" xfId="9474" xr:uid="{CB35AA1E-BC6A-46E5-A5FC-9C12A267BFE4}"/>
    <cellStyle name="Entrada 7 5 3 3 2" xfId="24582" xr:uid="{20DD4B9A-B307-44E0-ACF2-8A0DFAF5EE6E}"/>
    <cellStyle name="Entrada 7 5 3 4" xfId="7278" xr:uid="{F4F5AD81-05F8-47E9-81D6-40745CE42FFA}"/>
    <cellStyle name="Entrada 7 5 3 4 2" xfId="22386" xr:uid="{93255FBB-0182-4A70-BB86-51579244F922}"/>
    <cellStyle name="Entrada 7 5 3 5" xfId="18200" xr:uid="{A1F7E680-DCA9-4324-AFF2-24D386698720}"/>
    <cellStyle name="Entrada 7 5 4" xfId="3418" xr:uid="{C195015E-3AA7-4DCD-9D9C-587B9282AEDA}"/>
    <cellStyle name="Entrada 7 5 4 2" xfId="6055" xr:uid="{467E808A-0D23-4CAD-BBBE-5734ECC95E4F}"/>
    <cellStyle name="Entrada 7 5 4 2 2" xfId="12366" xr:uid="{E89E6D05-D4DE-4EC4-8923-5BB85D034827}"/>
    <cellStyle name="Entrada 7 5 4 2 2 2" xfId="27474" xr:uid="{DE371AD8-379F-4A51-843D-960994B68FD4}"/>
    <cellStyle name="Entrada 7 5 4 2 3" xfId="8238" xr:uid="{7A02D86C-B20A-48AB-AE4A-AF0474CD9DC5}"/>
    <cellStyle name="Entrada 7 5 4 2 3 2" xfId="23346" xr:uid="{E758B62E-4EBA-4302-B4FA-7E9EA04B92AA}"/>
    <cellStyle name="Entrada 7 5 4 2 4" xfId="21163" xr:uid="{B819C1CE-EB08-4B17-9A6F-557D7A34F8D6}"/>
    <cellStyle name="Entrada 7 5 4 3" xfId="9800" xr:uid="{60D3EB3A-82E1-4AB2-9766-CF72938589C0}"/>
    <cellStyle name="Entrada 7 5 4 3 2" xfId="24908" xr:uid="{2A8D83A8-7254-473F-98AA-A37E97532471}"/>
    <cellStyle name="Entrada 7 5 4 4" xfId="14135" xr:uid="{3234D9AF-771B-4EC7-AB31-B541F88AF996}"/>
    <cellStyle name="Entrada 7 5 4 4 2" xfId="29243" xr:uid="{53901A73-CFC1-4B92-AAEA-A0349F6FDCE2}"/>
    <cellStyle name="Entrada 7 5 4 5" xfId="18526" xr:uid="{FFB00F13-C90B-41B9-9086-BD54BD26C7EB}"/>
    <cellStyle name="Entrada 7 5 5" xfId="3724" xr:uid="{E7E8E0DF-C43A-447C-A4EA-2FA50A58FA77}"/>
    <cellStyle name="Entrada 7 5 5 2" xfId="6361" xr:uid="{9094C49A-5440-4D93-AE80-8EE1BFD38A3A}"/>
    <cellStyle name="Entrada 7 5 5 2 2" xfId="12672" xr:uid="{91BA4754-8B25-4615-BFFF-D86825A2ACAD}"/>
    <cellStyle name="Entrada 7 5 5 2 2 2" xfId="27780" xr:uid="{FCF5DA46-8A26-4FDB-BC99-BC13ABA0BE86}"/>
    <cellStyle name="Entrada 7 5 5 2 3" xfId="15275" xr:uid="{7039AA17-1827-40B0-B4B8-ED3ABF6F5790}"/>
    <cellStyle name="Entrada 7 5 5 2 3 2" xfId="30383" xr:uid="{90DAC31B-B071-41B9-A1DE-08C3A9367D56}"/>
    <cellStyle name="Entrada 7 5 5 2 4" xfId="21469" xr:uid="{29D4DC2C-04A2-4850-9CD1-AEBF8F9B42E9}"/>
    <cellStyle name="Entrada 7 5 5 3" xfId="10106" xr:uid="{43BE7506-6596-427E-B717-7ACBECEB9CA7}"/>
    <cellStyle name="Entrada 7 5 5 3 2" xfId="25214" xr:uid="{7F2DFE3F-5A5B-4CA1-B708-77C66041B12F}"/>
    <cellStyle name="Entrada 7 5 5 4" xfId="7132" xr:uid="{33ED9710-1962-424D-950A-BF2A744CE3B4}"/>
    <cellStyle name="Entrada 7 5 5 4 2" xfId="22240" xr:uid="{53C50D39-F016-4CA9-83E1-EAD307ACE808}"/>
    <cellStyle name="Entrada 7 5 5 5" xfId="18832" xr:uid="{FC3C3C64-B856-4FF0-BECA-58309880CF4F}"/>
    <cellStyle name="Entrada 7 5 6" xfId="4101" xr:uid="{213F4F39-8B63-41BD-8979-4BBF5E053C5A}"/>
    <cellStyle name="Entrada 7 5 6 2" xfId="6738" xr:uid="{4D0A74E2-8FDD-4B03-85C9-8D0B732869A8}"/>
    <cellStyle name="Entrada 7 5 6 2 2" xfId="13049" xr:uid="{F168399A-70D6-4E25-8BC1-1EA4C9BC1C9F}"/>
    <cellStyle name="Entrada 7 5 6 2 2 2" xfId="28157" xr:uid="{2CC9D2A8-E821-4A32-AFE7-5FA5A22F5EBF}"/>
    <cellStyle name="Entrada 7 5 6 2 3" xfId="16723" xr:uid="{A92AC80F-2E55-453E-B2FF-BD415D724C95}"/>
    <cellStyle name="Entrada 7 5 6 2 3 2" xfId="31831" xr:uid="{A07C11E5-5A85-4D0A-AECF-6470519463E6}"/>
    <cellStyle name="Entrada 7 5 6 2 4" xfId="21846" xr:uid="{DB49E598-A5B7-4E4F-88B6-99F9D4EB2C8F}"/>
    <cellStyle name="Entrada 7 5 6 3" xfId="10483" xr:uid="{133AFD0A-4280-482A-82DB-DFD6C104B58D}"/>
    <cellStyle name="Entrada 7 5 6 3 2" xfId="25591" xr:uid="{8C5D9311-37AE-4D2A-8F6C-D53D80C2316C}"/>
    <cellStyle name="Entrada 7 5 6 4" xfId="15526" xr:uid="{90B900F7-24A4-4241-988B-D656EC84648C}"/>
    <cellStyle name="Entrada 7 5 6 4 2" xfId="30634" xr:uid="{8C0DFFFA-418F-4CF8-A2F2-5AE3D47DD8BC}"/>
    <cellStyle name="Entrada 7 5 6 5" xfId="19209" xr:uid="{5EB472E6-F74B-4C00-BDC0-181F073B8BAA}"/>
    <cellStyle name="Entrada 7 5 7" xfId="4666" xr:uid="{3D3BD934-3B52-42FC-BB10-B8C498682542}"/>
    <cellStyle name="Entrada 7 5 7 2" xfId="11048" xr:uid="{BF772401-56F2-4BF9-9A57-A5B0B6DFED33}"/>
    <cellStyle name="Entrada 7 5 7 2 2" xfId="26156" xr:uid="{F8C899F8-D17B-491B-9C95-D21C7F0165D5}"/>
    <cellStyle name="Entrada 7 5 7 3" xfId="15337" xr:uid="{9AC70316-6DD5-466D-BFEC-69ACD38C0F59}"/>
    <cellStyle name="Entrada 7 5 7 3 2" xfId="30445" xr:uid="{6B8D4795-D896-4888-9459-8F765823CBCC}"/>
    <cellStyle name="Entrada 7 5 7 4" xfId="19774" xr:uid="{695937A0-7072-4F96-AB3F-30FC7090D406}"/>
    <cellStyle name="Entrada 7 5 8" xfId="8527" xr:uid="{2715EEB5-C106-4258-8F7A-42A1535E9B14}"/>
    <cellStyle name="Entrada 7 5 8 2" xfId="23635" xr:uid="{4450B8AB-3649-4D61-9507-695642A3CCB3}"/>
    <cellStyle name="Entrada 7 5 9" xfId="13638" xr:uid="{BBBA4B1F-7F71-421A-A52F-9C3EAAF9CCC6}"/>
    <cellStyle name="Entrada 7 5 9 2" xfId="28746" xr:uid="{D5F7607B-0627-4F1E-9754-439E0574907D}"/>
    <cellStyle name="Entrada 8" xfId="1157" xr:uid="{00000000-0005-0000-0000-000087040000}"/>
    <cellStyle name="Entrada 8 2" xfId="1873" xr:uid="{5D654CC9-3541-4D13-B756-66E7527E73BF}"/>
    <cellStyle name="Entrada 8 2 10" xfId="8374" xr:uid="{206ECA69-AF5E-4ADE-AFD2-D7DBDB189879}"/>
    <cellStyle name="Entrada 8 2 10 2" xfId="23482" xr:uid="{E7660BC5-FE01-4066-8CF3-68308139C3AE}"/>
    <cellStyle name="Entrada 8 2 11" xfId="14928" xr:uid="{7F7B9EF1-1806-4B0A-BCF3-24A5CEBE5F78}"/>
    <cellStyle name="Entrada 8 2 11 2" xfId="30036" xr:uid="{288ED7F9-12A4-4D65-8C50-C6218512E506}"/>
    <cellStyle name="Entrada 8 2 12" xfId="15763" xr:uid="{178EFE6A-9927-43A3-A476-D7B021D7B5FC}"/>
    <cellStyle name="Entrada 8 2 12 2" xfId="30871" xr:uid="{EE47C189-4E53-4787-8556-5B5BACAC327C}"/>
    <cellStyle name="Entrada 8 2 13" xfId="17098" xr:uid="{4AED919E-3ADB-44BE-BFF3-5471F1F997E4}"/>
    <cellStyle name="Entrada 8 2 2" xfId="2433" xr:uid="{DE8651C1-150F-478F-9BF5-2447097AADD9}"/>
    <cellStyle name="Entrada 8 2 2 2" xfId="5070" xr:uid="{E9CED60E-D427-4246-B596-AAD5509FF5FC}"/>
    <cellStyle name="Entrada 8 2 2 2 2" xfId="11434" xr:uid="{3EEB4B3F-87CC-4DE8-960F-DE514A724D26}"/>
    <cellStyle name="Entrada 8 2 2 2 2 2" xfId="26542" xr:uid="{5E4D370B-0A48-4D6C-B4EF-0F74049C827C}"/>
    <cellStyle name="Entrada 8 2 2 2 3" xfId="11767" xr:uid="{03FE530A-8CF6-483B-BC7F-27B7EDE3783E}"/>
    <cellStyle name="Entrada 8 2 2 2 3 2" xfId="26875" xr:uid="{FB44D1C5-68FE-4DBE-9167-2816C27FF762}"/>
    <cellStyle name="Entrada 8 2 2 2 4" xfId="20178" xr:uid="{7AA12068-F470-4C10-8297-A3922EF4A25E}"/>
    <cellStyle name="Entrada 8 2 2 3" xfId="8900" xr:uid="{D7744347-E4E6-4FEC-A163-92888A566F01}"/>
    <cellStyle name="Entrada 8 2 2 3 2" xfId="24008" xr:uid="{41CD2095-8C1C-4880-AF36-854FD63D1A4E}"/>
    <cellStyle name="Entrada 8 2 3" xfId="2663" xr:uid="{7D1643A3-9A9B-48C7-B140-67428298906A}"/>
    <cellStyle name="Entrada 8 2 3 2" xfId="5300" xr:uid="{137D82BE-4AED-4D96-B746-BCD6BEFD1A1B}"/>
    <cellStyle name="Entrada 8 2 3 2 2" xfId="8062" xr:uid="{8779E205-E81C-4666-9790-B9EC1D93380B}"/>
    <cellStyle name="Entrada 8 2 3 2 2 2" xfId="23170" xr:uid="{280E724A-8453-4DA9-928E-B29ACD35289B}"/>
    <cellStyle name="Entrada 8 2 3 2 3" xfId="20408" xr:uid="{7E175BC6-940F-48CE-967A-28C79E55D54A}"/>
    <cellStyle name="Entrada 8 2 3 3" xfId="11797" xr:uid="{D040AC56-DFF3-4ABE-A70D-FF7AE684341D}"/>
    <cellStyle name="Entrada 8 2 3 3 2" xfId="26905" xr:uid="{2E2CFEAF-F5D0-4B8B-AC32-6799DD235899}"/>
    <cellStyle name="Entrada 8 2 3 4" xfId="17771" xr:uid="{B221C741-9773-4E80-8428-CEBD23CFD667}"/>
    <cellStyle name="Entrada 8 2 4" xfId="2967" xr:uid="{0BC6F242-7067-4D77-9E6A-EBB46300F641}"/>
    <cellStyle name="Entrada 8 2 4 2" xfId="5604" xr:uid="{5E15FE98-46BA-4C92-8812-A6ED840E8B1B}"/>
    <cellStyle name="Entrada 8 2 4 2 2" xfId="11915" xr:uid="{F25D2210-33E8-4DFC-BEDF-61BB13D45E22}"/>
    <cellStyle name="Entrada 8 2 4 2 2 2" xfId="27023" xr:uid="{46EBC3C7-B552-46BC-88D1-F54F8BE11C0E}"/>
    <cellStyle name="Entrada 8 2 4 2 3" xfId="13688" xr:uid="{9F309644-D51A-4852-BA03-49C8862D71AC}"/>
    <cellStyle name="Entrada 8 2 4 2 3 2" xfId="28796" xr:uid="{DD58C821-3E85-444A-AA1D-C71BD5CFC5B5}"/>
    <cellStyle name="Entrada 8 2 4 2 4" xfId="20712" xr:uid="{379EC44D-4EAA-4BA9-BC4D-793E02D4094B}"/>
    <cellStyle name="Entrada 8 2 4 3" xfId="9349" xr:uid="{BB8D733B-E550-4FDF-AE90-C242A54672AB}"/>
    <cellStyle name="Entrada 8 2 4 3 2" xfId="24457" xr:uid="{FD24C31D-6120-41B2-8EFB-D2A0EBB5A517}"/>
    <cellStyle name="Entrada 8 2 4 4" xfId="8165" xr:uid="{BD4EC892-CE64-40FC-A340-BF0C21F0530C}"/>
    <cellStyle name="Entrada 8 2 4 4 2" xfId="23273" xr:uid="{D92C0EA2-350E-4B9E-9559-98CB27685CE4}"/>
    <cellStyle name="Entrada 8 2 4 5" xfId="18075" xr:uid="{20F20A64-14A0-4C53-9B22-5B9BC6B54E19}"/>
    <cellStyle name="Entrada 8 2 5" xfId="3293" xr:uid="{341592B9-37AB-4769-AB6F-8C7D3BD5F073}"/>
    <cellStyle name="Entrada 8 2 5 2" xfId="5930" xr:uid="{47CE1A50-B7A3-4655-8A86-04034AAD6B80}"/>
    <cellStyle name="Entrada 8 2 5 2 2" xfId="12241" xr:uid="{E767895B-CDC8-4FC6-AE0D-EA3471C4646D}"/>
    <cellStyle name="Entrada 8 2 5 2 2 2" xfId="27349" xr:uid="{1556DDAC-5EFC-4797-8331-847C8F0F6815}"/>
    <cellStyle name="Entrada 8 2 5 2 3" xfId="14637" xr:uid="{11073665-BC63-4FAB-A460-B253036CC918}"/>
    <cellStyle name="Entrada 8 2 5 2 3 2" xfId="29745" xr:uid="{C30C949F-2F48-4185-B8B9-3285676FD1BE}"/>
    <cellStyle name="Entrada 8 2 5 2 4" xfId="21038" xr:uid="{EE8EA6CC-2DC6-48D3-AFDA-8B88C408A561}"/>
    <cellStyle name="Entrada 8 2 5 3" xfId="9675" xr:uid="{07B94388-6F06-4C5B-8B55-114F59EBB5C4}"/>
    <cellStyle name="Entrada 8 2 5 3 2" xfId="24783" xr:uid="{D4CE9FDB-5B1B-4748-8C10-46272CE3A940}"/>
    <cellStyle name="Entrada 8 2 5 4" xfId="14863" xr:uid="{D6EE560B-3C15-419F-A62D-3C6B0393860D}"/>
    <cellStyle name="Entrada 8 2 5 4 2" xfId="29971" xr:uid="{F25B4541-1E25-4AEF-8743-064804315F02}"/>
    <cellStyle name="Entrada 8 2 5 5" xfId="18401" xr:uid="{340A8DAB-187F-4C99-9CCE-855900550395}"/>
    <cellStyle name="Entrada 8 2 6" xfId="3599" xr:uid="{7D563A67-882B-4BE9-A332-2EACC028A359}"/>
    <cellStyle name="Entrada 8 2 6 2" xfId="6236" xr:uid="{E44D4C95-93D6-4370-BAED-752832A1E31A}"/>
    <cellStyle name="Entrada 8 2 6 2 2" xfId="12547" xr:uid="{39C1564A-916F-46B9-8C43-97F83E1F77E4}"/>
    <cellStyle name="Entrada 8 2 6 2 2 2" xfId="27655" xr:uid="{2BC2B66E-A7BD-484B-A435-52CC671FA626}"/>
    <cellStyle name="Entrada 8 2 6 2 3" xfId="16405" xr:uid="{9EADEE3B-B6C4-4727-9B4F-89AACACE103E}"/>
    <cellStyle name="Entrada 8 2 6 2 3 2" xfId="31513" xr:uid="{068EBAF0-4EF4-4ED0-A0F2-8BB5F9399732}"/>
    <cellStyle name="Entrada 8 2 6 2 4" xfId="21344" xr:uid="{C34FB597-D65D-4EA1-8224-78D57CF58455}"/>
    <cellStyle name="Entrada 8 2 6 3" xfId="9981" xr:uid="{3E0E0CD3-C50E-4D14-B8A9-040B8B21524C}"/>
    <cellStyle name="Entrada 8 2 6 3 2" xfId="25089" xr:uid="{12961495-63B4-4BE5-813E-03256C1C7C5F}"/>
    <cellStyle name="Entrada 8 2 6 4" xfId="15164" xr:uid="{8166A561-CAEB-4DC5-8257-43A5C169277F}"/>
    <cellStyle name="Entrada 8 2 6 4 2" xfId="30272" xr:uid="{3FCB0AAF-89ED-46D9-8784-44440640EC44}"/>
    <cellStyle name="Entrada 8 2 6 5" xfId="18707" xr:uid="{1E0CF969-51E8-4F3B-A1FF-AC8B7AE65D21}"/>
    <cellStyle name="Entrada 8 2 7" xfId="3945" xr:uid="{3F0E1C70-748D-4F96-AD03-DCB712A70FB3}"/>
    <cellStyle name="Entrada 8 2 7 2" xfId="6582" xr:uid="{F14D1C37-B9DF-4241-BC45-6765EDC6595B}"/>
    <cellStyle name="Entrada 8 2 7 2 2" xfId="12893" xr:uid="{7A756188-3DF8-4602-9594-B605C3FC87B0}"/>
    <cellStyle name="Entrada 8 2 7 2 2 2" xfId="28001" xr:uid="{69F39518-A66B-41E0-BA8A-B7BA0D8BEE6B}"/>
    <cellStyle name="Entrada 8 2 7 2 3" xfId="16598" xr:uid="{164F1141-B772-443E-B09B-D4753BCFCD62}"/>
    <cellStyle name="Entrada 8 2 7 2 3 2" xfId="31706" xr:uid="{6A3D98EB-CAE1-4AA2-A42E-054F493A38A8}"/>
    <cellStyle name="Entrada 8 2 7 2 4" xfId="21690" xr:uid="{B56DF1E4-74F3-4B3A-9CB6-5B325FA6044B}"/>
    <cellStyle name="Entrada 8 2 7 3" xfId="10327" xr:uid="{F25F81EB-7078-4861-B4DC-9328A0B75104}"/>
    <cellStyle name="Entrada 8 2 7 3 2" xfId="25435" xr:uid="{5ABB3862-0613-46D2-9B07-C7DC4F024AD6}"/>
    <cellStyle name="Entrada 8 2 7 4" xfId="14699" xr:uid="{9BA0B1FE-8900-4620-953C-01BDEB654E88}"/>
    <cellStyle name="Entrada 8 2 7 4 2" xfId="29807" xr:uid="{5D28668E-315B-4C2F-B7BE-3BBFA8B7E11A}"/>
    <cellStyle name="Entrada 8 2 7 5" xfId="19053" xr:uid="{8A52F20D-6FBA-4AF1-A7EA-DBE46662AE7E}"/>
    <cellStyle name="Entrada 8 2 8" xfId="4292" xr:uid="{A0E9E40E-F254-46C0-9DA9-4B3C6DEAB78E}"/>
    <cellStyle name="Entrada 8 2 8 2" xfId="6929" xr:uid="{E534B5AA-50B3-4D1E-A41E-E9418B8FFFA5}"/>
    <cellStyle name="Entrada 8 2 8 2 2" xfId="13240" xr:uid="{71C49261-1D35-4126-82CE-FB17BF412DE4}"/>
    <cellStyle name="Entrada 8 2 8 2 2 2" xfId="28348" xr:uid="{CEA387DC-E4D0-4DD9-B8DA-CF569536D46E}"/>
    <cellStyle name="Entrada 8 2 8 2 3" xfId="16904" xr:uid="{0107EBCB-4FB5-4975-897D-A9E940146349}"/>
    <cellStyle name="Entrada 8 2 8 2 3 2" xfId="32012" xr:uid="{87ABE200-627B-4712-A672-EC891924426E}"/>
    <cellStyle name="Entrada 8 2 8 2 4" xfId="22037" xr:uid="{ACF8BC5E-42BC-45A9-B928-D2B321E1F7DF}"/>
    <cellStyle name="Entrada 8 2 8 3" xfId="10674" xr:uid="{A70C411A-A306-4E91-8761-50F1124CCD4F}"/>
    <cellStyle name="Entrada 8 2 8 3 2" xfId="25782" xr:uid="{9280A800-D5B3-4AA2-8CEA-D21E0E7418CA}"/>
    <cellStyle name="Entrada 8 2 8 4" xfId="14512" xr:uid="{AD471B06-BF55-4F84-9609-D718F5CC43B7}"/>
    <cellStyle name="Entrada 8 2 8 4 2" xfId="29620" xr:uid="{FA20EB80-9BC5-444D-850C-484DFB4CB217}"/>
    <cellStyle name="Entrada 8 2 8 5" xfId="19400" xr:uid="{E03B5CAE-D5FF-4A44-BE2E-1014420CEF15}"/>
    <cellStyle name="Entrada 8 2 9" xfId="4510" xr:uid="{240E5D36-7CBC-48DC-B80B-E68911575D50}"/>
    <cellStyle name="Entrada 8 2 9 2" xfId="10892" xr:uid="{45145767-1CC9-4636-958E-FE0FFAB4C432}"/>
    <cellStyle name="Entrada 8 2 9 2 2" xfId="26000" xr:uid="{95F1FCA2-91B7-4028-9BD7-D92462D103F4}"/>
    <cellStyle name="Entrada 8 2 9 3" xfId="15827" xr:uid="{B3384828-FD9B-4F5A-A088-48E10AFCCCAB}"/>
    <cellStyle name="Entrada 8 2 9 3 2" xfId="30935" xr:uid="{E09DA403-79F2-4AAA-9296-5800DA292546}"/>
    <cellStyle name="Entrada 8 2 9 4" xfId="19618" xr:uid="{4F8D180C-0376-43D2-B403-A8BE9D8788A2}"/>
    <cellStyle name="Entrada 8 3" xfId="1856" xr:uid="{7F31658D-FAAE-4673-993F-63C45921B29B}"/>
    <cellStyle name="Entrada 8 3 10" xfId="15503" xr:uid="{0A3B4FB0-5F9A-4A35-8FCA-32193347432F}"/>
    <cellStyle name="Entrada 8 3 10 2" xfId="30611" xr:uid="{07AB4206-319B-47AC-A4B7-6B08BF475B91}"/>
    <cellStyle name="Entrada 8 3 11" xfId="13532" xr:uid="{50B887CB-0BCD-4EB8-9E88-117B398A54EA}"/>
    <cellStyle name="Entrada 8 3 11 2" xfId="28640" xr:uid="{6850C82B-D12C-4B4E-8C9F-0ABE61A15F43}"/>
    <cellStyle name="Entrada 8 3 12" xfId="17081" xr:uid="{B77531ED-2D29-4B90-865A-9E5F32E2644C}"/>
    <cellStyle name="Entrada 8 3 2" xfId="2416" xr:uid="{203C5462-2CAF-466B-818E-B8B9EB91E0CA}"/>
    <cellStyle name="Entrada 8 3 2 2" xfId="5053" xr:uid="{65885E5D-AEA9-404E-9583-8BE434540413}"/>
    <cellStyle name="Entrada 8 3 2 2 2" xfId="11417" xr:uid="{297C465F-2E30-42EF-91E6-D114C12047F1}"/>
    <cellStyle name="Entrada 8 3 2 2 2 2" xfId="26525" xr:uid="{D9E0A05F-0D73-4188-9E16-5E1F23564838}"/>
    <cellStyle name="Entrada 8 3 2 2 3" xfId="14856" xr:uid="{91D3948D-3423-4969-A960-979588CFC685}"/>
    <cellStyle name="Entrada 8 3 2 2 3 2" xfId="29964" xr:uid="{83AB9AF9-601E-423D-833C-DBC1670D62E4}"/>
    <cellStyle name="Entrada 8 3 2 2 4" xfId="20161" xr:uid="{83BD1BF7-9E3C-47D6-AB7A-33BB9FBB45A2}"/>
    <cellStyle name="Entrada 8 3 2 3" xfId="8883" xr:uid="{142B0748-5ADB-422E-9C80-EADFE04EB16C}"/>
    <cellStyle name="Entrada 8 3 2 3 2" xfId="23991" xr:uid="{DE2344B1-577A-4F17-8380-02F990AAA62E}"/>
    <cellStyle name="Entrada 8 3 2 4" xfId="13614" xr:uid="{FAABD1AF-0615-4A82-9865-FBEB7801B68A}"/>
    <cellStyle name="Entrada 8 3 2 4 2" xfId="28722" xr:uid="{E394F143-FBCF-4AEB-BE02-975CDB544DAB}"/>
    <cellStyle name="Entrada 8 3 2 5" xfId="15541" xr:uid="{AC9E87FD-9B86-4A6A-91E0-EF3C2BEF7C1C}"/>
    <cellStyle name="Entrada 8 3 2 5 2" xfId="30649" xr:uid="{AC5D4ACF-AA89-4E91-918D-B3A5E29A59B4}"/>
    <cellStyle name="Entrada 8 3 2 6" xfId="17607" xr:uid="{AC3EED93-4B9D-4E05-842D-80B9D993EA2A}"/>
    <cellStyle name="Entrada 8 3 3" xfId="2204" xr:uid="{0696174E-F5FD-43BF-8C37-3E4F31DB1195}"/>
    <cellStyle name="Entrada 8 3 3 2" xfId="4841" xr:uid="{6FFE647B-1A9C-4414-AB2A-F4C4A5AC2C9D}"/>
    <cellStyle name="Entrada 8 3 3 2 2" xfId="14032" xr:uid="{0C327427-A9E0-4BCD-8CD6-AC7C427A51F5}"/>
    <cellStyle name="Entrada 8 3 3 2 2 2" xfId="29140" xr:uid="{368E4116-FACD-4829-8918-8FB76D1FC833}"/>
    <cellStyle name="Entrada 8 3 3 2 3" xfId="19949" xr:uid="{85CFF137-1AAE-4838-87D2-3B3C712A36EA}"/>
    <cellStyle name="Entrada 8 3 3 3" xfId="14943" xr:uid="{13121DE5-2C87-4A53-86CA-ABD0613F243E}"/>
    <cellStyle name="Entrada 8 3 3 3 2" xfId="30051" xr:uid="{D25EBD46-EAE3-4AA7-88BF-0387CFA46B4A}"/>
    <cellStyle name="Entrada 8 3 3 4" xfId="17429" xr:uid="{26CAAD4F-B982-46B4-B58A-462DE71E672D}"/>
    <cellStyle name="Entrada 8 3 4" xfId="2950" xr:uid="{47239F01-8E85-4A89-9374-0A092DA43679}"/>
    <cellStyle name="Entrada 8 3 4 2" xfId="5587" xr:uid="{97CD5D1C-2DC4-4926-BC78-97F24E5F96A1}"/>
    <cellStyle name="Entrada 8 3 4 2 2" xfId="11898" xr:uid="{54E0033D-429A-4DF5-A873-FF6BA83AF187}"/>
    <cellStyle name="Entrada 8 3 4 2 2 2" xfId="27006" xr:uid="{4C9A17FD-5908-4BB2-AB55-8B92B4EFC494}"/>
    <cellStyle name="Entrada 8 3 4 2 3" xfId="14721" xr:uid="{65C2E144-4DCD-479F-9F11-90E2280BDEB6}"/>
    <cellStyle name="Entrada 8 3 4 2 3 2" xfId="29829" xr:uid="{149D157E-67D4-426E-9449-B1A592C988DF}"/>
    <cellStyle name="Entrada 8 3 4 2 4" xfId="20695" xr:uid="{8272A2B6-BA0B-4464-B783-63BC8BBE01F7}"/>
    <cellStyle name="Entrada 8 3 4 3" xfId="9332" xr:uid="{F51A704D-8E42-464D-BD7A-78B543830E7A}"/>
    <cellStyle name="Entrada 8 3 4 3 2" xfId="24440" xr:uid="{6F117744-D183-4D6A-843B-23EEAAC996B2}"/>
    <cellStyle name="Entrada 8 3 4 4" xfId="13657" xr:uid="{77511D6D-70F8-4B8C-BCFA-DD50F7400B2C}"/>
    <cellStyle name="Entrada 8 3 4 4 2" xfId="28765" xr:uid="{4D274C78-574F-4D1D-A23D-E64F11ED550B}"/>
    <cellStyle name="Entrada 8 3 4 5" xfId="18058" xr:uid="{BDD34B80-02D1-4753-A950-52BB7E75F138}"/>
    <cellStyle name="Entrada 8 3 5" xfId="3276" xr:uid="{6461E7DF-5870-46BE-808A-29D0573CA392}"/>
    <cellStyle name="Entrada 8 3 5 2" xfId="5913" xr:uid="{F98EF5AE-E3FF-406F-804F-6DE02D376C53}"/>
    <cellStyle name="Entrada 8 3 5 2 2" xfId="12224" xr:uid="{57DB95AC-FA34-468F-8FA4-C6F8C49F4655}"/>
    <cellStyle name="Entrada 8 3 5 2 2 2" xfId="27332" xr:uid="{7CDE7615-84E9-4C08-A979-265F18318E6C}"/>
    <cellStyle name="Entrada 8 3 5 2 3" xfId="14386" xr:uid="{570CC720-3FBB-4947-B8E1-55B65BDBEBAF}"/>
    <cellStyle name="Entrada 8 3 5 2 3 2" xfId="29494" xr:uid="{E5773FAF-2321-481E-89A3-1B1910050066}"/>
    <cellStyle name="Entrada 8 3 5 2 4" xfId="21021" xr:uid="{F3591366-935B-4773-9BD7-9C24FA650D4A}"/>
    <cellStyle name="Entrada 8 3 5 3" xfId="9658" xr:uid="{155DE8AE-8DC5-436C-B299-1C308A15DABC}"/>
    <cellStyle name="Entrada 8 3 5 3 2" xfId="24766" xr:uid="{56098350-894A-4459-989E-01917FE23B23}"/>
    <cellStyle name="Entrada 8 3 5 4" xfId="14485" xr:uid="{848DFFF0-AC2F-449C-8C04-C067B8CD1817}"/>
    <cellStyle name="Entrada 8 3 5 4 2" xfId="29593" xr:uid="{7F7C32FE-46B5-43F2-91E2-231A2E525A9D}"/>
    <cellStyle name="Entrada 8 3 5 5" xfId="18384" xr:uid="{C3968F1C-96D5-45CC-BEE4-7BAE39CB57B1}"/>
    <cellStyle name="Entrada 8 3 6" xfId="3582" xr:uid="{F50A7C41-AF0C-4D3A-B5E7-B297501DFED9}"/>
    <cellStyle name="Entrada 8 3 6 2" xfId="6219" xr:uid="{0F7EC968-D17C-4FBD-9779-8278349D84F4}"/>
    <cellStyle name="Entrada 8 3 6 2 2" xfId="12530" xr:uid="{8D02D363-C8F5-4BC8-8C76-722B10663174}"/>
    <cellStyle name="Entrada 8 3 6 2 2 2" xfId="27638" xr:uid="{58C1859C-ED20-46AD-BDB1-EBD2DFC814C9}"/>
    <cellStyle name="Entrada 8 3 6 2 3" xfId="15688" xr:uid="{A2F27B00-9BDC-498B-86BD-1DF66567C572}"/>
    <cellStyle name="Entrada 8 3 6 2 3 2" xfId="30796" xr:uid="{68964023-7F18-4709-9215-BD1F03F0E7CE}"/>
    <cellStyle name="Entrada 8 3 6 2 4" xfId="21327" xr:uid="{04F8CC62-C8FE-456C-BA55-65F9979ECBF2}"/>
    <cellStyle name="Entrada 8 3 6 3" xfId="9964" xr:uid="{0ABC0D94-A422-4137-A323-3EA00868F7CA}"/>
    <cellStyle name="Entrada 8 3 6 3 2" xfId="25072" xr:uid="{F7D64242-8340-4D04-8867-53449244352D}"/>
    <cellStyle name="Entrada 8 3 6 4" xfId="13963" xr:uid="{935E876E-CCBA-42D5-9FA7-3773887984CB}"/>
    <cellStyle name="Entrada 8 3 6 4 2" xfId="29071" xr:uid="{67C6E34D-4E9B-4C9B-BCBC-CB2E6BB147C8}"/>
    <cellStyle name="Entrada 8 3 6 5" xfId="18690" xr:uid="{B9B768C6-E809-40CD-BC4D-A8331824AA2A}"/>
    <cellStyle name="Entrada 8 3 7" xfId="3928" xr:uid="{ECFF5D90-578C-4E62-8C11-446D428668FF}"/>
    <cellStyle name="Entrada 8 3 7 2" xfId="6565" xr:uid="{4942F8B0-A92C-4524-94BE-DB549AAA2FFF}"/>
    <cellStyle name="Entrada 8 3 7 2 2" xfId="12876" xr:uid="{65FAD9A4-9C49-41D3-80DA-63E05A8F2BC8}"/>
    <cellStyle name="Entrada 8 3 7 2 2 2" xfId="27984" xr:uid="{AE22CC6D-3012-4CAB-89E8-59EB7ACF0BAC}"/>
    <cellStyle name="Entrada 8 3 7 2 3" xfId="16581" xr:uid="{C40D3329-1B10-4608-9C91-687728A354B9}"/>
    <cellStyle name="Entrada 8 3 7 2 3 2" xfId="31689" xr:uid="{31222FA6-D4EF-4E33-A3C5-BF9317FC27AF}"/>
    <cellStyle name="Entrada 8 3 7 2 4" xfId="21673" xr:uid="{E8F4D9C4-63EE-43F6-A5F3-3191B9A75C51}"/>
    <cellStyle name="Entrada 8 3 7 3" xfId="10310" xr:uid="{56868DA7-DE55-46F8-A170-BE1D45F38F1C}"/>
    <cellStyle name="Entrada 8 3 7 3 2" xfId="25418" xr:uid="{C56D2989-3BD4-4A8E-8991-675EC8223CCC}"/>
    <cellStyle name="Entrada 8 3 7 4" xfId="7089" xr:uid="{1A25C5F9-B6B8-4CA2-8224-0FB777D2C7AD}"/>
    <cellStyle name="Entrada 8 3 7 4 2" xfId="22197" xr:uid="{A4104F26-4020-43A3-99EE-F3985378772D}"/>
    <cellStyle name="Entrada 8 3 7 5" xfId="19036" xr:uid="{E02FD9CE-23E2-40BE-BF6D-F8B069D4D6AE}"/>
    <cellStyle name="Entrada 8 3 8" xfId="4493" xr:uid="{8BDAA5D2-1129-46E5-9F89-2F907C001DB7}"/>
    <cellStyle name="Entrada 8 3 8 2" xfId="10875" xr:uid="{1023AFF4-350B-4AB2-B585-1188FC52B05E}"/>
    <cellStyle name="Entrada 8 3 8 2 2" xfId="25983" xr:uid="{01EB18C4-5621-41BF-901C-321DAE7E76F9}"/>
    <cellStyle name="Entrada 8 3 8 3" xfId="16521" xr:uid="{76DC0859-10AF-40A0-A6B3-825EEE36DED8}"/>
    <cellStyle name="Entrada 8 3 8 3 2" xfId="31629" xr:uid="{D3F5D557-84FF-44E5-8B6B-2F26AD14F515}"/>
    <cellStyle name="Entrada 8 3 8 4" xfId="19601" xr:uid="{960E4DC8-3821-41A2-A2C4-FB1ACFEC6227}"/>
    <cellStyle name="Entrada 8 3 9" xfId="8357" xr:uid="{1D3D7C3A-7DD1-4879-BC4E-32D72F8928FA}"/>
    <cellStyle name="Entrada 8 3 9 2" xfId="23465" xr:uid="{1E92D661-78A9-4022-9905-2E04157870AD}"/>
    <cellStyle name="Entrada 8 4" xfId="2093" xr:uid="{9A5537A9-26B5-491B-99A9-E1BA89C25F31}"/>
    <cellStyle name="Entrada 8 4 10" xfId="15716" xr:uid="{C9DB0864-94EF-46C3-8189-5EC5861895AF}"/>
    <cellStyle name="Entrada 8 4 10 2" xfId="30824" xr:uid="{305CAA9A-A1D7-4220-8F4E-B327D6FA0F0F}"/>
    <cellStyle name="Entrada 8 4 11" xfId="14947" xr:uid="{4942C5C4-E89B-4293-B0A6-A998A68EBE0D}"/>
    <cellStyle name="Entrada 8 4 11 2" xfId="30055" xr:uid="{EA474BF5-9835-46CD-9D54-D469F99637AD}"/>
    <cellStyle name="Entrada 8 4 12" xfId="17318" xr:uid="{BAEE7946-A05E-4AFF-8250-9511D28C5588}"/>
    <cellStyle name="Entrada 8 4 2" xfId="2583" xr:uid="{005F95AD-67C9-4F44-993B-04DCA1205163}"/>
    <cellStyle name="Entrada 8 4 2 2" xfId="5220" xr:uid="{3AD857BD-C870-4577-949A-188E1B4143EB}"/>
    <cellStyle name="Entrada 8 4 2 2 2" xfId="11584" xr:uid="{B1498E36-D99D-4F53-A6CC-3F1521FE1BE8}"/>
    <cellStyle name="Entrada 8 4 2 2 2 2" xfId="26692" xr:uid="{1DBE28B2-CD38-4683-A12A-9EAADC55F435}"/>
    <cellStyle name="Entrada 8 4 2 2 3" xfId="7737" xr:uid="{39C5C6CD-EC67-4C03-AB58-E7EE346F22BA}"/>
    <cellStyle name="Entrada 8 4 2 2 3 2" xfId="22845" xr:uid="{FD327A6F-731D-4A3F-A0A1-52CFE34C5754}"/>
    <cellStyle name="Entrada 8 4 2 2 4" xfId="20328" xr:uid="{B7E5B105-6E53-4853-B7C4-D630F7F2FCF8}"/>
    <cellStyle name="Entrada 8 4 2 3" xfId="9050" xr:uid="{DA83C0D0-1687-463E-92DF-AB501BC2B86E}"/>
    <cellStyle name="Entrada 8 4 2 3 2" xfId="24158" xr:uid="{28759D9F-5ECE-48D0-A8D9-E8318A0AF0B2}"/>
    <cellStyle name="Entrada 8 4 2 4" xfId="15557" xr:uid="{6C2432F0-705A-4E07-945E-2C0F65BF6274}"/>
    <cellStyle name="Entrada 8 4 2 4 2" xfId="30665" xr:uid="{4423380B-D1E7-4593-9711-98589659D9FC}"/>
    <cellStyle name="Entrada 8 4 2 5" xfId="13996" xr:uid="{01063E86-B949-4155-BBD5-245AE7348624}"/>
    <cellStyle name="Entrada 8 4 2 5 2" xfId="29104" xr:uid="{00124CBC-C247-43DF-A9C5-F8F946371588}"/>
    <cellStyle name="Entrada 8 4 2 6" xfId="17691" xr:uid="{DC0E91D9-A3F0-4B61-BB57-BB80818889FF}"/>
    <cellStyle name="Entrada 8 4 3" xfId="2853" xr:uid="{CAEA0261-1785-4E09-AEFD-BD94F6372B08}"/>
    <cellStyle name="Entrada 8 4 3 2" xfId="5490" xr:uid="{2C8EF7CC-D33B-4537-8810-8E4990F7262B}"/>
    <cellStyle name="Entrada 8 4 3 2 2" xfId="15141" xr:uid="{6DABEEB8-12A0-4C93-8357-10B8376BCE34}"/>
    <cellStyle name="Entrada 8 4 3 2 2 2" xfId="30249" xr:uid="{A3DCA87F-F996-479F-ACED-410D66CAD36F}"/>
    <cellStyle name="Entrada 8 4 3 2 3" xfId="20598" xr:uid="{1B02BBBB-6DA7-402B-832B-EFC871444BC8}"/>
    <cellStyle name="Entrada 8 4 3 3" xfId="14539" xr:uid="{22A6DF73-1FA1-4407-B0BB-B9F16B5D7325}"/>
    <cellStyle name="Entrada 8 4 3 3 2" xfId="29647" xr:uid="{EEEB1BFC-3F0B-47E9-AB47-A16A1C552D77}"/>
    <cellStyle name="Entrada 8 4 3 4" xfId="17961" xr:uid="{381F8A32-2C24-4839-8EC6-A9BAE99D7680}"/>
    <cellStyle name="Entrada 8 4 4" xfId="3156" xr:uid="{38E4A3C2-1A4D-4ED0-8DAF-1FB0EABD1AE0}"/>
    <cellStyle name="Entrada 8 4 4 2" xfId="5793" xr:uid="{27A80829-95AA-49C6-8352-7DBD23A98056}"/>
    <cellStyle name="Entrada 8 4 4 2 2" xfId="12104" xr:uid="{73B80936-317A-4AF8-B477-B5709D3DD5FF}"/>
    <cellStyle name="Entrada 8 4 4 2 2 2" xfId="27212" xr:uid="{C58F6BDA-81D8-4034-BD8D-89F1D6CA243F}"/>
    <cellStyle name="Entrada 8 4 4 2 3" xfId="15361" xr:uid="{B299E156-5C1C-4D01-B195-979EA68FF96B}"/>
    <cellStyle name="Entrada 8 4 4 2 3 2" xfId="30469" xr:uid="{B91F6024-A2BE-48CE-ACEF-314B9DFD0104}"/>
    <cellStyle name="Entrada 8 4 4 2 4" xfId="20901" xr:uid="{5474187A-052E-4A53-8036-55F5C684B74A}"/>
    <cellStyle name="Entrada 8 4 4 3" xfId="9538" xr:uid="{DE38258B-EA90-457B-8C3A-780C79BAA889}"/>
    <cellStyle name="Entrada 8 4 4 3 2" xfId="24646" xr:uid="{CE060E98-EA7E-43BE-8D55-6F6DD8D0229C}"/>
    <cellStyle name="Entrada 8 4 4 4" xfId="14677" xr:uid="{BCD6AE20-4D4E-4B91-A657-CF2463CF96B5}"/>
    <cellStyle name="Entrada 8 4 4 4 2" xfId="29785" xr:uid="{A5C0C5A8-EDBF-4741-B767-31E1DC299C8B}"/>
    <cellStyle name="Entrada 8 4 4 5" xfId="18264" xr:uid="{746B3E8C-B8E2-42F8-BEA9-74CA0A186788}"/>
    <cellStyle name="Entrada 8 4 5" xfId="3482" xr:uid="{C4775022-C456-45F7-B4C4-EB755A8197F3}"/>
    <cellStyle name="Entrada 8 4 5 2" xfId="6119" xr:uid="{ADB026E2-43EE-481C-B4CB-2E4FB9C5C566}"/>
    <cellStyle name="Entrada 8 4 5 2 2" xfId="12430" xr:uid="{C7ED2899-7D6B-4404-BF2A-25853857C8BE}"/>
    <cellStyle name="Entrada 8 4 5 2 2 2" xfId="27538" xr:uid="{74FC3618-30AD-44BB-B38E-00FB18410BE6}"/>
    <cellStyle name="Entrada 8 4 5 2 3" xfId="15537" xr:uid="{E00263D9-F707-463A-A51D-06BC9EF080F8}"/>
    <cellStyle name="Entrada 8 4 5 2 3 2" xfId="30645" xr:uid="{BAC396E0-04FB-4452-987F-24018C2DDE65}"/>
    <cellStyle name="Entrada 8 4 5 2 4" xfId="21227" xr:uid="{40ABB63B-9054-46B1-9F78-ACADAB21335E}"/>
    <cellStyle name="Entrada 8 4 5 3" xfId="9864" xr:uid="{34EE28BD-46FF-46AA-AA5B-7D21BD9C7B36}"/>
    <cellStyle name="Entrada 8 4 5 3 2" xfId="24972" xr:uid="{E1B42D52-2F26-49C8-BE40-342B7EA8A38F}"/>
    <cellStyle name="Entrada 8 4 5 4" xfId="14916" xr:uid="{C1F11DCF-8A12-43ED-B9F0-B9B869CA0DB0}"/>
    <cellStyle name="Entrada 8 4 5 4 2" xfId="30024" xr:uid="{25A3AFDB-8417-4145-9022-6BF5D97486C6}"/>
    <cellStyle name="Entrada 8 4 5 5" xfId="18590" xr:uid="{775E79E7-0957-4907-91BF-428C9178D435}"/>
    <cellStyle name="Entrada 8 4 6" xfId="3788" xr:uid="{DBA44B83-A257-41CE-BB85-D329255EF1BC}"/>
    <cellStyle name="Entrada 8 4 6 2" xfId="6425" xr:uid="{7A28BB7E-A267-4AE2-9CDD-78DF62855B52}"/>
    <cellStyle name="Entrada 8 4 6 2 2" xfId="12736" xr:uid="{06F6DAD7-7E6B-4C21-913D-F546A3DB2D6E}"/>
    <cellStyle name="Entrada 8 4 6 2 2 2" xfId="27844" xr:uid="{289015E0-E4B3-4CCD-9344-D28FDCBEE7F3}"/>
    <cellStyle name="Entrada 8 4 6 2 3" xfId="16380" xr:uid="{BDE4565E-EE00-416B-95CE-8B64EC15F0DA}"/>
    <cellStyle name="Entrada 8 4 6 2 3 2" xfId="31488" xr:uid="{6953CE58-05CE-4C4B-B370-6C8B89276EC2}"/>
    <cellStyle name="Entrada 8 4 6 2 4" xfId="21533" xr:uid="{CD29268F-8E1F-4599-BD66-0F07D073A592}"/>
    <cellStyle name="Entrada 8 4 6 3" xfId="10170" xr:uid="{EBA206B6-9A72-49D4-B5C1-AF39741769E1}"/>
    <cellStyle name="Entrada 8 4 6 3 2" xfId="25278" xr:uid="{9E4560A7-3836-47A3-B78B-0A75B9DE6118}"/>
    <cellStyle name="Entrada 8 4 6 4" xfId="14580" xr:uid="{37C977FC-5CAC-4DE2-A93E-F068C59999B0}"/>
    <cellStyle name="Entrada 8 4 6 4 2" xfId="29688" xr:uid="{4236D328-7CA0-4603-8FCC-FB822BC18C26}"/>
    <cellStyle name="Entrada 8 4 6 5" xfId="18896" xr:uid="{D2CB300F-BF87-4151-90EE-A2297B2A0740}"/>
    <cellStyle name="Entrada 8 4 7" xfId="4165" xr:uid="{F9379EBB-E34C-4A28-ACC6-ADC63DFC0C6B}"/>
    <cellStyle name="Entrada 8 4 7 2" xfId="6802" xr:uid="{6AE2DB9E-CEEB-4981-BB70-435CEE70CBC3}"/>
    <cellStyle name="Entrada 8 4 7 2 2" xfId="13113" xr:uid="{FE97B988-7314-43E8-9FE6-ECF0F21B3B08}"/>
    <cellStyle name="Entrada 8 4 7 2 2 2" xfId="28221" xr:uid="{F040C140-8028-4514-A460-8A47A4FC8C46}"/>
    <cellStyle name="Entrada 8 4 7 2 3" xfId="16787" xr:uid="{42B01FC6-777D-42CB-B7F2-23D054D20738}"/>
    <cellStyle name="Entrada 8 4 7 2 3 2" xfId="31895" xr:uid="{8CA5F533-0B3F-4C66-8E79-6846F8C0FD40}"/>
    <cellStyle name="Entrada 8 4 7 2 4" xfId="21910" xr:uid="{497D0ED1-5B33-48D9-99CD-E6A9B685FF98}"/>
    <cellStyle name="Entrada 8 4 7 3" xfId="10547" xr:uid="{2A950F23-1404-4069-9819-4AB68B832D87}"/>
    <cellStyle name="Entrada 8 4 7 3 2" xfId="25655" xr:uid="{3BA66BB2-D38B-419B-97A0-E079F08A4B62}"/>
    <cellStyle name="Entrada 8 4 7 4" xfId="14054" xr:uid="{71472055-9563-4004-AB85-61608C9327FA}"/>
    <cellStyle name="Entrada 8 4 7 4 2" xfId="29162" xr:uid="{5DFC7D16-B10F-4F44-8D61-981EE28850A4}"/>
    <cellStyle name="Entrada 8 4 7 5" xfId="19273" xr:uid="{273B096A-6677-4523-BFE2-514A2E05620E}"/>
    <cellStyle name="Entrada 8 4 8" xfId="4730" xr:uid="{14F01D3C-D91B-4E21-8550-50C4F9BCB28C}"/>
    <cellStyle name="Entrada 8 4 8 2" xfId="11112" xr:uid="{61226589-9859-49C7-8F77-CF7C8CFB5DAD}"/>
    <cellStyle name="Entrada 8 4 8 2 2" xfId="26220" xr:uid="{C438B720-93E3-4DBA-BFED-25E21CDA2BA1}"/>
    <cellStyle name="Entrada 8 4 8 3" xfId="15216" xr:uid="{47A220A6-32B5-4162-A859-E39803B49F68}"/>
    <cellStyle name="Entrada 8 4 8 3 2" xfId="30324" xr:uid="{3DA2D699-9494-4C5C-86DB-184DC031C795}"/>
    <cellStyle name="Entrada 8 4 8 4" xfId="19838" xr:uid="{51B360E3-3A0E-44C5-85B0-05AFF5D2D0FA}"/>
    <cellStyle name="Entrada 8 4 9" xfId="8591" xr:uid="{B4046A29-4F99-4A86-A439-935FDC89E5AB}"/>
    <cellStyle name="Entrada 8 4 9 2" xfId="23699" xr:uid="{EA08ACBF-0420-4DE4-BD7D-F9169A56AA50}"/>
    <cellStyle name="Entrada 8 5" xfId="2028" xr:uid="{4F06BAAE-2885-41C9-8333-42D6E6E8DE42}"/>
    <cellStyle name="Entrada 8 5 10" xfId="15830" xr:uid="{97263F64-2712-463F-A09B-F06F92C73422}"/>
    <cellStyle name="Entrada 8 5 10 2" xfId="30938" xr:uid="{53D6A6B1-D9F0-4BA9-9A05-3404C770DC69}"/>
    <cellStyle name="Entrada 8 5 11" xfId="17253" xr:uid="{1D4BCA0D-D411-41AE-B990-B4B60AE537B7}"/>
    <cellStyle name="Entrada 8 5 2" xfId="2788" xr:uid="{69FAB71A-559B-489E-A2BB-4FE893DD75C3}"/>
    <cellStyle name="Entrada 8 5 2 2" xfId="5425" xr:uid="{027179D0-C5AF-4DEF-988B-47E1349C4C15}"/>
    <cellStyle name="Entrada 8 5 2 2 2" xfId="16434" xr:uid="{FCA03DB9-CBD7-4985-81E3-4D0F121ACD9E}"/>
    <cellStyle name="Entrada 8 5 2 2 2 2" xfId="31542" xr:uid="{19989CCC-1006-4DC0-B540-D6AE74F7F97C}"/>
    <cellStyle name="Entrada 8 5 2 2 3" xfId="20533" xr:uid="{30F99EB0-6037-40C2-A76A-135F27118714}"/>
    <cellStyle name="Entrada 8 5 2 3" xfId="16180" xr:uid="{42F0F5F1-A09A-4350-8A3B-75B18BF6C625}"/>
    <cellStyle name="Entrada 8 5 2 3 2" xfId="31288" xr:uid="{DFD1B02A-80B9-434E-B7CD-E215EAA1928F}"/>
    <cellStyle name="Entrada 8 5 2 4" xfId="17896" xr:uid="{26F97E16-2DAE-4968-BF3F-435DFE8AF46D}"/>
    <cellStyle name="Entrada 8 5 3" xfId="3091" xr:uid="{548E5132-D9C2-41F1-A633-33F8BDB7E286}"/>
    <cellStyle name="Entrada 8 5 3 2" xfId="5728" xr:uid="{849C5293-F841-41C1-AE29-A6711DEFB9C9}"/>
    <cellStyle name="Entrada 8 5 3 2 2" xfId="12039" xr:uid="{8B046941-2066-4304-A942-EF93354DF83E}"/>
    <cellStyle name="Entrada 8 5 3 2 2 2" xfId="27147" xr:uid="{30EB8CA0-0ABF-47FD-8F36-F9A15CD791E7}"/>
    <cellStyle name="Entrada 8 5 3 2 3" xfId="7568" xr:uid="{107051D5-9473-4376-AAA2-2BA94D9E508C}"/>
    <cellStyle name="Entrada 8 5 3 2 3 2" xfId="22676" xr:uid="{0ED0877B-A53C-4AB3-86C4-B10DA5861EE8}"/>
    <cellStyle name="Entrada 8 5 3 2 4" xfId="20836" xr:uid="{9C7E1DB3-7AA0-4CC5-9BBD-C940C2E134D2}"/>
    <cellStyle name="Entrada 8 5 3 3" xfId="9473" xr:uid="{CB328380-0553-4E03-A043-26E2A0B77E91}"/>
    <cellStyle name="Entrada 8 5 3 3 2" xfId="24581" xr:uid="{75AA1576-D35F-43E1-9A8A-69D034B72271}"/>
    <cellStyle name="Entrada 8 5 3 4" xfId="15945" xr:uid="{E1B37D88-AB86-4F07-A673-C5E4218DF106}"/>
    <cellStyle name="Entrada 8 5 3 4 2" xfId="31053" xr:uid="{6C2DF5C4-8829-41B7-A145-8DD52BA972FC}"/>
    <cellStyle name="Entrada 8 5 3 5" xfId="18199" xr:uid="{8523E730-3276-4CE5-8ABC-7856A30F12A4}"/>
    <cellStyle name="Entrada 8 5 4" xfId="3417" xr:uid="{D4E36561-D3DB-49C6-90AD-06E1EA9DD021}"/>
    <cellStyle name="Entrada 8 5 4 2" xfId="6054" xr:uid="{F0A9C9F4-3258-4A80-AF30-FA6917673DF3}"/>
    <cellStyle name="Entrada 8 5 4 2 2" xfId="12365" xr:uid="{76154D00-FAE6-46C2-9220-11FB8E9076C0}"/>
    <cellStyle name="Entrada 8 5 4 2 2 2" xfId="27473" xr:uid="{11AF926F-2231-4695-891A-E85305A666BD}"/>
    <cellStyle name="Entrada 8 5 4 2 3" xfId="15364" xr:uid="{FCFBC826-4293-488A-AE0A-E9B6DC1AA9A5}"/>
    <cellStyle name="Entrada 8 5 4 2 3 2" xfId="30472" xr:uid="{BEB1FE7D-5D03-4004-8DFA-2FBB52E53C77}"/>
    <cellStyle name="Entrada 8 5 4 2 4" xfId="21162" xr:uid="{C86CB85D-80FC-456A-B2F7-1E703BCB9CD2}"/>
    <cellStyle name="Entrada 8 5 4 3" xfId="9799" xr:uid="{4AB07F44-98CA-4F3A-BC26-A068331A0434}"/>
    <cellStyle name="Entrada 8 5 4 3 2" xfId="24907" xr:uid="{A7C81ACA-191F-4D51-94E7-55E9D70A21D3}"/>
    <cellStyle name="Entrada 8 5 4 4" xfId="9131" xr:uid="{40FA38F2-41E7-4701-B051-AECE52FAF8EE}"/>
    <cellStyle name="Entrada 8 5 4 4 2" xfId="24239" xr:uid="{CA0D349A-161C-4B96-A7E0-7660E1B27313}"/>
    <cellStyle name="Entrada 8 5 4 5" xfId="18525" xr:uid="{F2354596-D796-4095-92F0-29FC94AA4C82}"/>
    <cellStyle name="Entrada 8 5 5" xfId="3723" xr:uid="{77207EA6-64AF-47E5-8097-0638E39FDF53}"/>
    <cellStyle name="Entrada 8 5 5 2" xfId="6360" xr:uid="{08089BC2-9239-45B8-827E-D6C81754D511}"/>
    <cellStyle name="Entrada 8 5 5 2 2" xfId="12671" xr:uid="{9CF283D1-1F4A-41AF-8612-F613DD1CEADA}"/>
    <cellStyle name="Entrada 8 5 5 2 2 2" xfId="27779" xr:uid="{37B8AF45-8FE2-43F6-B26D-B788B5D1C74C}"/>
    <cellStyle name="Entrada 8 5 5 2 3" xfId="14573" xr:uid="{C3C6A98E-8D66-4977-8AF7-9DFB381B1F95}"/>
    <cellStyle name="Entrada 8 5 5 2 3 2" xfId="29681" xr:uid="{7BAF354E-52A0-4ADF-851F-9BBCDD9B3047}"/>
    <cellStyle name="Entrada 8 5 5 2 4" xfId="21468" xr:uid="{F454157B-C6C9-4AEE-89B5-DB758EC2B720}"/>
    <cellStyle name="Entrada 8 5 5 3" xfId="10105" xr:uid="{30AC02CB-C22F-4669-8257-23AE94B6EFC8}"/>
    <cellStyle name="Entrada 8 5 5 3 2" xfId="25213" xr:uid="{E5A5CDCC-E664-4E75-9682-1480CB9FF5C6}"/>
    <cellStyle name="Entrada 8 5 5 4" xfId="15898" xr:uid="{CE4EA703-5601-4FD6-A5BC-081598C28A56}"/>
    <cellStyle name="Entrada 8 5 5 4 2" xfId="31006" xr:uid="{C79284CC-8777-43A9-94E4-66A3A8FE6F14}"/>
    <cellStyle name="Entrada 8 5 5 5" xfId="18831" xr:uid="{612582CA-EC26-4FAF-A7BD-028514FD352B}"/>
    <cellStyle name="Entrada 8 5 6" xfId="4100" xr:uid="{524F65B3-4B65-4956-9799-45AB0896B452}"/>
    <cellStyle name="Entrada 8 5 6 2" xfId="6737" xr:uid="{70FA122E-D201-4189-9C5E-924BB7C97802}"/>
    <cellStyle name="Entrada 8 5 6 2 2" xfId="13048" xr:uid="{6DB4A5B3-896F-4AE6-8394-4D8CABC0F5C2}"/>
    <cellStyle name="Entrada 8 5 6 2 2 2" xfId="28156" xr:uid="{1CA87B0A-A28B-49E9-A3C2-E539285123AA}"/>
    <cellStyle name="Entrada 8 5 6 2 3" xfId="16722" xr:uid="{142128D2-6F22-4571-AF4F-3C8AA935B995}"/>
    <cellStyle name="Entrada 8 5 6 2 3 2" xfId="31830" xr:uid="{37A44EC2-5DEE-47CF-ADDF-6A39BC5C14BD}"/>
    <cellStyle name="Entrada 8 5 6 2 4" xfId="21845" xr:uid="{4318D6CC-6442-4F04-9080-F60CBE6A7E28}"/>
    <cellStyle name="Entrada 8 5 6 3" xfId="10482" xr:uid="{2AB38547-0335-4500-8768-238EC12913E5}"/>
    <cellStyle name="Entrada 8 5 6 3 2" xfId="25590" xr:uid="{2BA8CDB7-5D2D-469F-AF97-92FA875A213B}"/>
    <cellStyle name="Entrada 8 5 6 4" xfId="7504" xr:uid="{C1982BE3-CFC7-4B5E-9EFE-60F0137A2689}"/>
    <cellStyle name="Entrada 8 5 6 4 2" xfId="22612" xr:uid="{66B00CC1-C012-4632-9B0E-5BE7E10F5C3A}"/>
    <cellStyle name="Entrada 8 5 6 5" xfId="19208" xr:uid="{CC9E83A5-31FE-4E4D-81C7-F3B137D4C226}"/>
    <cellStyle name="Entrada 8 5 7" xfId="4665" xr:uid="{5AA2C974-313A-47AC-AD63-DAF0FB8CABDA}"/>
    <cellStyle name="Entrada 8 5 7 2" xfId="11047" xr:uid="{D8BFE71F-6483-466D-AA31-195BF6D2B499}"/>
    <cellStyle name="Entrada 8 5 7 2 2" xfId="26155" xr:uid="{DAE940D3-9FB3-4CE6-A09E-67DBEA25DB45}"/>
    <cellStyle name="Entrada 8 5 7 3" xfId="13608" xr:uid="{2233C751-EC14-4469-956F-CCDFE1EF9133}"/>
    <cellStyle name="Entrada 8 5 7 3 2" xfId="28716" xr:uid="{628D0E32-10D8-4FD3-9519-75C68DF67024}"/>
    <cellStyle name="Entrada 8 5 7 4" xfId="19773" xr:uid="{AC3074FD-C0B9-4D5A-91A6-7775DB75EC90}"/>
    <cellStyle name="Entrada 8 5 8" xfId="8526" xr:uid="{E7409FBA-5AB8-4AE5-B28C-2C637711B92C}"/>
    <cellStyle name="Entrada 8 5 8 2" xfId="23634" xr:uid="{A1FECC64-2F05-4CBD-A2AA-9630ED5BB5BB}"/>
    <cellStyle name="Entrada 8 5 9" xfId="14336" xr:uid="{519F850F-D5EE-42BA-BC82-388579977C6E}"/>
    <cellStyle name="Entrada 8 5 9 2" xfId="29444" xr:uid="{7AB311C3-8ABF-4F2E-83E9-ABB1CB688C97}"/>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3 10" xfId="8375" xr:uid="{39570A95-1F38-4AEC-AC25-5D48F8D964CF}"/>
    <cellStyle name="Entrada 9 23 10 2" xfId="23483" xr:uid="{29B8DE64-B484-4A9E-8CE5-450E7F28C2F0}"/>
    <cellStyle name="Entrada 9 23 11" xfId="14504" xr:uid="{13D5AE14-AFFD-498F-9105-928863B7A13F}"/>
    <cellStyle name="Entrada 9 23 11 2" xfId="29612" xr:uid="{89C13ACA-24D7-442F-93A7-7D66FE9209E4}"/>
    <cellStyle name="Entrada 9 23 12" xfId="7790" xr:uid="{E2F74F04-6BBD-4B51-BB28-F7B3824E8947}"/>
    <cellStyle name="Entrada 9 23 12 2" xfId="22898" xr:uid="{92B00949-8553-4DF0-BA9A-FA31EBF3CE10}"/>
    <cellStyle name="Entrada 9 23 13" xfId="17099" xr:uid="{708E39A9-8587-4539-8CF3-281F588A4A4C}"/>
    <cellStyle name="Entrada 9 23 2" xfId="2434" xr:uid="{B5383839-E6A5-4D60-87EE-3CDD451E4692}"/>
    <cellStyle name="Entrada 9 23 2 2" xfId="5071" xr:uid="{1FA63654-DE23-4E24-8AFE-57AEBEAE3FCD}"/>
    <cellStyle name="Entrada 9 23 2 2 2" xfId="11435" xr:uid="{09B52CA5-6AAD-4383-82E3-3AF6DE3AB384}"/>
    <cellStyle name="Entrada 9 23 2 2 2 2" xfId="26543" xr:uid="{77DEA36E-9837-4A3B-9656-BDB89DD7C727}"/>
    <cellStyle name="Entrada 9 23 2 2 3" xfId="13523" xr:uid="{53BC079A-CD86-4C10-9AF7-A21DC3EB8264}"/>
    <cellStyle name="Entrada 9 23 2 2 3 2" xfId="28631" xr:uid="{D4A04B99-7EBD-417A-AB77-7C4D04D46F7B}"/>
    <cellStyle name="Entrada 9 23 2 2 4" xfId="20179" xr:uid="{88C451AD-B319-4259-B5DA-BF5A28E3C930}"/>
    <cellStyle name="Entrada 9 23 2 3" xfId="8901" xr:uid="{8CB249ED-C40B-4760-8C15-705A5FFB3545}"/>
    <cellStyle name="Entrada 9 23 2 3 2" xfId="24009" xr:uid="{23B75184-3A32-48B8-8B43-F1DE69372847}"/>
    <cellStyle name="Entrada 9 23 3" xfId="2664" xr:uid="{B2DAC50E-FB69-499E-8FB6-F2D9209280F2}"/>
    <cellStyle name="Entrada 9 23 3 2" xfId="5301" xr:uid="{16F41028-3B1F-40D0-941A-1661CF56A0A2}"/>
    <cellStyle name="Entrada 9 23 3 2 2" xfId="8079" xr:uid="{EB32A4A1-AC44-4F45-B8FD-128098DE1F00}"/>
    <cellStyle name="Entrada 9 23 3 2 2 2" xfId="23187" xr:uid="{39722913-24A7-4EFC-82FA-738AEC543869}"/>
    <cellStyle name="Entrada 9 23 3 2 3" xfId="20409" xr:uid="{12D65C08-5EDE-437D-A74E-20D5BE3B53D0}"/>
    <cellStyle name="Entrada 9 23 3 3" xfId="8145" xr:uid="{5B96A6AF-E65A-42D7-8CFE-B67074FD4156}"/>
    <cellStyle name="Entrada 9 23 3 3 2" xfId="23253" xr:uid="{172F9477-11EA-4005-9ED2-03B76BE4EBF1}"/>
    <cellStyle name="Entrada 9 23 3 4" xfId="17772" xr:uid="{53442CA4-85BF-4DA2-9D40-B691288B9908}"/>
    <cellStyle name="Entrada 9 23 4" xfId="2968" xr:uid="{1EDF60FC-2768-4569-9F2D-B9B269A06FD8}"/>
    <cellStyle name="Entrada 9 23 4 2" xfId="5605" xr:uid="{96EEC8F3-2BB8-4CF3-930A-661F05AA1C77}"/>
    <cellStyle name="Entrada 9 23 4 2 2" xfId="11916" xr:uid="{CEB0ECA5-B13A-4308-9CBA-DDE42BEF3951}"/>
    <cellStyle name="Entrada 9 23 4 2 2 2" xfId="27024" xr:uid="{0B8B584A-5DFE-488C-9ACC-C6F479E8E533}"/>
    <cellStyle name="Entrada 9 23 4 2 3" xfId="8090" xr:uid="{3CEE00AD-8C66-43C2-9AF1-3B7E57A9F789}"/>
    <cellStyle name="Entrada 9 23 4 2 3 2" xfId="23198" xr:uid="{4A8B2B7A-9EB8-46F0-A21C-0A001BA05B1A}"/>
    <cellStyle name="Entrada 9 23 4 2 4" xfId="20713" xr:uid="{292878FE-CE90-4D6A-B065-D1FF8D160B75}"/>
    <cellStyle name="Entrada 9 23 4 3" xfId="9350" xr:uid="{509B4BA0-4328-4A97-87B6-002D99666780}"/>
    <cellStyle name="Entrada 9 23 4 3 2" xfId="24458" xr:uid="{8C07D286-47D8-41E3-8402-7ADB6A07FB60}"/>
    <cellStyle name="Entrada 9 23 4 4" xfId="13393" xr:uid="{0015B178-E596-427D-839E-D88F6BCE83FB}"/>
    <cellStyle name="Entrada 9 23 4 4 2" xfId="28501" xr:uid="{8408B4B2-7352-414D-A5B4-BE7206BCD841}"/>
    <cellStyle name="Entrada 9 23 4 5" xfId="18076" xr:uid="{9781120D-36A8-4ECA-90C9-D88C999EE18C}"/>
    <cellStyle name="Entrada 9 23 5" xfId="3294" xr:uid="{99DB87DD-4736-4F1E-9853-49EBAC18BB23}"/>
    <cellStyle name="Entrada 9 23 5 2" xfId="5931" xr:uid="{2793078F-27A2-410D-91C1-CB37A4E45948}"/>
    <cellStyle name="Entrada 9 23 5 2 2" xfId="12242" xr:uid="{09BC4D22-D79C-453A-8395-BF2B967F9D5B}"/>
    <cellStyle name="Entrada 9 23 5 2 2 2" xfId="27350" xr:uid="{99155453-5755-4030-A984-C9ECC2D42909}"/>
    <cellStyle name="Entrada 9 23 5 2 3" xfId="15709" xr:uid="{81FFE256-E7A4-4DF7-9FFC-12E0B7FB20CE}"/>
    <cellStyle name="Entrada 9 23 5 2 3 2" xfId="30817" xr:uid="{AFCF0520-7F35-4344-8F10-A8BF047070F8}"/>
    <cellStyle name="Entrada 9 23 5 2 4" xfId="21039" xr:uid="{7D9443E7-E9ED-4161-A67E-C7AA47786ECC}"/>
    <cellStyle name="Entrada 9 23 5 3" xfId="9676" xr:uid="{568CD94E-C7AD-4D18-838A-344C9839B944}"/>
    <cellStyle name="Entrada 9 23 5 3 2" xfId="24784" xr:uid="{A899A601-C94E-4BBD-BF26-C5786FF6AD6B}"/>
    <cellStyle name="Entrada 9 23 5 4" xfId="14181" xr:uid="{8D5BD28C-DF8E-444C-B331-B9618D59B80D}"/>
    <cellStyle name="Entrada 9 23 5 4 2" xfId="29289" xr:uid="{154818B6-C9B1-497D-BA2F-DEA7F4369E39}"/>
    <cellStyle name="Entrada 9 23 5 5" xfId="18402" xr:uid="{FB90ACFB-31C5-4421-B4A9-ABD727064A5B}"/>
    <cellStyle name="Entrada 9 23 6" xfId="3600" xr:uid="{2EACB054-6056-4F89-8BAB-CBFC7A0133CD}"/>
    <cellStyle name="Entrada 9 23 6 2" xfId="6237" xr:uid="{E2D8360A-4299-4159-8E17-4E9BE6ED6EB2}"/>
    <cellStyle name="Entrada 9 23 6 2 2" xfId="12548" xr:uid="{79A9660F-2063-4C89-9084-D707A3D71FBA}"/>
    <cellStyle name="Entrada 9 23 6 2 2 2" xfId="27656" xr:uid="{FEE6D778-3E5E-49D8-A3BB-D2F49E028E03}"/>
    <cellStyle name="Entrada 9 23 6 2 3" xfId="15741" xr:uid="{C5C21AEA-460B-4D5D-8B2A-1A434DEEDC71}"/>
    <cellStyle name="Entrada 9 23 6 2 3 2" xfId="30849" xr:uid="{FD79C5ED-FE46-426C-855D-152DD22FC1FE}"/>
    <cellStyle name="Entrada 9 23 6 2 4" xfId="21345" xr:uid="{F2CD346C-FA68-4249-9D04-048598417BCD}"/>
    <cellStyle name="Entrada 9 23 6 3" xfId="9982" xr:uid="{2BD3ECDC-F4A6-4610-9832-BD3571C15C6F}"/>
    <cellStyle name="Entrada 9 23 6 3 2" xfId="25090" xr:uid="{78D8C128-3C7E-4874-932B-78EFC890EBC7}"/>
    <cellStyle name="Entrada 9 23 6 4" xfId="8054" xr:uid="{5DBD35E0-257B-4B89-9824-9C21905FDF20}"/>
    <cellStyle name="Entrada 9 23 6 4 2" xfId="23162" xr:uid="{D158A182-2573-4E50-8F87-D4AC5BB8895A}"/>
    <cellStyle name="Entrada 9 23 6 5" xfId="18708" xr:uid="{CB67A515-F2F8-4DAC-BD4C-89104C5B02ED}"/>
    <cellStyle name="Entrada 9 23 7" xfId="3946" xr:uid="{B8A3B952-5562-4E4B-9CDA-00A3333CA582}"/>
    <cellStyle name="Entrada 9 23 7 2" xfId="6583" xr:uid="{02298B8A-E556-4888-BB21-A69199F34971}"/>
    <cellStyle name="Entrada 9 23 7 2 2" xfId="12894" xr:uid="{66ABDF79-A568-4856-85C7-4C58D27AD767}"/>
    <cellStyle name="Entrada 9 23 7 2 2 2" xfId="28002" xr:uid="{AC5FDA1E-B241-4516-9384-2C05ED27C978}"/>
    <cellStyle name="Entrada 9 23 7 2 3" xfId="16599" xr:uid="{A94EE557-FC33-447D-A063-31AF14DD53DE}"/>
    <cellStyle name="Entrada 9 23 7 2 3 2" xfId="31707" xr:uid="{4FF486CA-57C8-43C0-A70F-2CF2C9685131}"/>
    <cellStyle name="Entrada 9 23 7 2 4" xfId="21691" xr:uid="{CFB538AC-27FD-4317-BCB5-FD91C30D1E3A}"/>
    <cellStyle name="Entrada 9 23 7 3" xfId="10328" xr:uid="{48DC13FD-3A2D-4168-A09E-814B8A0B7726}"/>
    <cellStyle name="Entrada 9 23 7 3 2" xfId="25436" xr:uid="{B8D79AF2-831F-4E57-BC4F-CE14C5B4EA6B}"/>
    <cellStyle name="Entrada 9 23 7 4" xfId="7961" xr:uid="{78437FA5-AE1E-45CA-92A6-B848C310022D}"/>
    <cellStyle name="Entrada 9 23 7 4 2" xfId="23069" xr:uid="{6F90674C-C7E3-4F0D-B4DE-45C2EE6C5CAF}"/>
    <cellStyle name="Entrada 9 23 7 5" xfId="19054" xr:uid="{78904F5C-F631-4523-8FD8-0E28282F2910}"/>
    <cellStyle name="Entrada 9 23 8" xfId="4293" xr:uid="{EBB83868-1934-4DB8-9A99-7B2F8AA578D0}"/>
    <cellStyle name="Entrada 9 23 8 2" xfId="6930" xr:uid="{ACB3262B-CC98-4498-B5F9-C2E50FB27ECC}"/>
    <cellStyle name="Entrada 9 23 8 2 2" xfId="13241" xr:uid="{4FAD6278-6CC3-44EA-BE76-5FB84E28BCC4}"/>
    <cellStyle name="Entrada 9 23 8 2 2 2" xfId="28349" xr:uid="{6E16A0A5-93E7-4F3A-9588-9687FCECB0FC}"/>
    <cellStyle name="Entrada 9 23 8 2 3" xfId="16905" xr:uid="{8E76D069-BFBD-463D-A207-25A4D3DAC147}"/>
    <cellStyle name="Entrada 9 23 8 2 3 2" xfId="32013" xr:uid="{0D751057-5B67-439E-943C-2C8803EB7CAA}"/>
    <cellStyle name="Entrada 9 23 8 2 4" xfId="22038" xr:uid="{9D7619DD-6E29-4A5B-B3CA-F9429B1E5B8F}"/>
    <cellStyle name="Entrada 9 23 8 3" xfId="10675" xr:uid="{9EC43953-3EC6-4403-A323-96DA26C0B436}"/>
    <cellStyle name="Entrada 9 23 8 3 2" xfId="25783" xr:uid="{1F581F16-6356-48FB-9DB8-2DB1916C8A1B}"/>
    <cellStyle name="Entrada 9 23 8 4" xfId="14688" xr:uid="{BA75E2F1-7053-45AB-8673-4BF2AB61C340}"/>
    <cellStyle name="Entrada 9 23 8 4 2" xfId="29796" xr:uid="{66176E89-885A-4CF1-9621-708F5F480726}"/>
    <cellStyle name="Entrada 9 23 8 5" xfId="19401" xr:uid="{E86C677E-CBC6-4859-AEFD-14892D88D4B5}"/>
    <cellStyle name="Entrada 9 23 9" xfId="4511" xr:uid="{9F75B85F-E134-444D-953F-5679561F4A7C}"/>
    <cellStyle name="Entrada 9 23 9 2" xfId="10893" xr:uid="{983852CD-1765-4DAF-9A83-49A935F4CD4E}"/>
    <cellStyle name="Entrada 9 23 9 2 2" xfId="26001" xr:uid="{2F72E83D-8F5A-49EA-976E-97883C7F244B}"/>
    <cellStyle name="Entrada 9 23 9 3" xfId="14105" xr:uid="{4A38FA83-6E78-409D-A75C-B5A9C0402AA7}"/>
    <cellStyle name="Entrada 9 23 9 3 2" xfId="29213" xr:uid="{260BE4A5-3E99-4BC8-AC04-2B40EABA9541}"/>
    <cellStyle name="Entrada 9 23 9 4" xfId="19619" xr:uid="{7D547C8F-9FEF-47E6-8D9A-5B7A2AC8CB39}"/>
    <cellStyle name="Entrada 9 24" xfId="1857" xr:uid="{C7010FC3-97FC-4329-94A4-287F3DF9CC4F}"/>
    <cellStyle name="Entrada 9 24 10" xfId="15393" xr:uid="{9BFB1B4A-3C99-4696-87A1-995E0CB9E549}"/>
    <cellStyle name="Entrada 9 24 10 2" xfId="30501" xr:uid="{39BF8303-76B3-4610-AAF6-14E7F5EE5BC7}"/>
    <cellStyle name="Entrada 9 24 11" xfId="13587" xr:uid="{96BAE587-A2D7-4B34-B3C4-98D71049F549}"/>
    <cellStyle name="Entrada 9 24 11 2" xfId="28695" xr:uid="{3F121208-CED8-4F86-A540-7C612C811CC7}"/>
    <cellStyle name="Entrada 9 24 12" xfId="17082" xr:uid="{25A6B92D-42CB-4BC2-A3EB-7044B97C253F}"/>
    <cellStyle name="Entrada 9 24 2" xfId="2417" xr:uid="{603B67D3-6D95-4CDF-9818-6A7D5D864EBF}"/>
    <cellStyle name="Entrada 9 24 2 2" xfId="5054" xr:uid="{6EE14F5B-E9CE-49C6-9F47-BF1F4BEDDFB5}"/>
    <cellStyle name="Entrada 9 24 2 2 2" xfId="11418" xr:uid="{4BEA69AD-BCD2-4074-AA78-7FA42FE5E35D}"/>
    <cellStyle name="Entrada 9 24 2 2 2 2" xfId="26526" xr:uid="{C92510E0-9DCF-45D0-A23C-653003D0E862}"/>
    <cellStyle name="Entrada 9 24 2 2 3" xfId="15942" xr:uid="{81771181-F60E-4D17-BDFB-5C7C6894E1E6}"/>
    <cellStyle name="Entrada 9 24 2 2 3 2" xfId="31050" xr:uid="{0A9B59DC-F6D9-4D65-9957-260236E85CAA}"/>
    <cellStyle name="Entrada 9 24 2 2 4" xfId="20162" xr:uid="{F7C71A7F-F3D2-47EA-A8C9-D48DA60C60AC}"/>
    <cellStyle name="Entrada 9 24 2 3" xfId="8884" xr:uid="{0874CA87-190F-446A-B4B9-CD94FB45C183}"/>
    <cellStyle name="Entrada 9 24 2 3 2" xfId="23992" xr:uid="{BE81C008-03C2-4FA7-9181-6FAFA018FE9D}"/>
    <cellStyle name="Entrada 9 24 2 4" xfId="13581" xr:uid="{2360528A-3A9D-445D-9E9E-31FC8D583C27}"/>
    <cellStyle name="Entrada 9 24 2 4 2" xfId="28689" xr:uid="{666E0D23-B05E-4778-A578-E6D6E2C9338C}"/>
    <cellStyle name="Entrada 9 24 2 5" xfId="8017" xr:uid="{8CD94FA8-30E0-48CC-A12B-61B0510C29A0}"/>
    <cellStyle name="Entrada 9 24 2 5 2" xfId="23125" xr:uid="{0A43D879-F28F-44D0-AF88-5F9BBB4102DA}"/>
    <cellStyle name="Entrada 9 24 2 6" xfId="17608" xr:uid="{5B6CB7A4-F3E9-41A5-9BE9-A3DAA72FE54C}"/>
    <cellStyle name="Entrada 9 24 3" xfId="2203" xr:uid="{B4B8437E-4F8D-4352-9A8B-B7C085B87D9B}"/>
    <cellStyle name="Entrada 9 24 3 2" xfId="4840" xr:uid="{79270AD1-04F6-4177-98B0-0DD914D9B493}"/>
    <cellStyle name="Entrada 9 24 3 2 2" xfId="16520" xr:uid="{1FFEC1BD-512D-450D-8FFB-AAFA3EA64F75}"/>
    <cellStyle name="Entrada 9 24 3 2 2 2" xfId="31628" xr:uid="{D2089F81-188B-45F8-B7A9-D842637B1A27}"/>
    <cellStyle name="Entrada 9 24 3 2 3" xfId="19948" xr:uid="{2A1F3B75-0E31-4C38-8F20-2B3398CF4F96}"/>
    <cellStyle name="Entrada 9 24 3 3" xfId="14156" xr:uid="{02A7AF92-842C-45FB-B6E7-854F65D7107A}"/>
    <cellStyle name="Entrada 9 24 3 3 2" xfId="29264" xr:uid="{F490EE5D-5020-4B27-A1C4-36DC2CD94D7D}"/>
    <cellStyle name="Entrada 9 24 3 4" xfId="17428" xr:uid="{ED555E39-6583-407C-A6DA-DCB0A64CB2B8}"/>
    <cellStyle name="Entrada 9 24 4" xfId="2951" xr:uid="{8D8C1D3A-2335-437C-A7C6-946B7F881C1D}"/>
    <cellStyle name="Entrada 9 24 4 2" xfId="5588" xr:uid="{A4268FF5-AB64-4C9D-8615-30FEE5DC1CE2}"/>
    <cellStyle name="Entrada 9 24 4 2 2" xfId="11899" xr:uid="{3599D29C-6F59-48AC-898E-B0BA1AE14E97}"/>
    <cellStyle name="Entrada 9 24 4 2 2 2" xfId="27007" xr:uid="{43AE45B1-3839-4E34-9191-C902BEEB5185}"/>
    <cellStyle name="Entrada 9 24 4 2 3" xfId="15373" xr:uid="{E8A2A359-D5E8-494B-B2F4-1FD156E40A0A}"/>
    <cellStyle name="Entrada 9 24 4 2 3 2" xfId="30481" xr:uid="{AC196AF8-AED2-4F19-A7A4-3E373675E28A}"/>
    <cellStyle name="Entrada 9 24 4 2 4" xfId="20696" xr:uid="{E51BBA65-EBC5-48BE-AF55-F8B8D4075438}"/>
    <cellStyle name="Entrada 9 24 4 3" xfId="9333" xr:uid="{0AB9CDB7-4144-4735-8BDC-A3F7A69E22E5}"/>
    <cellStyle name="Entrada 9 24 4 3 2" xfId="24441" xr:uid="{825ACB96-961F-46E8-AE9F-8D53D62FDC57}"/>
    <cellStyle name="Entrada 9 24 4 4" xfId="7539" xr:uid="{A749A60C-9A99-410A-8ED0-2E99F03491A0}"/>
    <cellStyle name="Entrada 9 24 4 4 2" xfId="22647" xr:uid="{9B472B3C-B805-4924-B821-46BEB963DCE3}"/>
    <cellStyle name="Entrada 9 24 4 5" xfId="18059" xr:uid="{F95E0B86-B349-49CB-8BDE-F2BB6E81F091}"/>
    <cellStyle name="Entrada 9 24 5" xfId="3277" xr:uid="{B7DFA8EA-00D9-457D-8046-BEED2C0E4B5F}"/>
    <cellStyle name="Entrada 9 24 5 2" xfId="5914" xr:uid="{6863253B-E5B6-4406-AB58-FB0AA75E3A37}"/>
    <cellStyle name="Entrada 9 24 5 2 2" xfId="12225" xr:uid="{46EF5DB6-5908-4406-BC69-750DCD5200CF}"/>
    <cellStyle name="Entrada 9 24 5 2 2 2" xfId="27333" xr:uid="{7EDD00DA-26CA-4A57-A8EE-5D75F45CFC1D}"/>
    <cellStyle name="Entrada 9 24 5 2 3" xfId="7100" xr:uid="{6DFD39F4-B883-48F3-B896-5344A47DFE2F}"/>
    <cellStyle name="Entrada 9 24 5 2 3 2" xfId="22208" xr:uid="{D1AEB50A-C866-4E81-8E5C-1394CB729881}"/>
    <cellStyle name="Entrada 9 24 5 2 4" xfId="21022" xr:uid="{53ACBA48-F625-4EAF-BAED-EE75AC647E9D}"/>
    <cellStyle name="Entrada 9 24 5 3" xfId="9659" xr:uid="{F0EE3A07-8F27-4443-980A-0BB4B27EFAA7}"/>
    <cellStyle name="Entrada 9 24 5 3 2" xfId="24767" xr:uid="{8FC12784-2B91-4024-B1D7-76CDA7A79875}"/>
    <cellStyle name="Entrada 9 24 5 4" xfId="8170" xr:uid="{89D56EFE-C262-448F-9F26-8E3C80805A5C}"/>
    <cellStyle name="Entrada 9 24 5 4 2" xfId="23278" xr:uid="{0D1C899E-0639-4F55-92FF-6349C9577E2B}"/>
    <cellStyle name="Entrada 9 24 5 5" xfId="18385" xr:uid="{09371B62-8E38-49F5-84DF-FB8DF69CE921}"/>
    <cellStyle name="Entrada 9 24 6" xfId="3583" xr:uid="{41B28D64-AED2-4A7A-A186-BC8562E9BC3F}"/>
    <cellStyle name="Entrada 9 24 6 2" xfId="6220" xr:uid="{73E9AC4E-A722-4429-AD49-E9836153BB17}"/>
    <cellStyle name="Entrada 9 24 6 2 2" xfId="12531" xr:uid="{9EAA80DE-85C5-42F3-A638-02423BCD97BC}"/>
    <cellStyle name="Entrada 9 24 6 2 2 2" xfId="27639" xr:uid="{37860DDA-D308-44D2-B1A8-8CFA17C352AA}"/>
    <cellStyle name="Entrada 9 24 6 2 3" xfId="8149" xr:uid="{CFFDA0F2-74AC-4761-A696-6F791C7FCC3E}"/>
    <cellStyle name="Entrada 9 24 6 2 3 2" xfId="23257" xr:uid="{AE15E440-F395-4BC0-9B8D-208606609B33}"/>
    <cellStyle name="Entrada 9 24 6 2 4" xfId="21328" xr:uid="{F6C55FBA-808D-45C5-A87C-F2D252E5261C}"/>
    <cellStyle name="Entrada 9 24 6 3" xfId="9965" xr:uid="{9A364586-1202-4420-9A98-4005091CD289}"/>
    <cellStyle name="Entrada 9 24 6 3 2" xfId="25073" xr:uid="{EC1A4A6F-8A0C-4C51-9DCD-370A3E9F1CA0}"/>
    <cellStyle name="Entrada 9 24 6 4" xfId="9191" xr:uid="{B1E0375A-1AE6-4D2B-8463-63E15A8AA6B5}"/>
    <cellStyle name="Entrada 9 24 6 4 2" xfId="24299" xr:uid="{4ACDE905-5DC8-4CAC-BE10-8EE1E219C87E}"/>
    <cellStyle name="Entrada 9 24 6 5" xfId="18691" xr:uid="{47D31CEB-4D3E-4F8E-9CC9-C4BC9971CBD4}"/>
    <cellStyle name="Entrada 9 24 7" xfId="3929" xr:uid="{E8F900DD-F74E-4DA1-BE40-7647C02C8D1C}"/>
    <cellStyle name="Entrada 9 24 7 2" xfId="6566" xr:uid="{B08A62B8-17BA-4887-A754-40E9E6F84CC5}"/>
    <cellStyle name="Entrada 9 24 7 2 2" xfId="12877" xr:uid="{E29E19B2-AF85-46E9-BE8A-0CC9E4F47A46}"/>
    <cellStyle name="Entrada 9 24 7 2 2 2" xfId="27985" xr:uid="{A977134E-7752-4520-9CF7-D64F986F555C}"/>
    <cellStyle name="Entrada 9 24 7 2 3" xfId="16582" xr:uid="{66855C05-6B3B-47BA-98FD-44DBEF4FA4C9}"/>
    <cellStyle name="Entrada 9 24 7 2 3 2" xfId="31690" xr:uid="{1F15DB4C-6767-4FE4-89E6-D9F961A27BB3}"/>
    <cellStyle name="Entrada 9 24 7 2 4" xfId="21674" xr:uid="{DB7AD394-A45E-4C8D-83F5-FC35A49570F5}"/>
    <cellStyle name="Entrada 9 24 7 3" xfId="10311" xr:uid="{920196B4-7CB9-498B-8445-966F48B72D5F}"/>
    <cellStyle name="Entrada 9 24 7 3 2" xfId="25419" xr:uid="{7A3EED38-63BD-496D-9672-D0604AAFDBAD}"/>
    <cellStyle name="Entrada 9 24 7 4" xfId="13609" xr:uid="{9A8E791E-EEFB-4CB2-B7B4-731E393A6C6E}"/>
    <cellStyle name="Entrada 9 24 7 4 2" xfId="28717" xr:uid="{E5BFC453-56D6-42AF-AC48-117A9FCE740A}"/>
    <cellStyle name="Entrada 9 24 7 5" xfId="19037" xr:uid="{E9520C45-AAD5-433D-8A31-7BA419A6BE29}"/>
    <cellStyle name="Entrada 9 24 8" xfId="4494" xr:uid="{37090819-3E65-484F-BB39-7CEDD22D6A52}"/>
    <cellStyle name="Entrada 9 24 8 2" xfId="10876" xr:uid="{07E5DC01-4D46-4672-B868-92688D890091}"/>
    <cellStyle name="Entrada 9 24 8 2 2" xfId="25984" xr:uid="{B64386E7-D977-4F67-BB8F-9FF076B586C3}"/>
    <cellStyle name="Entrada 9 24 8 3" xfId="15191" xr:uid="{50E99530-869E-488C-AB82-A571C657DA73}"/>
    <cellStyle name="Entrada 9 24 8 3 2" xfId="30299" xr:uid="{10525810-9C8E-46A1-94B0-EC7C2091EA54}"/>
    <cellStyle name="Entrada 9 24 8 4" xfId="19602" xr:uid="{D4178BE0-AB8E-40BD-AFFA-C24E65BDC23F}"/>
    <cellStyle name="Entrada 9 24 9" xfId="8358" xr:uid="{6B4118CA-34D3-408E-B2A1-8D730A1CD0D3}"/>
    <cellStyle name="Entrada 9 24 9 2" xfId="23466" xr:uid="{4E255337-8C45-4DC1-966C-14141E13BB91}"/>
    <cellStyle name="Entrada 9 25" xfId="2094" xr:uid="{8E7E21C6-1CC7-46D5-B375-3AABF3AA2251}"/>
    <cellStyle name="Entrada 9 25 10" xfId="15241" xr:uid="{87296AF6-BB61-48B8-BE23-899482DA7161}"/>
    <cellStyle name="Entrada 9 25 10 2" xfId="30349" xr:uid="{6FE7C804-1EAC-499E-B8C0-5FFBB4C45D6E}"/>
    <cellStyle name="Entrada 9 25 11" xfId="16398" xr:uid="{587B4472-9FCC-46D5-99FB-101AA64B0A30}"/>
    <cellStyle name="Entrada 9 25 11 2" xfId="31506" xr:uid="{82751160-5614-4EFF-98A3-75724DCC8B74}"/>
    <cellStyle name="Entrada 9 25 12" xfId="17319" xr:uid="{AA931BDF-35CB-4784-AFC1-E42B10B585FD}"/>
    <cellStyle name="Entrada 9 25 2" xfId="2584" xr:uid="{4618EE90-B122-4352-8AC0-42C7AE87DCBC}"/>
    <cellStyle name="Entrada 9 25 2 2" xfId="5221" xr:uid="{0C451716-3D77-4C34-B161-EEA4C10AC7F6}"/>
    <cellStyle name="Entrada 9 25 2 2 2" xfId="11585" xr:uid="{DA87FFD6-1884-450C-8D5F-9C558BBAC242}"/>
    <cellStyle name="Entrada 9 25 2 2 2 2" xfId="26693" xr:uid="{95CC07D7-1441-4163-889F-D69FC6121B3F}"/>
    <cellStyle name="Entrada 9 25 2 2 3" xfId="11236" xr:uid="{6C8C2F83-B4E9-4A07-BAF5-2A797A5F4A46}"/>
    <cellStyle name="Entrada 9 25 2 2 3 2" xfId="26344" xr:uid="{E905FEFE-896B-4481-A6CD-AF9496CE2514}"/>
    <cellStyle name="Entrada 9 25 2 2 4" xfId="20329" xr:uid="{ECF863D2-FDB2-4EED-A910-AFE36E7B3C22}"/>
    <cellStyle name="Entrada 9 25 2 3" xfId="9051" xr:uid="{3CD173CD-6241-42B0-95EB-D2B801CB00FA}"/>
    <cellStyle name="Entrada 9 25 2 3 2" xfId="24159" xr:uid="{7C596530-0298-498E-A245-7FA30A74D168}"/>
    <cellStyle name="Entrada 9 25 2 4" xfId="14102" xr:uid="{0107EB92-B5D2-4105-AECB-CE9E2D3E1A2A}"/>
    <cellStyle name="Entrada 9 25 2 4 2" xfId="29210" xr:uid="{7050D1A2-5870-4157-B074-01498DF1F441}"/>
    <cellStyle name="Entrada 9 25 2 5" xfId="14624" xr:uid="{D1B17370-A099-4CBF-B36E-8FF0ACD3408F}"/>
    <cellStyle name="Entrada 9 25 2 5 2" xfId="29732" xr:uid="{0B37B141-DF69-4A12-A70B-D00C7BAC3818}"/>
    <cellStyle name="Entrada 9 25 2 6" xfId="17692" xr:uid="{F7CDF22F-C1A5-4ED1-A37E-D3317D44CAED}"/>
    <cellStyle name="Entrada 9 25 3" xfId="2854" xr:uid="{07CA613C-0E62-42BF-92CC-9528A7DB1D7F}"/>
    <cellStyle name="Entrada 9 25 3 2" xfId="5491" xr:uid="{E94B05A2-D009-455E-BB33-03E74CDDCBB8}"/>
    <cellStyle name="Entrada 9 25 3 2 2" xfId="7576" xr:uid="{1117C3FC-A4B4-4016-A914-46F69069999C}"/>
    <cellStyle name="Entrada 9 25 3 2 2 2" xfId="22684" xr:uid="{3D7BAACB-A729-4F8F-A7C5-ADD55C076067}"/>
    <cellStyle name="Entrada 9 25 3 2 3" xfId="20599" xr:uid="{06E77C7B-F06E-4CA2-B2A2-F4EA5CB6EF33}"/>
    <cellStyle name="Entrada 9 25 3 3" xfId="8013" xr:uid="{9761AD08-192A-42CF-A69B-853EA0CCBB0D}"/>
    <cellStyle name="Entrada 9 25 3 3 2" xfId="23121" xr:uid="{FBE1CD82-647A-4566-802E-B33BF09E3118}"/>
    <cellStyle name="Entrada 9 25 3 4" xfId="17962" xr:uid="{E018E75E-1BAD-4102-9633-317B6871552D}"/>
    <cellStyle name="Entrada 9 25 4" xfId="3157" xr:uid="{C3536923-1F5A-4FDB-A7D2-70DE1AE7BC0C}"/>
    <cellStyle name="Entrada 9 25 4 2" xfId="5794" xr:uid="{B69484F2-49A3-4B02-A4CC-A08F6FF3D321}"/>
    <cellStyle name="Entrada 9 25 4 2 2" xfId="12105" xr:uid="{B7F00603-B50B-4988-AA07-60D68E52453A}"/>
    <cellStyle name="Entrada 9 25 4 2 2 2" xfId="27213" xr:uid="{B3C4D4EE-06B6-4656-AAFE-D6BE02A50814}"/>
    <cellStyle name="Entrada 9 25 4 2 3" xfId="14506" xr:uid="{6387F064-799E-41B3-8B5F-9E9170AEA8C3}"/>
    <cellStyle name="Entrada 9 25 4 2 3 2" xfId="29614" xr:uid="{3F0C2A43-EC16-4029-BD9C-2ECDCE235E16}"/>
    <cellStyle name="Entrada 9 25 4 2 4" xfId="20902" xr:uid="{0FD50EB5-A045-4C45-A5C9-30C4970B85BC}"/>
    <cellStyle name="Entrada 9 25 4 3" xfId="9539" xr:uid="{E40B91BB-CEFB-489D-800F-D7F724464946}"/>
    <cellStyle name="Entrada 9 25 4 3 2" xfId="24647" xr:uid="{C91D84C6-D5AA-49DD-BE51-A5AA8865C181}"/>
    <cellStyle name="Entrada 9 25 4 4" xfId="8713" xr:uid="{4E3AA82A-DE6D-4409-8290-9403E3384C56}"/>
    <cellStyle name="Entrada 9 25 4 4 2" xfId="23821" xr:uid="{78C97608-2F3D-4AEA-B617-522E6A1F3977}"/>
    <cellStyle name="Entrada 9 25 4 5" xfId="18265" xr:uid="{24D59EFC-86ED-41A1-A062-9C0C5589D380}"/>
    <cellStyle name="Entrada 9 25 5" xfId="3483" xr:uid="{EF4088DB-72A4-4C07-8873-53F963A484E8}"/>
    <cellStyle name="Entrada 9 25 5 2" xfId="6120" xr:uid="{07300058-3C8E-40D7-8676-FB2E53FF4254}"/>
    <cellStyle name="Entrada 9 25 5 2 2" xfId="12431" xr:uid="{C1B42E8F-70C7-49F0-BE71-81E10DEFCFFB}"/>
    <cellStyle name="Entrada 9 25 5 2 2 2" xfId="27539" xr:uid="{24CE0B46-3E56-4086-A9F5-B1BDCB5C24C1}"/>
    <cellStyle name="Entrada 9 25 5 2 3" xfId="13703" xr:uid="{0B8B580C-EBFA-44CE-BB83-C2191AE9DD0C}"/>
    <cellStyle name="Entrada 9 25 5 2 3 2" xfId="28811" xr:uid="{68070AB2-1CE0-4FD8-9F92-8EBFBE9DA6BC}"/>
    <cellStyle name="Entrada 9 25 5 2 4" xfId="21228" xr:uid="{2501DC42-F79A-4E15-AF30-DAC4DAB2ED2C}"/>
    <cellStyle name="Entrada 9 25 5 3" xfId="9865" xr:uid="{8A6D88AE-7D59-4405-8136-657F66D4DE11}"/>
    <cellStyle name="Entrada 9 25 5 3 2" xfId="24973" xr:uid="{99FD04AC-4FD7-4380-A035-4A5B8778443E}"/>
    <cellStyle name="Entrada 9 25 5 4" xfId="7717" xr:uid="{DD58273D-F3B5-46DE-9405-CB4777ABC5FF}"/>
    <cellStyle name="Entrada 9 25 5 4 2" xfId="22825" xr:uid="{A8C350FF-9539-437A-BBCC-CA31E42E9B44}"/>
    <cellStyle name="Entrada 9 25 5 5" xfId="18591" xr:uid="{B5B1A104-6729-46DA-BCCB-625210B08556}"/>
    <cellStyle name="Entrada 9 25 6" xfId="3789" xr:uid="{16562661-9381-488F-A4B0-23F5E7D48ABB}"/>
    <cellStyle name="Entrada 9 25 6 2" xfId="6426" xr:uid="{488F66B7-1687-4A1D-8DE3-A84DC11821D9}"/>
    <cellStyle name="Entrada 9 25 6 2 2" xfId="12737" xr:uid="{AD9706D2-0985-403A-91AA-B5A8A930E8C5}"/>
    <cellStyle name="Entrada 9 25 6 2 2 2" xfId="27845" xr:uid="{DEE81031-70A3-46B9-806A-1A069E5E8AC2}"/>
    <cellStyle name="Entrada 9 25 6 2 3" xfId="16099" xr:uid="{1E202988-51C6-4333-ADE8-7217DA17CB04}"/>
    <cellStyle name="Entrada 9 25 6 2 3 2" xfId="31207" xr:uid="{AC610EF2-A3AF-4B2F-B4A5-CC74096BA04A}"/>
    <cellStyle name="Entrada 9 25 6 2 4" xfId="21534" xr:uid="{DA00E65F-E833-46F4-9367-48C6DD67AEF2}"/>
    <cellStyle name="Entrada 9 25 6 3" xfId="10171" xr:uid="{D49EC1E7-E3A0-4602-93FA-2649DB06395F}"/>
    <cellStyle name="Entrada 9 25 6 3 2" xfId="25279" xr:uid="{FD8DCF63-39C0-440A-9E94-530DD2C084F9}"/>
    <cellStyle name="Entrada 9 25 6 4" xfId="9248" xr:uid="{5E8FA076-0404-420D-9E99-0603851B59BD}"/>
    <cellStyle name="Entrada 9 25 6 4 2" xfId="24356" xr:uid="{877587D3-662A-4F2B-BF64-6E15DF484C14}"/>
    <cellStyle name="Entrada 9 25 6 5" xfId="18897" xr:uid="{5F5EFBAE-BBB2-4074-87E3-F64938EEBB0E}"/>
    <cellStyle name="Entrada 9 25 7" xfId="4166" xr:uid="{519F47B2-B1FE-4865-9644-DEA2CF13EEA8}"/>
    <cellStyle name="Entrada 9 25 7 2" xfId="6803" xr:uid="{1732383E-6054-4A08-8093-E5A2341781F4}"/>
    <cellStyle name="Entrada 9 25 7 2 2" xfId="13114" xr:uid="{4B574DF7-FE47-4240-9B3C-A44020B1561A}"/>
    <cellStyle name="Entrada 9 25 7 2 2 2" xfId="28222" xr:uid="{0FFA9E97-11AD-4C25-9CE7-87BC30F0B4D7}"/>
    <cellStyle name="Entrada 9 25 7 2 3" xfId="16788" xr:uid="{C6002AD4-819E-41F4-9606-8CEC423E3D5E}"/>
    <cellStyle name="Entrada 9 25 7 2 3 2" xfId="31896" xr:uid="{39A44646-A2EB-4BD8-B0B9-864633576CB1}"/>
    <cellStyle name="Entrada 9 25 7 2 4" xfId="21911" xr:uid="{0408E45F-699F-4DA2-A5F1-8F597E4B210E}"/>
    <cellStyle name="Entrada 9 25 7 3" xfId="10548" xr:uid="{8F47F761-CF2C-4381-943A-FF9B2BC4D889}"/>
    <cellStyle name="Entrada 9 25 7 3 2" xfId="25656" xr:uid="{F977FFE7-A4CC-4E1B-9E01-E78167A1696C}"/>
    <cellStyle name="Entrada 9 25 7 4" xfId="7545" xr:uid="{1346158A-EBA3-4164-A12A-F7B0AD86622E}"/>
    <cellStyle name="Entrada 9 25 7 4 2" xfId="22653" xr:uid="{96861523-1143-49FC-B3D9-EA0E9BB567E8}"/>
    <cellStyle name="Entrada 9 25 7 5" xfId="19274" xr:uid="{49A44475-1C35-4A83-A949-FA6A53CFC2B8}"/>
    <cellStyle name="Entrada 9 25 8" xfId="4731" xr:uid="{E50A84BE-25C0-4C45-86F3-9CFB8DFCC950}"/>
    <cellStyle name="Entrada 9 25 8 2" xfId="11113" xr:uid="{C2A12E20-B7FE-41AF-9B57-4ED96E27497C}"/>
    <cellStyle name="Entrada 9 25 8 2 2" xfId="26221" xr:uid="{31E22BD7-51C2-4E99-9F28-D628202591DF}"/>
    <cellStyle name="Entrada 9 25 8 3" xfId="15123" xr:uid="{E4A218F6-AD48-4820-A7CA-92A50C577510}"/>
    <cellStyle name="Entrada 9 25 8 3 2" xfId="30231" xr:uid="{0EAF643C-05CC-46D6-AC13-6536AA13F5B8}"/>
    <cellStyle name="Entrada 9 25 8 4" xfId="19839" xr:uid="{737C0D0C-03D2-4012-9FF1-86FED38C9222}"/>
    <cellStyle name="Entrada 9 25 9" xfId="8592" xr:uid="{562214CD-6586-4269-8857-79D01B04C82B}"/>
    <cellStyle name="Entrada 9 25 9 2" xfId="23700" xr:uid="{CC70E4F5-291C-4638-B5DF-872E02C5DEA6}"/>
    <cellStyle name="Entrada 9 26" xfId="2027" xr:uid="{78D0BF08-5EA0-43E9-9CC3-53F4E40E07F5}"/>
    <cellStyle name="Entrada 9 26 10" xfId="14053" xr:uid="{CD481E49-0E2A-4BA4-B510-89A4180D54D2}"/>
    <cellStyle name="Entrada 9 26 10 2" xfId="29161" xr:uid="{66C20080-62CF-4376-958C-811BE8AD9583}"/>
    <cellStyle name="Entrada 9 26 11" xfId="17252" xr:uid="{EF077806-3231-4592-9B54-6E860078F8B9}"/>
    <cellStyle name="Entrada 9 26 2" xfId="2787" xr:uid="{42C53400-27FD-431D-AD33-03064CAF3CA9}"/>
    <cellStyle name="Entrada 9 26 2 2" xfId="5424" xr:uid="{597829D4-28DE-4104-90F1-53240517F62C}"/>
    <cellStyle name="Entrada 9 26 2 2 2" xfId="15695" xr:uid="{C9E814EC-C012-454A-BF2C-26FA8CD9FE5A}"/>
    <cellStyle name="Entrada 9 26 2 2 2 2" xfId="30803" xr:uid="{88994962-D5FF-4072-9964-BCF5B792732E}"/>
    <cellStyle name="Entrada 9 26 2 2 3" xfId="20532" xr:uid="{819C3295-8ACD-4B21-85B1-4A936ECCA11F}"/>
    <cellStyle name="Entrada 9 26 2 3" xfId="13701" xr:uid="{A745D207-55A0-470D-A914-EF842D8DCC1C}"/>
    <cellStyle name="Entrada 9 26 2 3 2" xfId="28809" xr:uid="{BCD705AD-C33B-41C6-AC9A-7D3410B0481B}"/>
    <cellStyle name="Entrada 9 26 2 4" xfId="17895" xr:uid="{8C1BB8B2-55CE-4FFB-BD0D-DCB35DB48135}"/>
    <cellStyle name="Entrada 9 26 3" xfId="3090" xr:uid="{B7F5C839-03D2-4853-BD92-7E900F3481CE}"/>
    <cellStyle name="Entrada 9 26 3 2" xfId="5727" xr:uid="{55B4B8A0-977D-47DD-98AF-1C3C5E7FB86F}"/>
    <cellStyle name="Entrada 9 26 3 2 2" xfId="12038" xr:uid="{3B44426D-44CC-4FE9-915C-84EABD4FA8A0}"/>
    <cellStyle name="Entrada 9 26 3 2 2 2" xfId="27146" xr:uid="{6E1AF048-F99B-4541-A655-8A3E384D1446}"/>
    <cellStyle name="Entrada 9 26 3 2 3" xfId="13460" xr:uid="{3DFB5940-4A20-4816-BA85-74C28BE313E5}"/>
    <cellStyle name="Entrada 9 26 3 2 3 2" xfId="28568" xr:uid="{EFEEC2C7-3DDF-4269-82DE-116854B3EC0E}"/>
    <cellStyle name="Entrada 9 26 3 2 4" xfId="20835" xr:uid="{63ED17D4-7F91-4DE4-8219-03F0E38F222B}"/>
    <cellStyle name="Entrada 9 26 3 3" xfId="9472" xr:uid="{B8ADD585-83B2-4D08-BD6B-B1A7389888D8}"/>
    <cellStyle name="Entrada 9 26 3 3 2" xfId="24580" xr:uid="{7173C28F-E8B5-43BE-84EA-B4529E9B212D}"/>
    <cellStyle name="Entrada 9 26 3 4" xfId="14255" xr:uid="{81C43C29-058E-4234-9B9F-81A9D18BD53E}"/>
    <cellStyle name="Entrada 9 26 3 4 2" xfId="29363" xr:uid="{5A26B1C1-64F8-41D5-8BED-61FD1863FD08}"/>
    <cellStyle name="Entrada 9 26 3 5" xfId="18198" xr:uid="{CA818402-48A1-4810-A8D3-131F7B3B5251}"/>
    <cellStyle name="Entrada 9 26 4" xfId="3416" xr:uid="{A516FD75-ADC7-4C2E-A8AA-7F81758D5823}"/>
    <cellStyle name="Entrada 9 26 4 2" xfId="6053" xr:uid="{BCE0D96B-D3DF-4055-A1CF-28C811752FE8}"/>
    <cellStyle name="Entrada 9 26 4 2 2" xfId="12364" xr:uid="{9CFEE740-1669-4369-AABC-1EE543FA560E}"/>
    <cellStyle name="Entrada 9 26 4 2 2 2" xfId="27472" xr:uid="{D3A6BD14-A3FC-4863-8DFF-C4F2C925EB3C}"/>
    <cellStyle name="Entrada 9 26 4 2 3" xfId="13671" xr:uid="{CA4DC615-1F36-4AF7-BF72-C7526380827C}"/>
    <cellStyle name="Entrada 9 26 4 2 3 2" xfId="28779" xr:uid="{51957278-D803-489E-B647-97A590AAB515}"/>
    <cellStyle name="Entrada 9 26 4 2 4" xfId="21161" xr:uid="{34E03DC5-368D-4025-916D-301200A0043B}"/>
    <cellStyle name="Entrada 9 26 4 3" xfId="9798" xr:uid="{D7F07B6E-A09F-4AA8-A5EB-1B880FF76AD2}"/>
    <cellStyle name="Entrada 9 26 4 3 2" xfId="24906" xr:uid="{972D4A75-6048-4FBC-8EB1-3335F17A0339}"/>
    <cellStyle name="Entrada 9 26 4 4" xfId="8102" xr:uid="{DC9B88C8-9F8B-45B8-8A9B-68B7964163FF}"/>
    <cellStyle name="Entrada 9 26 4 4 2" xfId="23210" xr:uid="{242936C6-86D1-43D8-A331-7220D10E7159}"/>
    <cellStyle name="Entrada 9 26 4 5" xfId="18524" xr:uid="{F138F312-D385-4FB3-A57B-05C84B1B4CAB}"/>
    <cellStyle name="Entrada 9 26 5" xfId="3722" xr:uid="{6459B944-9790-402B-BD4B-C7D01D162987}"/>
    <cellStyle name="Entrada 9 26 5 2" xfId="6359" xr:uid="{EA195C46-BE24-47B7-A8AE-DCA84C4CB099}"/>
    <cellStyle name="Entrada 9 26 5 2 2" xfId="12670" xr:uid="{6F59EC81-6090-49D9-8A90-E774658258DD}"/>
    <cellStyle name="Entrada 9 26 5 2 2 2" xfId="27778" xr:uid="{97022B56-2D3B-4903-B70A-16AC83697A3D}"/>
    <cellStyle name="Entrada 9 26 5 2 3" xfId="15634" xr:uid="{049FAD88-1E27-4E04-8539-3362FDB8567F}"/>
    <cellStyle name="Entrada 9 26 5 2 3 2" xfId="30742" xr:uid="{B89CADBF-67A2-42F5-8FAE-A4D657C2535F}"/>
    <cellStyle name="Entrada 9 26 5 2 4" xfId="21467" xr:uid="{3F94A9AF-1E28-418C-8642-808AA6690102}"/>
    <cellStyle name="Entrada 9 26 5 3" xfId="10104" xr:uid="{A07D3BB4-EE8E-4ECA-AE0C-4BA9DD379BF2}"/>
    <cellStyle name="Entrada 9 26 5 3 2" xfId="25212" xr:uid="{CBF49C1B-E9FC-4B24-8A0F-92E0219B0CB5}"/>
    <cellStyle name="Entrada 9 26 5 4" xfId="11253" xr:uid="{1737B98D-15FC-481E-A3B1-EA5246399DFA}"/>
    <cellStyle name="Entrada 9 26 5 4 2" xfId="26361" xr:uid="{4B83CAEE-1BC0-40A3-8663-A3CF5D0FDBBB}"/>
    <cellStyle name="Entrada 9 26 5 5" xfId="18830" xr:uid="{AE410B43-B286-4328-982E-8E5AE4645E0C}"/>
    <cellStyle name="Entrada 9 26 6" xfId="4099" xr:uid="{BB9A5F86-5262-49E7-A17E-91B95D9FC5C9}"/>
    <cellStyle name="Entrada 9 26 6 2" xfId="6736" xr:uid="{EC331033-249D-45CC-BFF2-4FF7A2769C8B}"/>
    <cellStyle name="Entrada 9 26 6 2 2" xfId="13047" xr:uid="{B77F6CB4-2536-4795-9D2C-D7806028B8D5}"/>
    <cellStyle name="Entrada 9 26 6 2 2 2" xfId="28155" xr:uid="{72E65555-6376-44E6-8F80-9BB8568011FF}"/>
    <cellStyle name="Entrada 9 26 6 2 3" xfId="16721" xr:uid="{E6301EB4-C0B2-476F-AC75-FCF170E0C816}"/>
    <cellStyle name="Entrada 9 26 6 2 3 2" xfId="31829" xr:uid="{CDF5036B-2C26-43AE-9F48-F17B1BD39C53}"/>
    <cellStyle name="Entrada 9 26 6 2 4" xfId="21844" xr:uid="{5C85F3F0-EEA8-4705-AA11-A03543F2FD46}"/>
    <cellStyle name="Entrada 9 26 6 3" xfId="10481" xr:uid="{00D70977-AAC5-4F6B-A1FD-74AB1EC32DEA}"/>
    <cellStyle name="Entrada 9 26 6 3 2" xfId="25589" xr:uid="{417EF373-230F-4129-B58C-7DC385EFC186}"/>
    <cellStyle name="Entrada 9 26 6 4" xfId="9202" xr:uid="{FC489BB0-B652-461C-8544-2B686453DEE3}"/>
    <cellStyle name="Entrada 9 26 6 4 2" xfId="24310" xr:uid="{75300B7E-6147-4653-B5C8-B49B1166E0A4}"/>
    <cellStyle name="Entrada 9 26 6 5" xfId="19207" xr:uid="{1DDBC73A-336F-46BC-9B25-40A12C1CD000}"/>
    <cellStyle name="Entrada 9 26 7" xfId="4664" xr:uid="{102A47BA-0652-4F77-8BC8-C58D3A5811A8}"/>
    <cellStyle name="Entrada 9 26 7 2" xfId="11046" xr:uid="{9588C85A-1D68-4957-AC64-89E57EA2420C}"/>
    <cellStyle name="Entrada 9 26 7 2 2" xfId="26154" xr:uid="{AB00769B-C081-4D3E-8A39-D6A69E62F230}"/>
    <cellStyle name="Entrada 9 26 7 3" xfId="15237" xr:uid="{2D80893A-FE1F-4D96-8EAB-F11D968584D0}"/>
    <cellStyle name="Entrada 9 26 7 3 2" xfId="30345" xr:uid="{410CF497-3A71-4C90-9755-1B2377F1A725}"/>
    <cellStyle name="Entrada 9 26 7 4" xfId="19772" xr:uid="{74E751E7-E694-411F-97E6-E008AB2D0CEB}"/>
    <cellStyle name="Entrada 9 26 8" xfId="8525" xr:uid="{3F69DFA7-1DD4-408C-BAA5-A0838B3C63A2}"/>
    <cellStyle name="Entrada 9 26 8 2" xfId="23633" xr:uid="{0A755D3E-E5C1-41FE-B4C2-A5EF19CC69C5}"/>
    <cellStyle name="Entrada 9 26 9" xfId="14232" xr:uid="{52B8012C-896B-427C-9184-4CEF2A0D18E2}"/>
    <cellStyle name="Entrada 9 26 9 2" xfId="29340" xr:uid="{8D3FAF67-A12B-4494-8324-7061CC67F914}"/>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10" xfId="4405" xr:uid="{4792B06B-C341-4D2E-95D5-1A4784EF7D87}"/>
    <cellStyle name="Millares [0] 2 10 2" xfId="10787" xr:uid="{158D408F-92DD-4564-A952-7AA424FD6359}"/>
    <cellStyle name="Millares [0] 2 10 2 2" xfId="25895" xr:uid="{28C2266D-561A-4136-8328-1493D6FB863F}"/>
    <cellStyle name="Millares [0] 2 10 3" xfId="19513" xr:uid="{26E1D88D-EEE2-4F6F-826B-85FC9BEC25AE}"/>
    <cellStyle name="Millares [0] 2 11" xfId="4423" xr:uid="{F6CBDE32-6A0A-4E30-93BC-91A801C872FE}"/>
    <cellStyle name="Millares [0] 2 11 2" xfId="10805" xr:uid="{5A5C4020-F987-4D16-BAB1-966F18882482}"/>
    <cellStyle name="Millares [0] 2 11 2 2" xfId="25913" xr:uid="{2D0CA61A-3A99-4757-AA15-6A05F0D94BE0}"/>
    <cellStyle name="Millares [0] 2 11 3" xfId="19531" xr:uid="{445F54D2-E6F3-4FEF-889F-8C9029D1DFB5}"/>
    <cellStyle name="Millares [0] 2 12" xfId="7915" xr:uid="{8DB6EBBD-F90E-44AC-87F2-AF9709FBD119}"/>
    <cellStyle name="Millares [0] 2 12 2" xfId="23023" xr:uid="{4209DAD4-4B6D-4377-B960-61E2A22F8EAB}"/>
    <cellStyle name="Millares [0] 2 13" xfId="17011" xr:uid="{0C2E32AE-A28D-4215-A8E2-1B7412D40E95}"/>
    <cellStyle name="Millares [0] 2 2" xfId="1961" xr:uid="{B47853F5-7A7D-43BF-8D99-157B951EBAD7}"/>
    <cellStyle name="Millares [0] 2 2 2" xfId="2178" xr:uid="{73B66F1A-2E9C-4584-943F-E14691840725}"/>
    <cellStyle name="Millares [0] 2 2 2 2" xfId="4815" xr:uid="{53F3114E-B7EA-4DC6-A801-AB35DA58D0CB}"/>
    <cellStyle name="Millares [0] 2 2 2 2 2" xfId="11197" xr:uid="{CF201C6C-E32E-4322-A226-A34A8BC9FE96}"/>
    <cellStyle name="Millares [0] 2 2 2 2 2 2" xfId="26305" xr:uid="{B9016C03-8B68-4C7E-8A9D-91AA48917FDB}"/>
    <cellStyle name="Millares [0] 2 2 2 2 3" xfId="19923" xr:uid="{0EB82B9D-0C5F-4634-A592-2AC427FDB0DF}"/>
    <cellStyle name="Millares [0] 2 2 2 3" xfId="8676" xr:uid="{46B07900-6A1E-4C35-9213-394332FFF070}"/>
    <cellStyle name="Millares [0] 2 2 2 3 2" xfId="23784" xr:uid="{B23EF953-3771-47D6-A13C-19E682A775A9}"/>
    <cellStyle name="Millares [0] 2 2 2 4" xfId="17403" xr:uid="{3611CD39-BA43-4095-BD2F-AAD1998E4F4B}"/>
    <cellStyle name="Millares [0] 2 2 3" xfId="2521" xr:uid="{21F494D9-D535-420C-9888-EA0D7CCC233F}"/>
    <cellStyle name="Millares [0] 2 2 3 2" xfId="5158" xr:uid="{164E4245-DBFA-4DA1-9356-2A6A9E1063B7}"/>
    <cellStyle name="Millares [0] 2 2 3 2 2" xfId="11522" xr:uid="{67CB4173-A4B0-458A-83F1-222FC456E289}"/>
    <cellStyle name="Millares [0] 2 2 3 2 2 2" xfId="26630" xr:uid="{BAF91176-C6F4-44B2-A577-86AD8365FF25}"/>
    <cellStyle name="Millares [0] 2 2 3 2 3" xfId="20266" xr:uid="{2AEB992C-E186-40E7-BD6C-E90759F4B99D}"/>
    <cellStyle name="Millares [0] 2 2 3 3" xfId="8988" xr:uid="{DACDD099-AAB1-471C-979F-F5B7EF943CE3}"/>
    <cellStyle name="Millares [0] 2 2 3 3 2" xfId="24096" xr:uid="{6E042B95-628C-49B4-B6FD-347B7A3F1201}"/>
    <cellStyle name="Millares [0] 2 2 3 4" xfId="17644" xr:uid="{A72F4721-CA9C-4838-9610-407282B6BF45}"/>
    <cellStyle name="Millares [0] 2 2 4" xfId="4033" xr:uid="{A73B1B68-17D3-4E65-B2D4-20E58A14A079}"/>
    <cellStyle name="Millares [0] 2 2 4 2" xfId="6670" xr:uid="{F8DEA4D2-F300-4BA5-8567-6A4D940D1809}"/>
    <cellStyle name="Millares [0] 2 2 4 2 2" xfId="12981" xr:uid="{8FE07C33-9382-4605-B5F9-2C6A09BB97B0}"/>
    <cellStyle name="Millares [0] 2 2 4 2 2 2" xfId="28089" xr:uid="{A98C9A67-769B-4B28-AE1C-EAE5527D6857}"/>
    <cellStyle name="Millares [0] 2 2 4 2 3" xfId="21778" xr:uid="{5A02CBBC-5EC1-4D07-8104-5705093842AD}"/>
    <cellStyle name="Millares [0] 2 2 4 3" xfId="10415" xr:uid="{5A8283F6-50C5-41D6-A0E6-99095A9886BD}"/>
    <cellStyle name="Millares [0] 2 2 4 3 2" xfId="25523" xr:uid="{43A37262-2725-4E64-9CC2-8F6FDB671060}"/>
    <cellStyle name="Millares [0] 2 2 4 4" xfId="19141" xr:uid="{F7BE6CC1-BF01-488B-B8F3-E88099D391E5}"/>
    <cellStyle name="Millares [0] 2 2 5" xfId="4409" xr:uid="{8B1F33BB-19EC-4D9C-97FC-E44E0A3FBA5A}"/>
    <cellStyle name="Millares [0] 2 2 5 2" xfId="10791" xr:uid="{E3646412-06DA-4957-8909-6EE9647FB220}"/>
    <cellStyle name="Millares [0] 2 2 5 2 2" xfId="25899" xr:uid="{40670A00-D0F5-4F2A-A331-11EF4F22A325}"/>
    <cellStyle name="Millares [0] 2 2 5 3" xfId="19517" xr:uid="{3C4117E1-F5EE-4F0D-92DE-9FA8C02A5894}"/>
    <cellStyle name="Millares [0] 2 2 6" xfId="4598" xr:uid="{4445DC17-E0C9-4C22-AC34-50601BBA8474}"/>
    <cellStyle name="Millares [0] 2 2 6 2" xfId="10980" xr:uid="{FBAF3EE5-1532-489F-81E0-8E8742F8F733}"/>
    <cellStyle name="Millares [0] 2 2 6 2 2" xfId="26088" xr:uid="{F94F4E55-BD3A-4412-8145-6E61437CB44F}"/>
    <cellStyle name="Millares [0] 2 2 6 3" xfId="19706" xr:uid="{2555FEB3-A7B2-4A7F-B5C3-187838E0FC9B}"/>
    <cellStyle name="Millares [0] 2 2 7" xfId="8275" xr:uid="{BA12FFDD-162F-484A-955A-0627924BE220}"/>
    <cellStyle name="Millares [0] 2 2 7 2" xfId="23383" xr:uid="{97E83E8E-B77F-4DC3-8CD1-22D5722E7C88}"/>
    <cellStyle name="Millares [0] 2 2 8" xfId="17186" xr:uid="{4C1C9640-A69C-42F8-9B19-666547141AB3}"/>
    <cellStyle name="Millares [0] 2 3" xfId="1877" xr:uid="{63F81E90-897B-4400-AB9D-C7A6D018506B}"/>
    <cellStyle name="Millares [0] 2 3 2" xfId="2437" xr:uid="{BF8BE3C6-35EC-49EC-86DD-873847AFDFB9}"/>
    <cellStyle name="Millares [0] 2 3 2 2" xfId="5074" xr:uid="{2BF383E2-4335-45F7-B3EC-662A86228346}"/>
    <cellStyle name="Millares [0] 2 3 2 2 2" xfId="11438" xr:uid="{696FC185-221D-430E-BCE4-8C52F1D1F139}"/>
    <cellStyle name="Millares [0] 2 3 2 2 2 2" xfId="26546" xr:uid="{886A18E2-AA27-40BB-B3DA-67016911C8EB}"/>
    <cellStyle name="Millares [0] 2 3 2 2 3" xfId="20182" xr:uid="{5F64672F-B768-4C9D-A99F-9814BFABA3E6}"/>
    <cellStyle name="Millares [0] 2 3 2 3" xfId="8904" xr:uid="{20D9FB85-3AF3-4C4A-A2C3-71F4BCA7E13C}"/>
    <cellStyle name="Millares [0] 2 3 2 3 2" xfId="24012" xr:uid="{7C4BEFF2-AE2D-4A3A-AF70-4D4C38296940}"/>
    <cellStyle name="Millares [0] 2 3 2 4" xfId="17611" xr:uid="{A6F7E9AB-C97D-4D0C-85C2-7A9C0CE2AE70}"/>
    <cellStyle name="Millares [0] 2 3 3" xfId="3949" xr:uid="{FB64FD4B-BB38-41CF-B490-E032463C6449}"/>
    <cellStyle name="Millares [0] 2 3 3 2" xfId="6586" xr:uid="{759DF4E6-9C29-4741-BB2A-BDCB7B24DE47}"/>
    <cellStyle name="Millares [0] 2 3 3 2 2" xfId="12897" xr:uid="{B18AB88D-C341-4E5B-AEBC-432EAD821DB8}"/>
    <cellStyle name="Millares [0] 2 3 3 2 2 2" xfId="28005" xr:uid="{E334AB97-4385-498E-8640-7EA147577AF9}"/>
    <cellStyle name="Millares [0] 2 3 3 2 3" xfId="21694" xr:uid="{B06B2B81-ADD6-4A2F-8A84-D9E164005926}"/>
    <cellStyle name="Millares [0] 2 3 3 3" xfId="10331" xr:uid="{90DC8480-64EB-4386-827B-4539CB030769}"/>
    <cellStyle name="Millares [0] 2 3 3 3 2" xfId="25439" xr:uid="{2E88B758-6510-45EB-920C-5569F142CDDC}"/>
    <cellStyle name="Millares [0] 2 3 3 4" xfId="19057" xr:uid="{6F73B8F6-DA1B-41F6-AA71-E44BD799F910}"/>
    <cellStyle name="Millares [0] 2 3 4" xfId="4514" xr:uid="{D236A526-B60F-4591-A067-D16285B152BB}"/>
    <cellStyle name="Millares [0] 2 3 4 2" xfId="10896" xr:uid="{A5806EE8-0858-40AB-9D4F-4DEEEC004BFF}"/>
    <cellStyle name="Millares [0] 2 3 4 2 2" xfId="26004" xr:uid="{1D295D0D-B6E3-46B3-8B52-D0DF8B081524}"/>
    <cellStyle name="Millares [0] 2 3 4 3" xfId="19622" xr:uid="{CA54781B-7AAF-4284-9318-BB155AD6B067}"/>
    <cellStyle name="Millares [0] 2 3 5" xfId="8378" xr:uid="{17517168-1FCD-4E3E-BC18-86F2A39B77CB}"/>
    <cellStyle name="Millares [0] 2 3 5 2" xfId="23486" xr:uid="{F7FD91EC-E9C5-48C4-AC0F-FCBD265DE244}"/>
    <cellStyle name="Millares [0] 2 3 6" xfId="17102" xr:uid="{62F1953F-AAD1-472C-9A19-59CEE7628A5A}"/>
    <cellStyle name="Millares [0] 2 4" xfId="2097" xr:uid="{9F81908A-46CA-4ABC-BC1B-D704D738F4D8}"/>
    <cellStyle name="Millares [0] 2 4 2" xfId="2587" xr:uid="{48DB9E07-BCF6-48E6-B34D-DB82D4DF94D7}"/>
    <cellStyle name="Millares [0] 2 4 2 2" xfId="5224" xr:uid="{D9056BF9-E1A1-40E5-8406-44AD6ED74575}"/>
    <cellStyle name="Millares [0] 2 4 2 2 2" xfId="11588" xr:uid="{DDB3FB22-4CD0-4746-974A-2F1E68187437}"/>
    <cellStyle name="Millares [0] 2 4 2 2 2 2" xfId="26696" xr:uid="{77CE4310-B709-4150-9EF6-F9336E4541EF}"/>
    <cellStyle name="Millares [0] 2 4 2 2 3" xfId="20332" xr:uid="{9831F4A2-9478-4273-BD7F-D738CF03DC9D}"/>
    <cellStyle name="Millares [0] 2 4 2 3" xfId="9054" xr:uid="{593E2D45-F228-4CCC-A4D2-32B372039925}"/>
    <cellStyle name="Millares [0] 2 4 2 3 2" xfId="24162" xr:uid="{E012FB22-3765-41B9-A09A-5D8E58AB246A}"/>
    <cellStyle name="Millares [0] 2 4 2 4" xfId="17695" xr:uid="{34BA98C2-63D7-4357-923E-DFB6E6F64243}"/>
    <cellStyle name="Millares [0] 2 4 3" xfId="4169" xr:uid="{716AD151-C022-4469-BCAE-392E030DD069}"/>
    <cellStyle name="Millares [0] 2 4 3 2" xfId="6806" xr:uid="{C246D859-38D5-4A7F-A38B-732EEE382BD8}"/>
    <cellStyle name="Millares [0] 2 4 3 2 2" xfId="13117" xr:uid="{6513C3D0-F24A-4440-9BCB-B2E3BCD2AD99}"/>
    <cellStyle name="Millares [0] 2 4 3 2 2 2" xfId="28225" xr:uid="{ACF253F2-F816-479E-B570-8226CD222257}"/>
    <cellStyle name="Millares [0] 2 4 3 2 3" xfId="21914" xr:uid="{FF9CDF18-E7A4-4862-B7A3-56EC9C859FF9}"/>
    <cellStyle name="Millares [0] 2 4 3 3" xfId="10551" xr:uid="{76D2EA09-F016-48DE-AC83-9081D83B7ADF}"/>
    <cellStyle name="Millares [0] 2 4 3 3 2" xfId="25659" xr:uid="{0E2943A0-68C3-45E9-98E1-A9EC7FA78D2F}"/>
    <cellStyle name="Millares [0] 2 4 3 4" xfId="19277" xr:uid="{F2184A62-998B-4708-9837-4D25D0B76044}"/>
    <cellStyle name="Millares [0] 2 4 4" xfId="4734" xr:uid="{3D04FA00-F339-4EB3-85AC-AE321253B2F2}"/>
    <cellStyle name="Millares [0] 2 4 4 2" xfId="11116" xr:uid="{F01E1DC0-4C73-4748-9689-2A2174C5369F}"/>
    <cellStyle name="Millares [0] 2 4 4 2 2" xfId="26224" xr:uid="{2570FF68-0E7F-41CC-A3D9-5E92CF31C5EC}"/>
    <cellStyle name="Millares [0] 2 4 4 3" xfId="19842" xr:uid="{42286391-1B47-4499-9CC5-F9567B8FF114}"/>
    <cellStyle name="Millares [0] 2 4 5" xfId="8595" xr:uid="{ED113BFA-6EAC-42BA-801E-437B11E0DA43}"/>
    <cellStyle name="Millares [0] 2 4 5 2" xfId="23703" xr:uid="{38E11655-AAE2-4A48-A8C2-871E30F0F2B9}"/>
    <cellStyle name="Millares [0] 2 4 6" xfId="17322" xr:uid="{F88357CD-AB7A-4A62-B8B2-8D6768E31CF4}"/>
    <cellStyle name="Millares [0] 2 5" xfId="2168" xr:uid="{57F2851A-9145-44EC-A220-FA1F74AAF8AD}"/>
    <cellStyle name="Millares [0] 2 5 2" xfId="2657" xr:uid="{CB22C794-2283-4B9A-9B0C-4AB4D1834D0A}"/>
    <cellStyle name="Millares [0] 2 5 2 2" xfId="5294" xr:uid="{35FDEAE7-C8BE-4240-A80B-09EDE1AA0635}"/>
    <cellStyle name="Millares [0] 2 5 2 2 2" xfId="11658" xr:uid="{9A0682C6-6FCF-42F5-B00E-675F0A471CA2}"/>
    <cellStyle name="Millares [0] 2 5 2 2 2 2" xfId="26766" xr:uid="{8865323F-A2C1-4C17-8B8D-53E31433B567}"/>
    <cellStyle name="Millares [0] 2 5 2 2 3" xfId="20402" xr:uid="{07F291A9-EE46-471D-9999-FFDDE3BE6EBC}"/>
    <cellStyle name="Millares [0] 2 5 2 3" xfId="9124" xr:uid="{DFF2F2F5-DCE0-4179-AC63-A085822C8D17}"/>
    <cellStyle name="Millares [0] 2 5 2 3 2" xfId="24232" xr:uid="{9E34FC4A-8339-47E7-A30C-330BA9DF24EC}"/>
    <cellStyle name="Millares [0] 2 5 2 4" xfId="17765" xr:uid="{7C4F4426-677E-4DF3-AB96-1B224AAF3578}"/>
    <cellStyle name="Millares [0] 2 5 3" xfId="4240" xr:uid="{E40E18FE-0083-441D-9984-9FBD7CB79E60}"/>
    <cellStyle name="Millares [0] 2 5 3 2" xfId="6877" xr:uid="{50F7E7D8-0F2C-4A25-B06C-FBA9E529FD3E}"/>
    <cellStyle name="Millares [0] 2 5 3 2 2" xfId="13188" xr:uid="{61900C1E-1EA8-49CD-BC69-EBEBE193A773}"/>
    <cellStyle name="Millares [0] 2 5 3 2 2 2" xfId="28296" xr:uid="{8DF4BF2F-4AA7-4AA3-A25B-1183BDF40F67}"/>
    <cellStyle name="Millares [0] 2 5 3 2 3" xfId="21985" xr:uid="{C18ACD1F-4079-466E-9892-238346E97DFF}"/>
    <cellStyle name="Millares [0] 2 5 3 3" xfId="10622" xr:uid="{4AFA2265-4E47-4B45-B732-1C8493561A40}"/>
    <cellStyle name="Millares [0] 2 5 3 3 2" xfId="25730" xr:uid="{0BF647C9-F4C9-434D-BE46-C27D8221D03D}"/>
    <cellStyle name="Millares [0] 2 5 3 4" xfId="19348" xr:uid="{09D0BB43-DFB9-40E8-9ED7-541CD0E60EFD}"/>
    <cellStyle name="Millares [0] 2 5 4" xfId="4805" xr:uid="{59ABB430-D882-40D5-B04D-34CF94918084}"/>
    <cellStyle name="Millares [0] 2 5 4 2" xfId="11187" xr:uid="{69CC2501-ED39-4A01-8902-13B53BDF5176}"/>
    <cellStyle name="Millares [0] 2 5 4 2 2" xfId="26295" xr:uid="{757E48C4-F6F9-4EE8-AC19-F0244E349C9D}"/>
    <cellStyle name="Millares [0] 2 5 4 3" xfId="19913" xr:uid="{C9EDBA85-DD93-4EC2-9145-BF7EA94B1A0A}"/>
    <cellStyle name="Millares [0] 2 5 5" xfId="8666" xr:uid="{EF7703FA-8088-4562-A1D6-D584F94D2F7A}"/>
    <cellStyle name="Millares [0] 2 5 5 2" xfId="23774" xr:uid="{AA5EBA0E-3926-4967-A386-BBCBDE1BBA90}"/>
    <cellStyle name="Millares [0] 2 5 6" xfId="17393" xr:uid="{93052264-6DD2-43D2-9450-22B99EF3E2B4}"/>
    <cellStyle name="Millares [0] 2 6" xfId="2174" xr:uid="{1A02E099-F3E0-4B04-BCE9-6A27A5E4234D}"/>
    <cellStyle name="Millares [0] 2 6 2" xfId="4811" xr:uid="{6035C93E-E293-471A-BAE0-D506FF08B761}"/>
    <cellStyle name="Millares [0] 2 6 2 2" xfId="11193" xr:uid="{B2865793-A49C-49D3-A829-C4208BB228C5}"/>
    <cellStyle name="Millares [0] 2 6 2 2 2" xfId="26301" xr:uid="{B5F73B8B-E6DD-4754-8E9C-73A68CD91CD5}"/>
    <cellStyle name="Millares [0] 2 6 2 3" xfId="19919" xr:uid="{6059D2D1-3A67-4D4A-8650-4C1FCDA09EF9}"/>
    <cellStyle name="Millares [0] 2 6 3" xfId="8672" xr:uid="{8109A4F7-C0C0-4518-A9B3-65C441B620B2}"/>
    <cellStyle name="Millares [0] 2 6 3 2" xfId="23780" xr:uid="{5305601D-4B46-49A6-904F-1F7DB5CB3BD3}"/>
    <cellStyle name="Millares [0] 2 6 4" xfId="17399" xr:uid="{A2665C17-0FF9-4302-A9D8-D4277CBD2088}"/>
    <cellStyle name="Millares [0] 2 7" xfId="2288" xr:uid="{F61487B7-E7B8-4556-94D8-5307BC9E15C3}"/>
    <cellStyle name="Millares [0] 2 7 2" xfId="4925" xr:uid="{8EC5D159-1727-4E6E-9E00-850FDEDE8E35}"/>
    <cellStyle name="Millares [0] 2 7 2 2" xfId="11289" xr:uid="{21607BFD-8031-4C2B-BBE9-D236C31E2CB9}"/>
    <cellStyle name="Millares [0] 2 7 2 2 2" xfId="26397" xr:uid="{C14643E8-6954-4121-96CF-347FD043C2D8}"/>
    <cellStyle name="Millares [0] 2 7 2 3" xfId="20033" xr:uid="{31D74B0D-D0F3-40B6-BBCE-AE625A892E1A}"/>
    <cellStyle name="Millares [0] 2 7 3" xfId="8755" xr:uid="{94ED9C64-26B7-462C-83EC-CA24A03594FF}"/>
    <cellStyle name="Millares [0] 2 7 3 2" xfId="23863" xr:uid="{8EC2A7E3-BD2E-458B-B0D8-2AD04A6E75A7}"/>
    <cellStyle name="Millares [0] 2 7 4" xfId="17513" xr:uid="{D3575AC7-C88F-40B7-9073-819121B1EE8B}"/>
    <cellStyle name="Millares [0] 2 8" xfId="3858" xr:uid="{76D861B7-1B01-4DC4-9D7F-DA7463FF8581}"/>
    <cellStyle name="Millares [0] 2 8 2" xfId="6495" xr:uid="{C8AD342F-7F0C-4909-B0E7-6FE8970A1B53}"/>
    <cellStyle name="Millares [0] 2 8 2 2" xfId="12806" xr:uid="{9F68D742-F861-4E1F-882A-3788B21225C7}"/>
    <cellStyle name="Millares [0] 2 8 2 2 2" xfId="27914" xr:uid="{5838A871-8EB8-450B-82CC-25758C9DF7DA}"/>
    <cellStyle name="Millares [0] 2 8 2 3" xfId="21603" xr:uid="{161701F9-8909-4026-AAB9-3BA763E32CC1}"/>
    <cellStyle name="Millares [0] 2 8 3" xfId="10240" xr:uid="{7965C907-BB21-47DC-9903-16949815C86D}"/>
    <cellStyle name="Millares [0] 2 8 3 2" xfId="25348" xr:uid="{801C43AB-13F5-47C7-8451-2ABEA1F1633A}"/>
    <cellStyle name="Millares [0] 2 8 4" xfId="18966" xr:uid="{4A5FF86E-60A3-440C-A554-7F4F6B90CFBF}"/>
    <cellStyle name="Millares [0] 2 9" xfId="4399" xr:uid="{45A92A14-CD6B-41DF-AB7E-268511126C74}"/>
    <cellStyle name="Millares [0] 2 9 2" xfId="7036" xr:uid="{4E686D9F-0A7C-4801-9F00-E0C84D5E3E34}"/>
    <cellStyle name="Millares [0] 2 9 2 2" xfId="13347" xr:uid="{0882B61F-D2FD-4CCC-B9F5-B820FB499778}"/>
    <cellStyle name="Millares [0] 2 9 2 2 2" xfId="28455" xr:uid="{9FE710AE-E3AB-48FF-8F65-D92D8EA64693}"/>
    <cellStyle name="Millares [0] 2 9 2 3" xfId="22144" xr:uid="{83A4CA5D-4C66-4B8E-81C2-E88273B827DE}"/>
    <cellStyle name="Millares [0] 2 9 3" xfId="10781" xr:uid="{03FAC423-8B76-454F-A7C2-1C02884A340E}"/>
    <cellStyle name="Millares [0] 2 9 3 2" xfId="25889" xr:uid="{E75240C6-5316-40BA-8F2B-2C56A846BBAE}"/>
    <cellStyle name="Millares [0] 2 9 4" xfId="19507" xr:uid="{067ACD7C-5062-4F80-97D1-87E3423F09D1}"/>
    <cellStyle name="Millares 10" xfId="1876" xr:uid="{4306D1E3-7857-4F5B-935C-8085FDF1BC1F}"/>
    <cellStyle name="Millares 10 2" xfId="2436" xr:uid="{C83738F0-6EAE-48AE-B6E4-9014CEF8F9FE}"/>
    <cellStyle name="Millares 10 2 2" xfId="5073" xr:uid="{47085269-1102-4AA6-AE5C-2DB08B1C8319}"/>
    <cellStyle name="Millares 10 2 2 2" xfId="11437" xr:uid="{96F03E35-DBEB-4394-A7C2-882C4EE79C43}"/>
    <cellStyle name="Millares 10 2 2 2 2" xfId="26545" xr:uid="{2EC6CD62-7FDA-4488-9DD5-58990F33141B}"/>
    <cellStyle name="Millares 10 2 2 3" xfId="20181" xr:uid="{72B68015-55A3-4133-88AE-FD1F3C5BAC9F}"/>
    <cellStyle name="Millares 10 2 3" xfId="8903" xr:uid="{AC2AF604-446A-4590-B607-A033BB20B17C}"/>
    <cellStyle name="Millares 10 2 3 2" xfId="24011" xr:uid="{2D614BCF-CA18-47B3-AC65-B07038C3F459}"/>
    <cellStyle name="Millares 10 2 4" xfId="17610" xr:uid="{48172A02-5966-4442-BB16-F6FF2FD1E834}"/>
    <cellStyle name="Millares 10 3" xfId="3948" xr:uid="{C6ACBC1B-E492-4713-9DBD-7208FFCD9A73}"/>
    <cellStyle name="Millares 10 3 2" xfId="6585" xr:uid="{86DA9015-07B7-4485-B433-4B9B96D586A9}"/>
    <cellStyle name="Millares 10 3 2 2" xfId="12896" xr:uid="{452933F1-C0D7-4A5A-B984-C82A582B4832}"/>
    <cellStyle name="Millares 10 3 2 2 2" xfId="28004" xr:uid="{7FD0CCAC-27E0-4EC3-A4ED-93170A2F0345}"/>
    <cellStyle name="Millares 10 3 2 3" xfId="21693" xr:uid="{0385848F-9690-46A0-A5CC-C7E46EDE0A35}"/>
    <cellStyle name="Millares 10 3 3" xfId="10330" xr:uid="{DBE8164C-82B4-4EDF-A4F4-D01583F23393}"/>
    <cellStyle name="Millares 10 3 3 2" xfId="25438" xr:uid="{019C3629-E8BB-4765-8826-098C7449AAEC}"/>
    <cellStyle name="Millares 10 3 4" xfId="19056" xr:uid="{F416D232-D3D4-4187-9F53-DFE835EC102A}"/>
    <cellStyle name="Millares 10 4" xfId="4513" xr:uid="{B7264FA9-2359-46C4-B89A-6341545401BE}"/>
    <cellStyle name="Millares 10 4 2" xfId="10895" xr:uid="{29BA6E69-9FAA-495B-B333-BD303F452113}"/>
    <cellStyle name="Millares 10 4 2 2" xfId="26003" xr:uid="{29C85A8D-B01B-4763-AA86-224EF6535182}"/>
    <cellStyle name="Millares 10 4 3" xfId="19621" xr:uid="{DE10A052-EB01-4777-B2D4-7F4FC9379848}"/>
    <cellStyle name="Millares 10 5" xfId="8377" xr:uid="{0847C2A6-B6EB-4E0D-AF53-52B385D01BC7}"/>
    <cellStyle name="Millares 10 5 2" xfId="23485" xr:uid="{53C5984F-C071-4A83-9F3F-8AD2797F1959}"/>
    <cellStyle name="Millares 10 6" xfId="17101" xr:uid="{C8B556F0-0F28-4A74-B5BF-C1508717DFB4}"/>
    <cellStyle name="Millares 11" xfId="1806" xr:uid="{4EC1FB4E-76E9-43C2-B85B-8A204145DA5B}"/>
    <cellStyle name="Millares 11 2" xfId="2366" xr:uid="{326837A8-71B0-45FE-8341-567A84EEBB7D}"/>
    <cellStyle name="Millares 11 2 2" xfId="5003" xr:uid="{1E124C93-D871-43C5-BC94-5B47491F2719}"/>
    <cellStyle name="Millares 11 2 2 2" xfId="11367" xr:uid="{3731A591-7A39-47BA-AA4E-A6E82D30CC3A}"/>
    <cellStyle name="Millares 11 2 2 2 2" xfId="26475" xr:uid="{5289BEBD-771C-4CCA-8211-28AF4EB34F72}"/>
    <cellStyle name="Millares 11 2 2 3" xfId="20111" xr:uid="{E95D107B-3206-48F3-8432-A4F0A5DC0449}"/>
    <cellStyle name="Millares 11 2 3" xfId="8833" xr:uid="{EE9FAF82-9185-4531-8267-9003987AD4BB}"/>
    <cellStyle name="Millares 11 2 3 2" xfId="23941" xr:uid="{B02D1CBD-21BC-4E0E-B8B3-A5551F16A28F}"/>
    <cellStyle name="Millares 11 2 4" xfId="17574" xr:uid="{21882951-1F33-472E-B254-823E9EE96358}"/>
    <cellStyle name="Millares 11 3" xfId="3878" xr:uid="{DC0D9A2A-21FE-47E4-A647-01CCD79BDA23}"/>
    <cellStyle name="Millares 11 3 2" xfId="6515" xr:uid="{73EA535E-A1D8-449E-970D-9C4C14686C4A}"/>
    <cellStyle name="Millares 11 3 2 2" xfId="12826" xr:uid="{3E8FCF12-FFB2-4B91-ACF7-E4FCD893BA2C}"/>
    <cellStyle name="Millares 11 3 2 2 2" xfId="27934" xr:uid="{9E4C871A-1DC8-40E5-8002-90381BB368BA}"/>
    <cellStyle name="Millares 11 3 2 3" xfId="21623" xr:uid="{ECB494A2-86E9-4514-8929-4E823DF53083}"/>
    <cellStyle name="Millares 11 3 3" xfId="10260" xr:uid="{B254D5EB-87C0-4E3C-AA47-48B16FA9AB3C}"/>
    <cellStyle name="Millares 11 3 3 2" xfId="25368" xr:uid="{2A7503A3-359A-411F-AD6A-45846804F8DA}"/>
    <cellStyle name="Millares 11 3 4" xfId="18986" xr:uid="{DE237D3B-0888-4F21-A1DF-F1A020100552}"/>
    <cellStyle name="Millares 11 4" xfId="4443" xr:uid="{C4659650-F2DA-4888-8A62-4008E387C67A}"/>
    <cellStyle name="Millares 11 4 2" xfId="10825" xr:uid="{E86BD208-7F1D-4D1E-B4BD-D91E24A23F86}"/>
    <cellStyle name="Millares 11 4 2 2" xfId="25933" xr:uid="{9CD3BBC2-1678-43C3-948D-7BEED0CF3C13}"/>
    <cellStyle name="Millares 11 4 3" xfId="19551" xr:uid="{1DD2108B-8E3D-44DC-8B4E-E3AEB4C540EF}"/>
    <cellStyle name="Millares 11 5" xfId="8307" xr:uid="{CD50F281-6920-433D-B8F3-39C045AFEA98}"/>
    <cellStyle name="Millares 11 5 2" xfId="23415" xr:uid="{B068B334-447A-441E-A461-6941385D51E0}"/>
    <cellStyle name="Millares 11 6" xfId="17031" xr:uid="{0791BCFA-AD7A-4E75-9F91-222350CD3CE6}"/>
    <cellStyle name="Millares 12" xfId="1875" xr:uid="{04A79E91-42BB-406F-8B04-B66C23F441D7}"/>
    <cellStyle name="Millares 12 2" xfId="2435" xr:uid="{08CD7A51-3459-4576-A421-45E652E875A1}"/>
    <cellStyle name="Millares 12 2 2" xfId="5072" xr:uid="{225E98AA-A723-462F-AA10-1E2FA4590989}"/>
    <cellStyle name="Millares 12 2 2 2" xfId="11436" xr:uid="{0DC80863-9EA6-426E-BD33-6E9030864816}"/>
    <cellStyle name="Millares 12 2 2 2 2" xfId="26544" xr:uid="{A84D971B-4F08-49E1-A044-20F392A4E4DE}"/>
    <cellStyle name="Millares 12 2 2 3" xfId="20180" xr:uid="{2F8C9070-04F1-4BF8-B851-AE35B913C396}"/>
    <cellStyle name="Millares 12 2 3" xfId="8902" xr:uid="{134F00A1-86F1-4C13-AFF9-2AD0B2B32F0E}"/>
    <cellStyle name="Millares 12 2 3 2" xfId="24010" xr:uid="{F087CB16-5E97-4397-A192-D83A59DE3BC8}"/>
    <cellStyle name="Millares 12 2 4" xfId="17609" xr:uid="{82706285-B4A0-4A96-B13E-32981FE3FE2F}"/>
    <cellStyle name="Millares 12 3" xfId="3947" xr:uid="{C3417521-8A90-4015-9EDD-FF4C6D1F8479}"/>
    <cellStyle name="Millares 12 3 2" xfId="6584" xr:uid="{1EA37747-5763-43C0-A043-41E27F47EFB9}"/>
    <cellStyle name="Millares 12 3 2 2" xfId="12895" xr:uid="{8C4EADED-184D-452C-BB8D-33300D75348C}"/>
    <cellStyle name="Millares 12 3 2 2 2" xfId="28003" xr:uid="{76594715-90C0-43C9-8C0C-82C130A4B851}"/>
    <cellStyle name="Millares 12 3 2 3" xfId="21692" xr:uid="{DDDB8CA1-1E09-404A-A0EA-DEA792F47CFF}"/>
    <cellStyle name="Millares 12 3 3" xfId="10329" xr:uid="{AB8A7B2B-32E5-4988-ACFE-257DDF4A8A3E}"/>
    <cellStyle name="Millares 12 3 3 2" xfId="25437" xr:uid="{151D5061-2FB7-4AC4-A407-5CB5A512BC22}"/>
    <cellStyle name="Millares 12 3 4" xfId="19055" xr:uid="{32E8375B-4A61-4BAF-981B-43CD2F17BFEB}"/>
    <cellStyle name="Millares 12 4" xfId="4512" xr:uid="{65731389-2957-41D6-80D5-6D22937C1442}"/>
    <cellStyle name="Millares 12 4 2" xfId="10894" xr:uid="{B04C9AE9-24D1-431F-8218-36A046A48CBC}"/>
    <cellStyle name="Millares 12 4 2 2" xfId="26002" xr:uid="{5D7379BD-5C56-4391-9C05-C2DE021424D6}"/>
    <cellStyle name="Millares 12 4 3" xfId="19620" xr:uid="{80CC163F-412D-44AC-B1C7-C9765AB81C7C}"/>
    <cellStyle name="Millares 12 5" xfId="8376" xr:uid="{CE0AFD78-E8AA-43C2-88DF-D6CC9054758D}"/>
    <cellStyle name="Millares 12 5 2" xfId="23484" xr:uid="{37AA6384-624A-4139-94BE-91B2AF7C8E1C}"/>
    <cellStyle name="Millares 12 6" xfId="17100" xr:uid="{9FA232A6-80EE-4749-88FE-2D7FADB3D0E0}"/>
    <cellStyle name="Millares 13" xfId="2096" xr:uid="{6E1E7162-6A60-4675-90B9-84842682C10E}"/>
    <cellStyle name="Millares 13 2" xfId="2586" xr:uid="{49128C42-DF17-46A8-975C-984872C0874E}"/>
    <cellStyle name="Millares 13 2 2" xfId="5223" xr:uid="{84F53C84-AE88-45FC-90D1-305D108C83B7}"/>
    <cellStyle name="Millares 13 2 2 2" xfId="11587" xr:uid="{56E2785C-1997-4097-80BB-75DA3C62F7CD}"/>
    <cellStyle name="Millares 13 2 2 2 2" xfId="26695" xr:uid="{CABE391B-7AE0-4AB9-871F-D1D5AC8D4E31}"/>
    <cellStyle name="Millares 13 2 2 3" xfId="20331" xr:uid="{25BF1E26-443F-4446-99A9-927B0A76D5CB}"/>
    <cellStyle name="Millares 13 2 3" xfId="9053" xr:uid="{4167D4DD-4691-4DC3-AE83-5FEDDE986538}"/>
    <cellStyle name="Millares 13 2 3 2" xfId="24161" xr:uid="{8B9378CE-D852-4159-974F-6D31484A754A}"/>
    <cellStyle name="Millares 13 2 4" xfId="17694" xr:uid="{41FE4AF4-69BE-4F9E-8410-6580FDE87815}"/>
    <cellStyle name="Millares 13 3" xfId="4168" xr:uid="{32E0BF30-C733-48B8-A595-84BA40388F38}"/>
    <cellStyle name="Millares 13 3 2" xfId="6805" xr:uid="{03E4ADD3-96C5-4271-9B79-EFEA22826C7D}"/>
    <cellStyle name="Millares 13 3 2 2" xfId="13116" xr:uid="{8942A87B-B78D-4149-A6D5-D8276D6123ED}"/>
    <cellStyle name="Millares 13 3 2 2 2" xfId="28224" xr:uid="{8DE3CF21-EDA9-47AB-BF8E-10EADC5BC72E}"/>
    <cellStyle name="Millares 13 3 2 3" xfId="21913" xr:uid="{FAC4D0A3-7362-4AA5-BECE-FA392ADE4EDC}"/>
    <cellStyle name="Millares 13 3 3" xfId="10550" xr:uid="{E7778149-2227-4D66-B3B1-7E7FE15956B9}"/>
    <cellStyle name="Millares 13 3 3 2" xfId="25658" xr:uid="{877208E5-D320-44D0-B0DC-91E959750B69}"/>
    <cellStyle name="Millares 13 3 4" xfId="19276" xr:uid="{41F26CC0-A70A-4249-BEC1-8C7A0A99C980}"/>
    <cellStyle name="Millares 13 4" xfId="4733" xr:uid="{4500B606-F8E2-4F60-9866-819011C998A1}"/>
    <cellStyle name="Millares 13 4 2" xfId="11115" xr:uid="{2F91B435-8799-42AE-8606-5FACCDB46D1D}"/>
    <cellStyle name="Millares 13 4 2 2" xfId="26223" xr:uid="{AC512BD1-15B5-404E-8ECF-913D0C967B21}"/>
    <cellStyle name="Millares 13 4 3" xfId="19841" xr:uid="{6D8A0539-C490-40BF-8571-18C38EF2453D}"/>
    <cellStyle name="Millares 13 5" xfId="8594" xr:uid="{8F95E200-9999-4E95-A99B-1B6DDA72CA82}"/>
    <cellStyle name="Millares 13 5 2" xfId="23702" xr:uid="{8C9B5CEF-6187-410F-9541-4149BBA028BE}"/>
    <cellStyle name="Millares 13 6" xfId="17321" xr:uid="{1C0737AB-A929-42D4-812E-E3D8FC3B8514}"/>
    <cellStyle name="Millares 14" xfId="2026" xr:uid="{4876762E-2311-47CF-B85D-3C5DE9DC38DB}"/>
    <cellStyle name="Millares 14 2" xfId="2550" xr:uid="{6256FE9F-8C80-45E5-925B-9253E3FD364F}"/>
    <cellStyle name="Millares 14 2 2" xfId="5187" xr:uid="{97893890-996B-432B-A99B-35C326F26D62}"/>
    <cellStyle name="Millares 14 2 2 2" xfId="11551" xr:uid="{A84A50AA-C80E-4E1D-94E4-33EBC957F74D}"/>
    <cellStyle name="Millares 14 2 2 2 2" xfId="26659" xr:uid="{259587AE-0876-4074-91E5-DB28D3CE6846}"/>
    <cellStyle name="Millares 14 2 2 3" xfId="20295" xr:uid="{EF6B338D-7601-4E56-A9FC-C05DE2E14738}"/>
    <cellStyle name="Millares 14 2 3" xfId="9017" xr:uid="{EBDAAAB4-61ED-4035-B87D-D47D9F248EBB}"/>
    <cellStyle name="Millares 14 2 3 2" xfId="24125" xr:uid="{8F7C4A49-731B-4983-8154-C51569C9BA0F}"/>
    <cellStyle name="Millares 14 2 4" xfId="17658" xr:uid="{C6873166-0003-4FD3-847A-A1B01AA2B050}"/>
    <cellStyle name="Millares 14 3" xfId="4098" xr:uid="{7F91B246-C15C-48CC-B219-666AFE764B59}"/>
    <cellStyle name="Millares 14 3 2" xfId="6735" xr:uid="{7A9D44A5-8330-438F-9220-CCB3CFD8625C}"/>
    <cellStyle name="Millares 14 3 2 2" xfId="13046" xr:uid="{0117DA0E-A916-4779-A874-16B10A62B2EF}"/>
    <cellStyle name="Millares 14 3 2 2 2" xfId="28154" xr:uid="{5DB9EC1A-D812-420D-B6D2-B6AE6EB5642E}"/>
    <cellStyle name="Millares 14 3 2 3" xfId="21843" xr:uid="{33540EAF-E49E-4E3D-80F4-855C8999D225}"/>
    <cellStyle name="Millares 14 3 3" xfId="10480" xr:uid="{1EA00DA0-62E9-4239-B098-AA629518BC5C}"/>
    <cellStyle name="Millares 14 3 3 2" xfId="25588" xr:uid="{1AE0647C-F06D-480B-BDFB-65EE9892CB35}"/>
    <cellStyle name="Millares 14 3 4" xfId="19206" xr:uid="{46AAE62D-DC61-4647-9328-5AEF5920137C}"/>
    <cellStyle name="Millares 14 4" xfId="4663" xr:uid="{F718E059-606D-48D3-AEAB-837C023C401F}"/>
    <cellStyle name="Millares 14 4 2" xfId="11045" xr:uid="{B5356B52-C9CE-4A60-BB13-A2F9ABD25132}"/>
    <cellStyle name="Millares 14 4 2 2" xfId="26153" xr:uid="{64F000CC-BEC5-4DA6-9509-AC963507E52D}"/>
    <cellStyle name="Millares 14 4 3" xfId="19771" xr:uid="{5A588B1D-5BA5-40FF-B8F6-3AEE3CE281BA}"/>
    <cellStyle name="Millares 14 5" xfId="8524" xr:uid="{F6CF1FD6-4CBB-4A9D-A03C-58E750DB7F2E}"/>
    <cellStyle name="Millares 14 5 2" xfId="23632" xr:uid="{99A2A5ED-06D4-494A-B107-B87C70B3BA1C}"/>
    <cellStyle name="Millares 14 6" xfId="17251" xr:uid="{18A1EA02-D6A5-4944-B6CF-81247B44B58A}"/>
    <cellStyle name="Millares 15" xfId="2095" xr:uid="{6BAF4E14-4767-4B6B-AF95-24F2D448B830}"/>
    <cellStyle name="Millares 15 2" xfId="2585" xr:uid="{2C623EF8-EE26-48E8-9B2D-AAAE312B0FCA}"/>
    <cellStyle name="Millares 15 2 2" xfId="5222" xr:uid="{96A05F0B-DCB2-493B-B04B-CDB615525B34}"/>
    <cellStyle name="Millares 15 2 2 2" xfId="11586" xr:uid="{70E6E925-5C65-452F-9FC8-DD56A694DEA0}"/>
    <cellStyle name="Millares 15 2 2 2 2" xfId="26694" xr:uid="{7544683C-10A7-4E7E-B3D6-F9A54C8AA0AF}"/>
    <cellStyle name="Millares 15 2 2 3" xfId="20330" xr:uid="{D60A4988-3B80-4CD2-A93F-3C93B409D7C4}"/>
    <cellStyle name="Millares 15 2 3" xfId="9052" xr:uid="{6AF5D99B-D6A9-443C-9747-A5014B63B803}"/>
    <cellStyle name="Millares 15 2 3 2" xfId="24160" xr:uid="{65BD3D89-5C0A-42E5-B9FC-705F5CCEBC3B}"/>
    <cellStyle name="Millares 15 2 4" xfId="17693" xr:uid="{708672E5-CF57-495C-9DDA-4533950C17F8}"/>
    <cellStyle name="Millares 15 3" xfId="4167" xr:uid="{21348ACA-434B-4546-9FE5-2A886FDC3818}"/>
    <cellStyle name="Millares 15 3 2" xfId="6804" xr:uid="{A6419938-DDBB-4406-B4CF-D18E7974087E}"/>
    <cellStyle name="Millares 15 3 2 2" xfId="13115" xr:uid="{1766A779-F8FA-413B-BA1D-510EA2BF3818}"/>
    <cellStyle name="Millares 15 3 2 2 2" xfId="28223" xr:uid="{B94CD192-92CB-46FA-8BA3-D4B596FC309E}"/>
    <cellStyle name="Millares 15 3 2 3" xfId="21912" xr:uid="{BBC64CC9-B1B2-4395-BF12-057FB0EF365D}"/>
    <cellStyle name="Millares 15 3 3" xfId="10549" xr:uid="{0F537311-6DBE-4A38-89A3-BFBAE33AD8AA}"/>
    <cellStyle name="Millares 15 3 3 2" xfId="25657" xr:uid="{22C60FD5-88EB-42B7-824A-7660350DBCF1}"/>
    <cellStyle name="Millares 15 3 4" xfId="19275" xr:uid="{5CA88D1C-9728-40D6-8D2E-C422440EB8FA}"/>
    <cellStyle name="Millares 15 4" xfId="4732" xr:uid="{9B896F62-C152-4862-A1FA-2690767D8104}"/>
    <cellStyle name="Millares 15 4 2" xfId="11114" xr:uid="{B360769B-F402-4A5F-BE16-997991C9496F}"/>
    <cellStyle name="Millares 15 4 2 2" xfId="26222" xr:uid="{61D4FCD4-8488-4564-88BC-254637A88073}"/>
    <cellStyle name="Millares 15 4 3" xfId="19840" xr:uid="{55D9116A-DB4A-434E-AAA3-F2CFF86CA4A0}"/>
    <cellStyle name="Millares 15 5" xfId="8593" xr:uid="{DDC385B1-AD59-42CF-B5A2-27D056499F6C}"/>
    <cellStyle name="Millares 15 5 2" xfId="23701" xr:uid="{5738D7DA-4E1A-4FF2-89E1-3F73559883E7}"/>
    <cellStyle name="Millares 15 6" xfId="17320" xr:uid="{F8D03BC5-4209-40DF-8F98-75DAAC125B11}"/>
    <cellStyle name="Millares 16" xfId="2025" xr:uid="{41C5E3F3-1A29-421F-9A1F-A1E4588D136B}"/>
    <cellStyle name="Millares 16 2" xfId="2549" xr:uid="{4DE0B0FD-2472-4933-A2B1-77B985F18A62}"/>
    <cellStyle name="Millares 16 2 2" xfId="5186" xr:uid="{CB005667-FA4F-4D98-8D61-A9A39254495F}"/>
    <cellStyle name="Millares 16 2 2 2" xfId="11550" xr:uid="{88881547-243E-4B14-8E6F-A89BFFCC3C7E}"/>
    <cellStyle name="Millares 16 2 2 2 2" xfId="26658" xr:uid="{811D3603-B1F2-4000-8B90-EA6DC7B5E8CA}"/>
    <cellStyle name="Millares 16 2 2 3" xfId="20294" xr:uid="{44B2B045-3DE3-4048-881F-A73C32542694}"/>
    <cellStyle name="Millares 16 2 3" xfId="9016" xr:uid="{85200F7A-E178-492E-983B-6631356DD1C9}"/>
    <cellStyle name="Millares 16 2 3 2" xfId="24124" xr:uid="{702CD5DD-78E6-4BD3-900B-8AEA1B015A9C}"/>
    <cellStyle name="Millares 16 2 4" xfId="17657" xr:uid="{BF68E0F3-59D2-45AB-83E0-144976D7D6F6}"/>
    <cellStyle name="Millares 16 3" xfId="4097" xr:uid="{EAFD7023-CD63-482C-B34D-D91E55B93A8B}"/>
    <cellStyle name="Millares 16 3 2" xfId="6734" xr:uid="{45F60A1D-404C-405C-B6D4-5600D63D18F4}"/>
    <cellStyle name="Millares 16 3 2 2" xfId="13045" xr:uid="{B896D8DE-0B4F-4857-90F0-DC7E123356F8}"/>
    <cellStyle name="Millares 16 3 2 2 2" xfId="28153" xr:uid="{1F2E6961-ED4D-40D1-8689-3FE49CA9372C}"/>
    <cellStyle name="Millares 16 3 2 3" xfId="21842" xr:uid="{E17E62FB-AB37-4BA6-B90A-AC153703317C}"/>
    <cellStyle name="Millares 16 3 3" xfId="10479" xr:uid="{643B5720-7C57-4B2F-9E28-CAF934D553C8}"/>
    <cellStyle name="Millares 16 3 3 2" xfId="25587" xr:uid="{7193CAB0-CFD6-451F-882F-A02F808C49AD}"/>
    <cellStyle name="Millares 16 3 4" xfId="19205" xr:uid="{59015D70-1AAC-4E81-8839-591C50F01237}"/>
    <cellStyle name="Millares 16 4" xfId="4662" xr:uid="{7E6213A6-3BD6-41BD-8D2A-EC1BCA351D6D}"/>
    <cellStyle name="Millares 16 4 2" xfId="11044" xr:uid="{3B3D5A41-83ED-4AE6-A56F-133BDE41EF9A}"/>
    <cellStyle name="Millares 16 4 2 2" xfId="26152" xr:uid="{5331A166-C2C7-4464-97A2-D3D82B8E1BE0}"/>
    <cellStyle name="Millares 16 4 3" xfId="19770" xr:uid="{7D27BA1E-2082-4AE5-BC4B-0580C3DF0BEB}"/>
    <cellStyle name="Millares 16 5" xfId="8523" xr:uid="{E3B3E752-61E8-431D-B7E8-426670BE3113}"/>
    <cellStyle name="Millares 16 5 2" xfId="23631" xr:uid="{6141B6A6-96A8-4D76-A159-43543A66ED91}"/>
    <cellStyle name="Millares 16 6" xfId="17250" xr:uid="{50C4F76A-C9F5-43C4-9829-E4CF02710254}"/>
    <cellStyle name="Millares 17" xfId="2167" xr:uid="{8FA3820C-A42A-48CA-A09B-036D39336462}"/>
    <cellStyle name="Millares 17 2" xfId="2656" xr:uid="{EEB942CA-F972-4023-B9C5-42278CBD1FC4}"/>
    <cellStyle name="Millares 17 2 2" xfId="5293" xr:uid="{96B03FD4-882C-4702-8396-070EC6CB546D}"/>
    <cellStyle name="Millares 17 2 2 2" xfId="11657" xr:uid="{BB354194-8695-47CC-9553-9C091765DCA4}"/>
    <cellStyle name="Millares 17 2 2 2 2" xfId="26765" xr:uid="{A56AD597-200D-444E-AB60-7956F1273DE3}"/>
    <cellStyle name="Millares 17 2 2 3" xfId="20401" xr:uid="{97BD069C-02A2-4860-B6A8-43FE65567795}"/>
    <cellStyle name="Millares 17 2 3" xfId="9123" xr:uid="{DA0B919F-87CA-4ED3-960B-EF385C42EFA0}"/>
    <cellStyle name="Millares 17 2 3 2" xfId="24231" xr:uid="{5DF5CFDC-2D72-4CF9-8207-7D049CA5A37C}"/>
    <cellStyle name="Millares 17 2 4" xfId="17764" xr:uid="{2237957E-102B-4B6C-803E-D70B8990A7E5}"/>
    <cellStyle name="Millares 17 3" xfId="4239" xr:uid="{EFEB44E4-5223-4644-B5EF-E51C3F80ECE2}"/>
    <cellStyle name="Millares 17 3 2" xfId="6876" xr:uid="{0B818C6C-C939-4468-809B-9EEFBC58141B}"/>
    <cellStyle name="Millares 17 3 2 2" xfId="13187" xr:uid="{3CC3A510-092B-44DA-893C-D7D85C4F612B}"/>
    <cellStyle name="Millares 17 3 2 2 2" xfId="28295" xr:uid="{6EFD25D9-0630-4B83-B555-20A76541DB16}"/>
    <cellStyle name="Millares 17 3 2 3" xfId="21984" xr:uid="{9A377A6F-9B57-4970-904F-6DAB9F54C364}"/>
    <cellStyle name="Millares 17 3 3" xfId="10621" xr:uid="{95E3D185-E5B2-4D56-BE2F-85561221C716}"/>
    <cellStyle name="Millares 17 3 3 2" xfId="25729" xr:uid="{0C949A99-0AF5-42A5-BE61-8BF8E4453608}"/>
    <cellStyle name="Millares 17 3 4" xfId="19347" xr:uid="{5FBD74C0-E399-443B-AC82-A71C78ABF359}"/>
    <cellStyle name="Millares 17 4" xfId="4804" xr:uid="{D6D02059-B7F2-4614-B3BF-38D7489C44EF}"/>
    <cellStyle name="Millares 17 4 2" xfId="11186" xr:uid="{B72AAA5C-34CD-474F-9E82-E5D36B2CB41B}"/>
    <cellStyle name="Millares 17 4 2 2" xfId="26294" xr:uid="{B3AC8E68-A2EC-40C3-9883-EAA5C485823A}"/>
    <cellStyle name="Millares 17 4 3" xfId="19912" xr:uid="{FF29A0AB-DDB8-4755-AF46-8140052E27FE}"/>
    <cellStyle name="Millares 17 5" xfId="8665" xr:uid="{FDBDE244-65C3-463F-8D59-2CEFF2AEF0E9}"/>
    <cellStyle name="Millares 17 5 2" xfId="23773" xr:uid="{8FF087BC-602F-4DCF-9A70-C639CD46D97A}"/>
    <cellStyle name="Millares 17 6" xfId="17392" xr:uid="{5FE16D8F-ED52-413D-93F3-B5AE55A9C540}"/>
    <cellStyle name="Millares 18" xfId="2166" xr:uid="{D1F02BE0-7CCC-4080-AD6E-8AD8A6CF579A}"/>
    <cellStyle name="Millares 18 2" xfId="2655" xr:uid="{51196100-B44A-4214-B54F-5418A7A28D5E}"/>
    <cellStyle name="Millares 18 2 2" xfId="5292" xr:uid="{7F63BDF9-AAE4-41B6-AADE-AC353315AD86}"/>
    <cellStyle name="Millares 18 2 2 2" xfId="11656" xr:uid="{FAC4B2E1-331C-4364-B68E-49B1735C9EBF}"/>
    <cellStyle name="Millares 18 2 2 2 2" xfId="26764" xr:uid="{B397EE80-F604-443C-8C36-1522FC0B27A0}"/>
    <cellStyle name="Millares 18 2 2 3" xfId="20400" xr:uid="{DA4543FB-0332-4A50-9CB8-C127EE4B44C8}"/>
    <cellStyle name="Millares 18 2 3" xfId="9122" xr:uid="{986E4380-C96A-4593-9FFE-9BB0DD10CA74}"/>
    <cellStyle name="Millares 18 2 3 2" xfId="24230" xr:uid="{ED775DE8-C1BA-4E0C-A395-E7E3AA52B4E6}"/>
    <cellStyle name="Millares 18 2 4" xfId="17763" xr:uid="{CFBF6CDF-7E25-49DD-BB64-D888D1FF6474}"/>
    <cellStyle name="Millares 18 3" xfId="4238" xr:uid="{AFAB8712-0921-4369-9B64-3083CFEBDB38}"/>
    <cellStyle name="Millares 18 3 2" xfId="6875" xr:uid="{7A2548F0-A96F-471A-B23A-B0116ED47DA3}"/>
    <cellStyle name="Millares 18 3 2 2" xfId="13186" xr:uid="{C481461D-B294-4147-86DA-815659C6AAB9}"/>
    <cellStyle name="Millares 18 3 2 2 2" xfId="28294" xr:uid="{1F34D977-A601-49FB-9649-419AC979F010}"/>
    <cellStyle name="Millares 18 3 2 3" xfId="21983" xr:uid="{EBEF61EA-D131-4BFC-917A-DE2542633DB6}"/>
    <cellStyle name="Millares 18 3 3" xfId="10620" xr:uid="{21977490-3E28-4AA2-8919-69FC4D595209}"/>
    <cellStyle name="Millares 18 3 3 2" xfId="25728" xr:uid="{2C81CCBD-73F5-4E66-87F7-CBEA08F0549E}"/>
    <cellStyle name="Millares 18 3 4" xfId="19346" xr:uid="{917A182D-D425-4566-B0F8-F794B4B636F3}"/>
    <cellStyle name="Millares 18 4" xfId="4803" xr:uid="{7922E786-D9DE-4334-9C7A-1495EC589783}"/>
    <cellStyle name="Millares 18 4 2" xfId="11185" xr:uid="{03490E9A-72AF-4F08-9854-42686700FADB}"/>
    <cellStyle name="Millares 18 4 2 2" xfId="26293" xr:uid="{2A9F48E7-E3F8-49E8-96AA-346DD3AAC5D0}"/>
    <cellStyle name="Millares 18 4 3" xfId="19911" xr:uid="{FF977674-02F7-4268-96A7-886700CBCCD4}"/>
    <cellStyle name="Millares 18 5" xfId="8664" xr:uid="{83F37298-0387-49FD-8E4C-49E59C401296}"/>
    <cellStyle name="Millares 18 5 2" xfId="23772" xr:uid="{9AD0EA6E-5A52-40B3-80F4-D75329C01C5E}"/>
    <cellStyle name="Millares 18 6" xfId="17391" xr:uid="{9451B288-3B17-4768-9EC8-AEBDFD512877}"/>
    <cellStyle name="Millares 19" xfId="2173" xr:uid="{6543402C-4A7F-4E09-AF62-189C8259A2EA}"/>
    <cellStyle name="Millares 19 2" xfId="4810" xr:uid="{5C100F38-255A-48C1-A6A3-4C3316A87030}"/>
    <cellStyle name="Millares 19 2 2" xfId="11192" xr:uid="{CF296A94-C2BE-41A1-81F8-DA60822D1870}"/>
    <cellStyle name="Millares 19 2 2 2" xfId="26300" xr:uid="{B8324AEC-6550-4E91-AF1C-18E4443D2D2A}"/>
    <cellStyle name="Millares 19 2 3" xfId="19918" xr:uid="{955B0C12-4DE5-4FEB-A586-53E4F9FC2EAD}"/>
    <cellStyle name="Millares 19 3" xfId="8671" xr:uid="{7CEFC548-8C14-4B67-8390-9E27D4F527B5}"/>
    <cellStyle name="Millares 19 3 2" xfId="23779" xr:uid="{9008D85F-C60A-4018-A6A3-1ADA214B4923}"/>
    <cellStyle name="Millares 19 4" xfId="17398" xr:uid="{955C69D7-74CF-426E-8DFD-FF3E86477EDD}"/>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2 2" xfId="2182" xr:uid="{0D7F9281-D7E5-4AA2-B7C9-52CE7E0E0642}"/>
    <cellStyle name="Millares 2 13 2 2 2 2 2 2" xfId="4819" xr:uid="{81CAE780-CC8C-4A12-96B0-C182803A74B0}"/>
    <cellStyle name="Millares 2 13 2 2 2 2 2 2 2" xfId="11201" xr:uid="{A5BFF153-2A60-47D4-8397-E3221B3568A0}"/>
    <cellStyle name="Millares 2 13 2 2 2 2 2 2 2 2" xfId="26309" xr:uid="{CDCA0843-8A7D-46A1-8DAB-70288E6F60A9}"/>
    <cellStyle name="Millares 2 13 2 2 2 2 2 2 3" xfId="19927" xr:uid="{DCF40DB6-BABA-43EE-9CC5-452795A949D7}"/>
    <cellStyle name="Millares 2 13 2 2 2 2 2 3" xfId="8680" xr:uid="{49F034C4-C867-4421-A75C-26C6B46C8252}"/>
    <cellStyle name="Millares 2 13 2 2 2 2 2 3 2" xfId="23788" xr:uid="{EE588E13-883B-4CDD-BAF9-FEF5A2008901}"/>
    <cellStyle name="Millares 2 13 2 2 2 2 2 4" xfId="17407" xr:uid="{250EEE94-226A-4DAF-9709-181479534147}"/>
    <cellStyle name="Millares 2 13 2 2 2 2 3" xfId="2525" xr:uid="{6E7FECC2-74DD-4DEF-9008-358A1A81FB71}"/>
    <cellStyle name="Millares 2 13 2 2 2 2 3 2" xfId="5162" xr:uid="{5178B6AB-8662-4A43-80A9-0C9A2E9ECAA5}"/>
    <cellStyle name="Millares 2 13 2 2 2 2 3 2 2" xfId="11526" xr:uid="{30DF2E54-4DD4-418C-826F-94080847DB1E}"/>
    <cellStyle name="Millares 2 13 2 2 2 2 3 2 2 2" xfId="26634" xr:uid="{9E87E869-1894-408A-B1EA-813F70DC7289}"/>
    <cellStyle name="Millares 2 13 2 2 2 2 3 2 3" xfId="20270" xr:uid="{3343A9E9-3CA5-439F-9CC9-062BADB4182F}"/>
    <cellStyle name="Millares 2 13 2 2 2 2 3 3" xfId="8992" xr:uid="{CF1BED4E-DD25-4D44-8B5A-73845A66BF1B}"/>
    <cellStyle name="Millares 2 13 2 2 2 2 3 3 2" xfId="24100" xr:uid="{44443DE3-4814-4EEA-A691-B07D0AC14621}"/>
    <cellStyle name="Millares 2 13 2 2 2 2 3 4" xfId="17648" xr:uid="{9AC79B81-0822-4E03-9295-647D68922250}"/>
    <cellStyle name="Millares 2 13 2 2 2 2 4" xfId="4037" xr:uid="{CFAD002B-601C-4827-8B75-2F3236F4D20A}"/>
    <cellStyle name="Millares 2 13 2 2 2 2 4 2" xfId="6674" xr:uid="{2D68EF98-118F-458E-9186-07F9D8F5261B}"/>
    <cellStyle name="Millares 2 13 2 2 2 2 4 2 2" xfId="12985" xr:uid="{6F70392B-2410-44D6-BEB0-442DE623CBB4}"/>
    <cellStyle name="Millares 2 13 2 2 2 2 4 2 2 2" xfId="28093" xr:uid="{7225371F-260C-4FEB-8DB2-959A0B50FDCE}"/>
    <cellStyle name="Millares 2 13 2 2 2 2 4 2 3" xfId="21782" xr:uid="{DBCB2F42-A12F-4671-985F-BDFDD0407F91}"/>
    <cellStyle name="Millares 2 13 2 2 2 2 4 3" xfId="10419" xr:uid="{CE559D11-F5C8-4A9E-A5C1-65259E703746}"/>
    <cellStyle name="Millares 2 13 2 2 2 2 4 3 2" xfId="25527" xr:uid="{FEBE1904-3F66-4350-A8AA-28DD7065BDBC}"/>
    <cellStyle name="Millares 2 13 2 2 2 2 4 4" xfId="19145" xr:uid="{BC103223-4E1A-46B0-B2CF-C098D7C1B30D}"/>
    <cellStyle name="Millares 2 13 2 2 2 2 5" xfId="4413" xr:uid="{80273B6F-2375-4CC5-B5CA-468BE7A4DBC7}"/>
    <cellStyle name="Millares 2 13 2 2 2 2 5 2" xfId="10795" xr:uid="{60C31EE4-5751-4590-AEF6-C4E604794FC9}"/>
    <cellStyle name="Millares 2 13 2 2 2 2 5 2 2" xfId="25903" xr:uid="{1850B292-7D3D-4ECB-AC13-F0A450A16F1C}"/>
    <cellStyle name="Millares 2 13 2 2 2 2 5 3" xfId="19521" xr:uid="{234A8DE0-5C90-4CE8-940B-5AAB7E176D89}"/>
    <cellStyle name="Millares 2 13 2 2 2 2 6" xfId="4602" xr:uid="{14D60C3D-780D-41CE-9F6C-E60C5C957DBC}"/>
    <cellStyle name="Millares 2 13 2 2 2 2 6 2" xfId="10984" xr:uid="{4E208721-9028-469D-BA81-A974C684DC72}"/>
    <cellStyle name="Millares 2 13 2 2 2 2 6 2 2" xfId="26092" xr:uid="{755BC203-2A6E-4C54-A896-B18CE2AD0435}"/>
    <cellStyle name="Millares 2 13 2 2 2 2 6 3" xfId="19710" xr:uid="{4EBD86C1-6FAD-4762-9E80-47CB62168395}"/>
    <cellStyle name="Millares 2 13 2 2 2 2 7" xfId="8279" xr:uid="{1C9F8513-C17D-4097-B0EB-B1FB0EE96649}"/>
    <cellStyle name="Millares 2 13 2 2 2 2 7 2" xfId="23387" xr:uid="{C6C0AF2F-25BB-446E-AEE6-3F54FB570E51}"/>
    <cellStyle name="Millares 2 13 2 2 2 2 8" xfId="17190" xr:uid="{FA9DD179-7E56-4C53-B175-A0FAD321A075}"/>
    <cellStyle name="Millares 2 13 2 2 2 3" xfId="1881" xr:uid="{68CE6704-3B04-410C-85AC-C9706E40DE2B}"/>
    <cellStyle name="Millares 2 13 2 2 2 3 2" xfId="2441" xr:uid="{12D710AB-5A72-4FA5-80DA-7542BE37589A}"/>
    <cellStyle name="Millares 2 13 2 2 2 3 2 2" xfId="5078" xr:uid="{EE639F2A-8230-44B5-8234-9A09545E3794}"/>
    <cellStyle name="Millares 2 13 2 2 2 3 2 2 2" xfId="11442" xr:uid="{FCFFEDFF-FC53-419B-9A3A-DEA74C6CA027}"/>
    <cellStyle name="Millares 2 13 2 2 2 3 2 2 2 2" xfId="26550" xr:uid="{5FDFBAD0-5962-415F-BF95-19BE9F745030}"/>
    <cellStyle name="Millares 2 13 2 2 2 3 2 2 3" xfId="20186" xr:uid="{3EE931E2-B5A2-44C4-87CD-8D66B422E24D}"/>
    <cellStyle name="Millares 2 13 2 2 2 3 2 3" xfId="8908" xr:uid="{0CAFF42C-0B22-4689-BA4C-0B43CC806FF2}"/>
    <cellStyle name="Millares 2 13 2 2 2 3 2 3 2" xfId="24016" xr:uid="{954D4CCF-5531-4951-9B0E-ED8E3BAA08D0}"/>
    <cellStyle name="Millares 2 13 2 2 2 3 2 4" xfId="17615" xr:uid="{6F2FB36D-01BB-4929-81F9-5DB67DB77DAA}"/>
    <cellStyle name="Millares 2 13 2 2 2 3 3" xfId="3953" xr:uid="{4CB4E434-20CB-41F4-8FDD-E873113FDB47}"/>
    <cellStyle name="Millares 2 13 2 2 2 3 3 2" xfId="6590" xr:uid="{3CD62C75-7605-484B-8E4F-BBFA3AA29031}"/>
    <cellStyle name="Millares 2 13 2 2 2 3 3 2 2" xfId="12901" xr:uid="{8609184C-FBDD-44A0-B9A2-183776EFCA86}"/>
    <cellStyle name="Millares 2 13 2 2 2 3 3 2 2 2" xfId="28009" xr:uid="{4036618E-6D81-4A36-8C05-2B15E012E856}"/>
    <cellStyle name="Millares 2 13 2 2 2 3 3 2 3" xfId="21698" xr:uid="{C556302D-F627-4FB9-9317-D4C9B7433091}"/>
    <cellStyle name="Millares 2 13 2 2 2 3 3 3" xfId="10335" xr:uid="{1302B34A-63B5-4077-9AB3-09729F3F4DC5}"/>
    <cellStyle name="Millares 2 13 2 2 2 3 3 3 2" xfId="25443" xr:uid="{1990E511-20BD-44B2-BD3C-3925BC8F288B}"/>
    <cellStyle name="Millares 2 13 2 2 2 3 3 4" xfId="19061" xr:uid="{9DD6A81C-001E-4289-B739-576A97042AE8}"/>
    <cellStyle name="Millares 2 13 2 2 2 3 4" xfId="4518" xr:uid="{3CD2C461-9622-4FC2-ABEB-4233BFF98DE0}"/>
    <cellStyle name="Millares 2 13 2 2 2 3 4 2" xfId="10900" xr:uid="{BF123700-F2E0-4A7A-AA1A-055498C21402}"/>
    <cellStyle name="Millares 2 13 2 2 2 3 4 2 2" xfId="26008" xr:uid="{BAC2F856-EF31-4BEC-BDFC-DB56618BFDAF}"/>
    <cellStyle name="Millares 2 13 2 2 2 3 4 3" xfId="19626" xr:uid="{EDB6A287-1605-4347-AE03-7DF0C22F702E}"/>
    <cellStyle name="Millares 2 13 2 2 2 3 5" xfId="8382" xr:uid="{38204DDA-B478-4AD7-89B9-1637157E1532}"/>
    <cellStyle name="Millares 2 13 2 2 2 3 5 2" xfId="23490" xr:uid="{143B5F17-5F24-41E0-809D-5219299147FB}"/>
    <cellStyle name="Millares 2 13 2 2 2 3 6" xfId="17106" xr:uid="{83E088E1-CF10-4174-BF79-28C42BA93DD8}"/>
    <cellStyle name="Millares 2 13 2 2 3" xfId="1964" xr:uid="{67C1A526-CE3E-46DC-BAA3-D95291FFF627}"/>
    <cellStyle name="Millares 2 13 2 2 3 2" xfId="2181" xr:uid="{1EB425E4-CC29-46B8-8C25-D55FE3FFC7EC}"/>
    <cellStyle name="Millares 2 13 2 2 3 2 2" xfId="4818" xr:uid="{AE65002A-E66A-4093-BA69-E934DBA3B265}"/>
    <cellStyle name="Millares 2 13 2 2 3 2 2 2" xfId="11200" xr:uid="{A24B2CED-AB1C-4B9D-8310-9EC5BE3DF496}"/>
    <cellStyle name="Millares 2 13 2 2 3 2 2 2 2" xfId="26308" xr:uid="{CAAAE19D-DDCC-45C0-8660-504DAF589B2D}"/>
    <cellStyle name="Millares 2 13 2 2 3 2 2 3" xfId="19926" xr:uid="{D9FB7E46-22DB-450E-B515-B366650A1330}"/>
    <cellStyle name="Millares 2 13 2 2 3 2 3" xfId="8679" xr:uid="{DC47B49E-8E6D-48ED-ACA4-49881665C539}"/>
    <cellStyle name="Millares 2 13 2 2 3 2 3 2" xfId="23787" xr:uid="{F2660C3F-379A-49C3-925C-4D27158FC6DD}"/>
    <cellStyle name="Millares 2 13 2 2 3 2 4" xfId="17406" xr:uid="{D46AFF6D-B426-4F54-B07C-44733D3DDC4B}"/>
    <cellStyle name="Millares 2 13 2 2 3 3" xfId="2524" xr:uid="{D5B9E0CE-FA59-432C-9969-84E71B6416BA}"/>
    <cellStyle name="Millares 2 13 2 2 3 3 2" xfId="5161" xr:uid="{15C0F0FD-B72F-421B-9359-DF9083625569}"/>
    <cellStyle name="Millares 2 13 2 2 3 3 2 2" xfId="11525" xr:uid="{2E0AB295-393D-4CB7-BE3B-D8A2B32E676B}"/>
    <cellStyle name="Millares 2 13 2 2 3 3 2 2 2" xfId="26633" xr:uid="{8BD5AC66-FBEE-4249-9ACC-5D3974212DD6}"/>
    <cellStyle name="Millares 2 13 2 2 3 3 2 3" xfId="20269" xr:uid="{E0DEA907-BDBC-423F-8283-7536A0198EE2}"/>
    <cellStyle name="Millares 2 13 2 2 3 3 3" xfId="8991" xr:uid="{29BA6EFE-0153-4848-8455-A1A3B1F98A83}"/>
    <cellStyle name="Millares 2 13 2 2 3 3 3 2" xfId="24099" xr:uid="{C6E7AD0C-EF8E-44F8-9578-C91C16215DE4}"/>
    <cellStyle name="Millares 2 13 2 2 3 3 4" xfId="17647" xr:uid="{29160860-3642-456F-B2C3-16059AD78971}"/>
    <cellStyle name="Millares 2 13 2 2 3 4" xfId="4036" xr:uid="{A1EEDFFD-1A9D-42CC-BFCE-CAF32133FB62}"/>
    <cellStyle name="Millares 2 13 2 2 3 4 2" xfId="6673" xr:uid="{546163FD-0BD9-4ABB-93B4-5C77BFB3087A}"/>
    <cellStyle name="Millares 2 13 2 2 3 4 2 2" xfId="12984" xr:uid="{3A568548-AB96-4F28-8703-47A9E8C39925}"/>
    <cellStyle name="Millares 2 13 2 2 3 4 2 2 2" xfId="28092" xr:uid="{20710021-80B5-434F-88AC-38C5562D092F}"/>
    <cellStyle name="Millares 2 13 2 2 3 4 2 3" xfId="21781" xr:uid="{1BA4E3B7-A4FA-4BA0-AD42-1D970C1DA1A4}"/>
    <cellStyle name="Millares 2 13 2 2 3 4 3" xfId="10418" xr:uid="{FC5D7DB9-7100-4D7C-ABBC-8D6F851920C7}"/>
    <cellStyle name="Millares 2 13 2 2 3 4 3 2" xfId="25526" xr:uid="{EBE2A9E5-DB97-41D4-B69C-D0DB1DC6B918}"/>
    <cellStyle name="Millares 2 13 2 2 3 4 4" xfId="19144" xr:uid="{5DD85AEE-9BC1-4A6F-8C6C-1A0D9DA23CC5}"/>
    <cellStyle name="Millares 2 13 2 2 3 5" xfId="4412" xr:uid="{FD9F8F03-DFC1-4E65-85BE-83A2279755CE}"/>
    <cellStyle name="Millares 2 13 2 2 3 5 2" xfId="10794" xr:uid="{F0756F9A-48E5-419D-A084-D21A8151382C}"/>
    <cellStyle name="Millares 2 13 2 2 3 5 2 2" xfId="25902" xr:uid="{E686A56D-C6F1-46CE-80A5-5675C10E1BE5}"/>
    <cellStyle name="Millares 2 13 2 2 3 5 3" xfId="19520" xr:uid="{209F28D5-FEE3-48E2-9A0D-7CAB3D46CEE1}"/>
    <cellStyle name="Millares 2 13 2 2 3 6" xfId="4601" xr:uid="{31CE7574-527A-42C5-BF6E-A6DFF00533A9}"/>
    <cellStyle name="Millares 2 13 2 2 3 6 2" xfId="10983" xr:uid="{B4559536-687D-45D4-8E3D-EE2628548EE2}"/>
    <cellStyle name="Millares 2 13 2 2 3 6 2 2" xfId="26091" xr:uid="{69C038ED-8025-4ECF-86ED-4C2E13E609AC}"/>
    <cellStyle name="Millares 2 13 2 2 3 6 3" xfId="19709" xr:uid="{B6BC4354-873C-4266-942B-C9DB0CB3E9D1}"/>
    <cellStyle name="Millares 2 13 2 2 3 7" xfId="8278" xr:uid="{D8B19A6A-211B-464D-AEE7-E5B3DD802F04}"/>
    <cellStyle name="Millares 2 13 2 2 3 7 2" xfId="23386" xr:uid="{77CDD484-C504-459E-94F2-278BF98E20AD}"/>
    <cellStyle name="Millares 2 13 2 2 3 8" xfId="17189" xr:uid="{0AED4BC1-EC2F-4AC1-8C90-AE3F89F126A2}"/>
    <cellStyle name="Millares 2 13 2 2 4" xfId="1880" xr:uid="{AB5B3773-F33A-46B9-92FE-C086CB9C5285}"/>
    <cellStyle name="Millares 2 13 2 2 4 2" xfId="2440" xr:uid="{0942EDBA-101D-4214-9879-57656E128592}"/>
    <cellStyle name="Millares 2 13 2 2 4 2 2" xfId="5077" xr:uid="{E202B2BA-BA33-4449-9EBF-A9662DAE4C1A}"/>
    <cellStyle name="Millares 2 13 2 2 4 2 2 2" xfId="11441" xr:uid="{7C7F1EC2-862D-4062-B985-1806569CD2E0}"/>
    <cellStyle name="Millares 2 13 2 2 4 2 2 2 2" xfId="26549" xr:uid="{9BAEED61-5C79-4CF3-B949-110CF0DCA440}"/>
    <cellStyle name="Millares 2 13 2 2 4 2 2 3" xfId="20185" xr:uid="{7CA1C612-9800-4713-9C47-0C03049BE006}"/>
    <cellStyle name="Millares 2 13 2 2 4 2 3" xfId="8907" xr:uid="{2D623116-B0D4-4702-A574-9380C3287596}"/>
    <cellStyle name="Millares 2 13 2 2 4 2 3 2" xfId="24015" xr:uid="{711B9FE8-219D-4ECE-A340-CEDF17AD6779}"/>
    <cellStyle name="Millares 2 13 2 2 4 2 4" xfId="17614" xr:uid="{561CDA3A-7DA8-404B-ADEC-2096CB98D4AA}"/>
    <cellStyle name="Millares 2 13 2 2 4 3" xfId="3952" xr:uid="{36B5E046-2FB1-4720-A8DB-6A4A95AAA198}"/>
    <cellStyle name="Millares 2 13 2 2 4 3 2" xfId="6589" xr:uid="{8237CDC2-210A-4C2E-87CD-FA8AF2D08A86}"/>
    <cellStyle name="Millares 2 13 2 2 4 3 2 2" xfId="12900" xr:uid="{96E2E566-262D-4215-AEBB-D4AD0B1EF497}"/>
    <cellStyle name="Millares 2 13 2 2 4 3 2 2 2" xfId="28008" xr:uid="{47E49D46-AC69-4244-93CF-7F498E4FB161}"/>
    <cellStyle name="Millares 2 13 2 2 4 3 2 3" xfId="21697" xr:uid="{672ECB60-3D4C-429F-A9E8-9C76D4389DDB}"/>
    <cellStyle name="Millares 2 13 2 2 4 3 3" xfId="10334" xr:uid="{B2B0B7A3-3F38-455F-A73D-EC4C10CFAEE7}"/>
    <cellStyle name="Millares 2 13 2 2 4 3 3 2" xfId="25442" xr:uid="{CD56EE7B-A3BB-4441-A374-5A6B95FFCAA1}"/>
    <cellStyle name="Millares 2 13 2 2 4 3 4" xfId="19060" xr:uid="{8E6EA190-9799-4AB9-8C78-755C2B7F9602}"/>
    <cellStyle name="Millares 2 13 2 2 4 4" xfId="4517" xr:uid="{46C958B4-B2D6-4765-B215-CD00B1ECA007}"/>
    <cellStyle name="Millares 2 13 2 2 4 4 2" xfId="10899" xr:uid="{12FB5F7F-B6F7-4DFF-BF45-464B687C3645}"/>
    <cellStyle name="Millares 2 13 2 2 4 4 2 2" xfId="26007" xr:uid="{0C1E272B-C4BE-4249-A716-D49AA0650951}"/>
    <cellStyle name="Millares 2 13 2 2 4 4 3" xfId="19625" xr:uid="{D7637F6E-092A-4B26-9CD0-F06AFADBEA4C}"/>
    <cellStyle name="Millares 2 13 2 2 4 5" xfId="8381" xr:uid="{C8F962E5-0D3B-437A-A9BD-9553BD64FD99}"/>
    <cellStyle name="Millares 2 13 2 2 4 5 2" xfId="23489" xr:uid="{ACCBF5BC-E9D2-4A32-8B64-039823CF201C}"/>
    <cellStyle name="Millares 2 13 2 2 4 6" xfId="17105" xr:uid="{F6CDE9AA-A925-4E27-8DF9-9E6070F2A14B}"/>
    <cellStyle name="Millares 2 13 2 3" xfId="1963" xr:uid="{B981680B-4C26-4D06-BF18-442F199094E1}"/>
    <cellStyle name="Millares 2 13 2 3 2" xfId="2180" xr:uid="{6024ECB2-2A59-406B-B07A-E4B9D1A4EFA8}"/>
    <cellStyle name="Millares 2 13 2 3 2 2" xfId="4817" xr:uid="{26CBCDFE-EC6F-4188-925C-804B302B166C}"/>
    <cellStyle name="Millares 2 13 2 3 2 2 2" xfId="11199" xr:uid="{83AD9A03-5165-49B4-840D-C4EE47BC34BB}"/>
    <cellStyle name="Millares 2 13 2 3 2 2 2 2" xfId="26307" xr:uid="{F99E7F7F-0B94-41DB-9786-B86D744BE5B4}"/>
    <cellStyle name="Millares 2 13 2 3 2 2 3" xfId="19925" xr:uid="{EEE0537E-DF9B-4767-B83C-4D13E8AE5AAD}"/>
    <cellStyle name="Millares 2 13 2 3 2 3" xfId="8678" xr:uid="{464A3EB8-0F9D-4A29-92DC-83D65A90C8F8}"/>
    <cellStyle name="Millares 2 13 2 3 2 3 2" xfId="23786" xr:uid="{18742070-AD33-4126-B9B8-175DA61F5AFB}"/>
    <cellStyle name="Millares 2 13 2 3 2 4" xfId="17405" xr:uid="{4B5AB5C4-F535-4688-8BE0-B32DB5D9A8FB}"/>
    <cellStyle name="Millares 2 13 2 3 3" xfId="2523" xr:uid="{5C596A9C-DDDD-446C-83BD-737F5B939CA5}"/>
    <cellStyle name="Millares 2 13 2 3 3 2" xfId="5160" xr:uid="{A86016D3-C193-4181-8207-F120DF1D71BF}"/>
    <cellStyle name="Millares 2 13 2 3 3 2 2" xfId="11524" xr:uid="{C2C2C93C-782F-45FF-984C-B2136C86BF6B}"/>
    <cellStyle name="Millares 2 13 2 3 3 2 2 2" xfId="26632" xr:uid="{0590FB31-2334-4778-A32A-599B47B5784C}"/>
    <cellStyle name="Millares 2 13 2 3 3 2 3" xfId="20268" xr:uid="{B49E3650-59B1-455E-ACC4-D947D1B63227}"/>
    <cellStyle name="Millares 2 13 2 3 3 3" xfId="8990" xr:uid="{E87ABB59-7517-41BB-ABE0-65CAA76B50C6}"/>
    <cellStyle name="Millares 2 13 2 3 3 3 2" xfId="24098" xr:uid="{B9E23D4A-8066-4F8A-89CF-600B01EE3D72}"/>
    <cellStyle name="Millares 2 13 2 3 3 4" xfId="17646" xr:uid="{F8F03E8F-450D-4377-A1FF-6E5B0340BB19}"/>
    <cellStyle name="Millares 2 13 2 3 4" xfId="4035" xr:uid="{E65D9FD9-CFEE-4845-80AB-3AC973AE2C63}"/>
    <cellStyle name="Millares 2 13 2 3 4 2" xfId="6672" xr:uid="{6C2BFEC2-8565-4057-9059-C8C4201F74B0}"/>
    <cellStyle name="Millares 2 13 2 3 4 2 2" xfId="12983" xr:uid="{CF292E12-8BAA-4250-95CF-6866161B23C5}"/>
    <cellStyle name="Millares 2 13 2 3 4 2 2 2" xfId="28091" xr:uid="{B7A11DD1-6F0B-4E0E-B867-272D7CD279BD}"/>
    <cellStyle name="Millares 2 13 2 3 4 2 3" xfId="21780" xr:uid="{D0893668-8E4F-452C-B66C-AF15CFF090E4}"/>
    <cellStyle name="Millares 2 13 2 3 4 3" xfId="10417" xr:uid="{5048FC02-B114-42CB-8B73-37FCAF51F7A2}"/>
    <cellStyle name="Millares 2 13 2 3 4 3 2" xfId="25525" xr:uid="{BA4EE6E2-E860-4820-8652-6CFE5D74303A}"/>
    <cellStyle name="Millares 2 13 2 3 4 4" xfId="19143" xr:uid="{913A9FCA-6B9E-43BC-9E16-CBD96C468B60}"/>
    <cellStyle name="Millares 2 13 2 3 5" xfId="4411" xr:uid="{177D00E1-E482-40E1-8584-1FE22B8C05F6}"/>
    <cellStyle name="Millares 2 13 2 3 5 2" xfId="10793" xr:uid="{F19E40FF-9B66-4601-BF33-C96672DE9D66}"/>
    <cellStyle name="Millares 2 13 2 3 5 2 2" xfId="25901" xr:uid="{A2B34644-8F2B-4685-997B-BBADCF97E06D}"/>
    <cellStyle name="Millares 2 13 2 3 5 3" xfId="19519" xr:uid="{B3635187-4EEC-489D-BE6A-69EFAEB8324E}"/>
    <cellStyle name="Millares 2 13 2 3 6" xfId="4600" xr:uid="{59682F45-A8CC-45B8-AC0C-E25D27244874}"/>
    <cellStyle name="Millares 2 13 2 3 6 2" xfId="10982" xr:uid="{8084E638-183A-4F13-8A8C-A114109928CA}"/>
    <cellStyle name="Millares 2 13 2 3 6 2 2" xfId="26090" xr:uid="{CE7413CC-DE00-4AC4-B643-85A824C40B18}"/>
    <cellStyle name="Millares 2 13 2 3 6 3" xfId="19708" xr:uid="{F3D5FF98-80B7-4515-BB4D-3840B0F15E37}"/>
    <cellStyle name="Millares 2 13 2 3 7" xfId="8277" xr:uid="{988F53DA-D260-4198-8C15-E0164439B33A}"/>
    <cellStyle name="Millares 2 13 2 3 7 2" xfId="23385" xr:uid="{30607D04-1905-4511-AD42-D0651F5C2B85}"/>
    <cellStyle name="Millares 2 13 2 3 8" xfId="17188" xr:uid="{08099176-8C38-46EE-BF7A-86DF30D980C6}"/>
    <cellStyle name="Millares 2 13 2 4" xfId="1879" xr:uid="{8BBD54E3-43A3-4220-AF07-FA0DBAA6BC56}"/>
    <cellStyle name="Millares 2 13 2 4 2" xfId="2439" xr:uid="{A13FE789-37B8-4BC8-B5EA-7AE4D02A6AAA}"/>
    <cellStyle name="Millares 2 13 2 4 2 2" xfId="5076" xr:uid="{7C6295D3-7D06-4188-85EE-15770107C997}"/>
    <cellStyle name="Millares 2 13 2 4 2 2 2" xfId="11440" xr:uid="{91D03139-70B3-446A-A8F7-B4D4F9AFF29E}"/>
    <cellStyle name="Millares 2 13 2 4 2 2 2 2" xfId="26548" xr:uid="{1EA50253-066D-4FDE-BE93-BAD06B9EC267}"/>
    <cellStyle name="Millares 2 13 2 4 2 2 3" xfId="20184" xr:uid="{793266C4-2AE1-437B-872B-AF24E8D69795}"/>
    <cellStyle name="Millares 2 13 2 4 2 3" xfId="8906" xr:uid="{40841E7E-DF24-4CE0-A997-7341CC1D1320}"/>
    <cellStyle name="Millares 2 13 2 4 2 3 2" xfId="24014" xr:uid="{6A8705C6-A14F-4F18-8C0B-54DB72E15A33}"/>
    <cellStyle name="Millares 2 13 2 4 2 4" xfId="17613" xr:uid="{978F9A0C-EA72-44B3-A7A2-7B10B2C7AE58}"/>
    <cellStyle name="Millares 2 13 2 4 3" xfId="3951" xr:uid="{2EE957B5-3B6A-44AD-9296-4428821A545F}"/>
    <cellStyle name="Millares 2 13 2 4 3 2" xfId="6588" xr:uid="{066CE790-0D06-4A8D-8DDA-8F2BE39067DA}"/>
    <cellStyle name="Millares 2 13 2 4 3 2 2" xfId="12899" xr:uid="{6B585A39-F913-4BED-9314-7A75D01A2CD0}"/>
    <cellStyle name="Millares 2 13 2 4 3 2 2 2" xfId="28007" xr:uid="{7874A71C-5133-4D7F-B63D-52098A9EDC85}"/>
    <cellStyle name="Millares 2 13 2 4 3 2 3" xfId="21696" xr:uid="{897C9814-7447-434D-9B27-7F46C0DA9620}"/>
    <cellStyle name="Millares 2 13 2 4 3 3" xfId="10333" xr:uid="{279D96ED-DC28-4A88-B96A-1A032401019F}"/>
    <cellStyle name="Millares 2 13 2 4 3 3 2" xfId="25441" xr:uid="{CF4F4A31-09C5-4469-BFE6-661CCEACCC59}"/>
    <cellStyle name="Millares 2 13 2 4 3 4" xfId="19059" xr:uid="{D94BCB9B-62C3-4276-9981-05098CA81348}"/>
    <cellStyle name="Millares 2 13 2 4 4" xfId="4516" xr:uid="{200293B9-8601-4EA0-BD0A-1944A06153D5}"/>
    <cellStyle name="Millares 2 13 2 4 4 2" xfId="10898" xr:uid="{A6909F31-7D9C-4A2D-8352-0509EC55B3BA}"/>
    <cellStyle name="Millares 2 13 2 4 4 2 2" xfId="26006" xr:uid="{61C60418-CF0F-4A70-92A1-2460EEB9EAE6}"/>
    <cellStyle name="Millares 2 13 2 4 4 3" xfId="19624" xr:uid="{39F3348B-6156-43B5-88A6-E9A5F9B5C567}"/>
    <cellStyle name="Millares 2 13 2 4 5" xfId="8380" xr:uid="{6431FDB4-FE5C-4B55-9C3E-348D3070178A}"/>
    <cellStyle name="Millares 2 13 2 4 5 2" xfId="23488" xr:uid="{2772744D-44A8-4F7C-A94F-8E8F5ED05AA5}"/>
    <cellStyle name="Millares 2 13 2 4 6" xfId="17104" xr:uid="{05238C20-964F-4C4F-B995-BA37891A21D2}"/>
    <cellStyle name="Millares 2 13 3" xfId="1962" xr:uid="{E43D3F56-C164-4154-BBF7-57D1DB708248}"/>
    <cellStyle name="Millares 2 13 3 2" xfId="2179" xr:uid="{5C39F1F6-465F-47F2-A52B-7789DC9BF4E6}"/>
    <cellStyle name="Millares 2 13 3 2 2" xfId="4816" xr:uid="{805C562A-8DAC-44EA-8C9D-2C56BCF99892}"/>
    <cellStyle name="Millares 2 13 3 2 2 2" xfId="11198" xr:uid="{9277F4C6-8C41-4CBC-AFE9-797323EEECB9}"/>
    <cellStyle name="Millares 2 13 3 2 2 2 2" xfId="26306" xr:uid="{BC6E23C8-93C4-46E1-929A-F0F86F86FDDD}"/>
    <cellStyle name="Millares 2 13 3 2 2 3" xfId="19924" xr:uid="{3954CADE-C3EC-474A-BC54-C8FB32C56449}"/>
    <cellStyle name="Millares 2 13 3 2 3" xfId="8677" xr:uid="{D4750FD7-44CF-49E1-AEA6-AE54312DDB62}"/>
    <cellStyle name="Millares 2 13 3 2 3 2" xfId="23785" xr:uid="{76CD9768-E575-448B-9E44-CA38FF2AB656}"/>
    <cellStyle name="Millares 2 13 3 2 4" xfId="17404" xr:uid="{85CB8553-F66A-47F0-B68A-A41F9D00F3F6}"/>
    <cellStyle name="Millares 2 13 3 3" xfId="2522" xr:uid="{8C0B0B3E-4AC2-4771-B38A-427B01A87B2A}"/>
    <cellStyle name="Millares 2 13 3 3 2" xfId="5159" xr:uid="{C28BF8CD-D678-486C-B3E7-6053DA1C155E}"/>
    <cellStyle name="Millares 2 13 3 3 2 2" xfId="11523" xr:uid="{B1AB27F5-A844-4823-8392-33C5C14C3251}"/>
    <cellStyle name="Millares 2 13 3 3 2 2 2" xfId="26631" xr:uid="{7FFFD81F-7620-4929-8ECB-FA03DDCFA5B2}"/>
    <cellStyle name="Millares 2 13 3 3 2 3" xfId="20267" xr:uid="{DEDB9979-D0EB-4724-823C-4CE89F22FAC4}"/>
    <cellStyle name="Millares 2 13 3 3 3" xfId="8989" xr:uid="{07176144-7F44-43A5-8E54-6DAA7DA0462F}"/>
    <cellStyle name="Millares 2 13 3 3 3 2" xfId="24097" xr:uid="{F0F8C9AD-DE7C-49DA-8164-E30F59E9B2B4}"/>
    <cellStyle name="Millares 2 13 3 3 4" xfId="17645" xr:uid="{68585632-C77F-4ADF-8BCE-63C2C26DA061}"/>
    <cellStyle name="Millares 2 13 3 4" xfId="4034" xr:uid="{5648B15F-C4BF-46F5-A6C3-D0474E711C03}"/>
    <cellStyle name="Millares 2 13 3 4 2" xfId="6671" xr:uid="{6DB812F0-F8A1-459F-A50C-5D63FC1F0D72}"/>
    <cellStyle name="Millares 2 13 3 4 2 2" xfId="12982" xr:uid="{3BC206A4-F35B-44EC-B77C-F4826B1E036C}"/>
    <cellStyle name="Millares 2 13 3 4 2 2 2" xfId="28090" xr:uid="{BCCD8E91-CF10-4766-9415-3FF1FEA63E38}"/>
    <cellStyle name="Millares 2 13 3 4 2 3" xfId="21779" xr:uid="{085B1A5E-83AC-40BA-A7A2-92025C2FED4A}"/>
    <cellStyle name="Millares 2 13 3 4 3" xfId="10416" xr:uid="{44A37C33-0722-4C76-8015-025F3357ADF5}"/>
    <cellStyle name="Millares 2 13 3 4 3 2" xfId="25524" xr:uid="{D40A3A0E-B948-4C30-9A9E-24644A986113}"/>
    <cellStyle name="Millares 2 13 3 4 4" xfId="19142" xr:uid="{AE3D3390-391F-4FD4-AE76-A5A74A65F67B}"/>
    <cellStyle name="Millares 2 13 3 5" xfId="4410" xr:uid="{758F4220-C25F-4339-A487-DFAE937429D6}"/>
    <cellStyle name="Millares 2 13 3 5 2" xfId="10792" xr:uid="{F1112265-167E-4DF6-A004-7105908B0D75}"/>
    <cellStyle name="Millares 2 13 3 5 2 2" xfId="25900" xr:uid="{03238955-54A4-4AD0-96E5-CB11274A7894}"/>
    <cellStyle name="Millares 2 13 3 5 3" xfId="19518" xr:uid="{52AEAE00-3BAE-4A7A-AE73-DC5CF82AA5DD}"/>
    <cellStyle name="Millares 2 13 3 6" xfId="4599" xr:uid="{313AB968-143C-4AC9-A5DB-4230F8A28C5F}"/>
    <cellStyle name="Millares 2 13 3 6 2" xfId="10981" xr:uid="{3477C1EA-915D-4123-8CA6-8C7C2DBD6A09}"/>
    <cellStyle name="Millares 2 13 3 6 2 2" xfId="26089" xr:uid="{01AB6057-9CC2-4325-8B1E-F2F5B844E323}"/>
    <cellStyle name="Millares 2 13 3 6 3" xfId="19707" xr:uid="{D6CEB218-49E4-4B05-A2C9-0625F3B5B06C}"/>
    <cellStyle name="Millares 2 13 3 7" xfId="8276" xr:uid="{A30E047B-CEB7-4B3F-934F-D0B217976C6D}"/>
    <cellStyle name="Millares 2 13 3 7 2" xfId="23384" xr:uid="{D473E2A8-4EC1-467B-A659-F377A4897FF2}"/>
    <cellStyle name="Millares 2 13 3 8" xfId="17187" xr:uid="{1172AAE4-9511-49F2-8E75-E924952E96E5}"/>
    <cellStyle name="Millares 2 13 4" xfId="1878" xr:uid="{46481C31-5FCF-4230-A499-BA275A2A3365}"/>
    <cellStyle name="Millares 2 13 4 2" xfId="2438" xr:uid="{25E59A0D-3C1D-4A06-9ED4-96B3BCD50FD8}"/>
    <cellStyle name="Millares 2 13 4 2 2" xfId="5075" xr:uid="{9F40A5DD-95CA-41DE-9537-82B0D3FB88F5}"/>
    <cellStyle name="Millares 2 13 4 2 2 2" xfId="11439" xr:uid="{209DAF1C-AA91-4177-89BC-84925FEAF591}"/>
    <cellStyle name="Millares 2 13 4 2 2 2 2" xfId="26547" xr:uid="{AFA04AAE-5A90-4289-A2A0-C17D30399984}"/>
    <cellStyle name="Millares 2 13 4 2 2 3" xfId="20183" xr:uid="{5CDBB3D2-669B-4A1C-B8BD-039A1C8EB9EE}"/>
    <cellStyle name="Millares 2 13 4 2 3" xfId="8905" xr:uid="{2AB3F2CB-72C8-4393-98ED-1A49ABB894F8}"/>
    <cellStyle name="Millares 2 13 4 2 3 2" xfId="24013" xr:uid="{4D69818E-30A3-48AC-8101-1363865FFE1D}"/>
    <cellStyle name="Millares 2 13 4 2 4" xfId="17612" xr:uid="{D14CCF2A-B19F-4D58-96BC-9C28F4D4CADE}"/>
    <cellStyle name="Millares 2 13 4 3" xfId="3950" xr:uid="{51138CF2-CEC9-4A61-AAE8-7165A9EDE140}"/>
    <cellStyle name="Millares 2 13 4 3 2" xfId="6587" xr:uid="{CCD5315B-12E8-46D5-833B-79C5FF578356}"/>
    <cellStyle name="Millares 2 13 4 3 2 2" xfId="12898" xr:uid="{E82CCF5F-BC31-4B0A-8F87-D08701856B46}"/>
    <cellStyle name="Millares 2 13 4 3 2 2 2" xfId="28006" xr:uid="{3DE4EFAF-670D-4666-9907-367A83AF907F}"/>
    <cellStyle name="Millares 2 13 4 3 2 3" xfId="21695" xr:uid="{5396BBA2-99A6-47CC-8561-C10BAA228981}"/>
    <cellStyle name="Millares 2 13 4 3 3" xfId="10332" xr:uid="{DE4A33B5-8FA0-425D-9CBD-ACB9D55230DD}"/>
    <cellStyle name="Millares 2 13 4 3 3 2" xfId="25440" xr:uid="{98430229-51D4-46ED-A994-95ACA3931836}"/>
    <cellStyle name="Millares 2 13 4 3 4" xfId="19058" xr:uid="{05AE8359-0DC7-4502-96A8-17706D699FDC}"/>
    <cellStyle name="Millares 2 13 4 4" xfId="4515" xr:uid="{F1A4B5D1-D01A-47C3-B6B8-50E9A7517556}"/>
    <cellStyle name="Millares 2 13 4 4 2" xfId="10897" xr:uid="{8721BFDC-5845-472E-8E38-06F539BBE630}"/>
    <cellStyle name="Millares 2 13 4 4 2 2" xfId="26005" xr:uid="{9B9B8002-A5A4-4B86-8AA4-B1FED016E637}"/>
    <cellStyle name="Millares 2 13 4 4 3" xfId="19623" xr:uid="{F86FBBFE-516C-4711-A32F-493B652E04FF}"/>
    <cellStyle name="Millares 2 13 4 5" xfId="8379" xr:uid="{35A30982-3AC1-4DFD-A77C-9EC97DA940C3}"/>
    <cellStyle name="Millares 2 13 4 5 2" xfId="23487" xr:uid="{A3F7860F-A88A-49F2-A970-5AB29226AB61}"/>
    <cellStyle name="Millares 2 13 4 6" xfId="17103" xr:uid="{6CA9DE72-CFD5-4049-819F-9370B410C6BF}"/>
    <cellStyle name="Millares 2 14" xfId="1261" xr:uid="{00000000-0005-0000-0000-0000F0040000}"/>
    <cellStyle name="Millares 2 14 2" xfId="1966" xr:uid="{DBB1C472-C88B-4168-B1D0-174C1BB6AC92}"/>
    <cellStyle name="Millares 2 14 2 2" xfId="2183" xr:uid="{67A99E8B-C194-427A-A2AD-D800C6E42349}"/>
    <cellStyle name="Millares 2 14 2 2 2" xfId="4820" xr:uid="{E6A0D602-489E-4157-946F-6871089B4274}"/>
    <cellStyle name="Millares 2 14 2 2 2 2" xfId="11202" xr:uid="{0D025C2B-FECF-4D01-9FF6-4A977F59C2C6}"/>
    <cellStyle name="Millares 2 14 2 2 2 2 2" xfId="26310" xr:uid="{881CCE30-DA17-4AD4-AFB5-E47C2BF475AF}"/>
    <cellStyle name="Millares 2 14 2 2 2 3" xfId="19928" xr:uid="{D12F004C-F7A9-4F05-AC10-13032685A224}"/>
    <cellStyle name="Millares 2 14 2 2 3" xfId="8681" xr:uid="{226839E7-7D03-4253-A559-CBA63B24838D}"/>
    <cellStyle name="Millares 2 14 2 2 3 2" xfId="23789" xr:uid="{8DB102F7-EBBB-462F-BEB8-0974A56329E4}"/>
    <cellStyle name="Millares 2 14 2 2 4" xfId="17408" xr:uid="{E3EF166C-7139-4514-9AA7-13BB6993ECB8}"/>
    <cellStyle name="Millares 2 14 2 3" xfId="2526" xr:uid="{30F190CF-001C-4FFF-A630-704A566DA7A8}"/>
    <cellStyle name="Millares 2 14 2 3 2" xfId="5163" xr:uid="{A2733320-ED31-4B1D-8142-E0F4F6569E39}"/>
    <cellStyle name="Millares 2 14 2 3 2 2" xfId="11527" xr:uid="{A027A564-8C13-410C-9E4E-446F47CCCF3A}"/>
    <cellStyle name="Millares 2 14 2 3 2 2 2" xfId="26635" xr:uid="{BC7D33F8-7011-4B09-983B-B063A8CFFD6A}"/>
    <cellStyle name="Millares 2 14 2 3 2 3" xfId="20271" xr:uid="{FFCDAAE1-4AD6-4355-8BE9-71244010214C}"/>
    <cellStyle name="Millares 2 14 2 3 3" xfId="8993" xr:uid="{93800055-17EF-4E2F-B494-94254F129865}"/>
    <cellStyle name="Millares 2 14 2 3 3 2" xfId="24101" xr:uid="{52C6FF5A-509E-491F-AEBA-7B48D9D226AC}"/>
    <cellStyle name="Millares 2 14 2 3 4" xfId="17649" xr:uid="{02FC80F3-BBDA-4A89-996C-47D9852A08EA}"/>
    <cellStyle name="Millares 2 14 2 4" xfId="4038" xr:uid="{49FE0870-7521-49BB-A8B8-4CC492617858}"/>
    <cellStyle name="Millares 2 14 2 4 2" xfId="6675" xr:uid="{959D9D2C-937E-41DC-83AA-C4A210980233}"/>
    <cellStyle name="Millares 2 14 2 4 2 2" xfId="12986" xr:uid="{3511E39D-4E9D-48B7-AA54-6CD3EB5CA0F3}"/>
    <cellStyle name="Millares 2 14 2 4 2 2 2" xfId="28094" xr:uid="{955D3D84-65A7-4430-9D13-263067BDABBB}"/>
    <cellStyle name="Millares 2 14 2 4 2 3" xfId="21783" xr:uid="{697E408B-A1F0-4A9E-9A86-86862D54CC38}"/>
    <cellStyle name="Millares 2 14 2 4 3" xfId="10420" xr:uid="{2EF19901-02C0-4E4D-9093-459890716FA2}"/>
    <cellStyle name="Millares 2 14 2 4 3 2" xfId="25528" xr:uid="{1C055BE0-464F-4B29-9DEC-968FEA919EB1}"/>
    <cellStyle name="Millares 2 14 2 4 4" xfId="19146" xr:uid="{00554CDB-D292-4D6C-A443-72C24E9709FF}"/>
    <cellStyle name="Millares 2 14 2 5" xfId="4414" xr:uid="{0CFF70CE-CA24-4415-9D3D-4CCB8EE14966}"/>
    <cellStyle name="Millares 2 14 2 5 2" xfId="10796" xr:uid="{614DEB97-C415-4F64-886D-478611D493EC}"/>
    <cellStyle name="Millares 2 14 2 5 2 2" xfId="25904" xr:uid="{EA433402-6E0B-47CD-91CE-FE78A67CA9F2}"/>
    <cellStyle name="Millares 2 14 2 5 3" xfId="19522" xr:uid="{54C90CF1-1775-4310-BE11-3C16C9A05D5A}"/>
    <cellStyle name="Millares 2 14 2 6" xfId="4603" xr:uid="{58210809-54CD-4849-BB61-631104A540A5}"/>
    <cellStyle name="Millares 2 14 2 6 2" xfId="10985" xr:uid="{52FA8A78-BC8C-4560-B5FF-BFB6EC4BB68D}"/>
    <cellStyle name="Millares 2 14 2 6 2 2" xfId="26093" xr:uid="{4BF07E4E-DA71-48E0-9232-C6F2B8090AF9}"/>
    <cellStyle name="Millares 2 14 2 6 3" xfId="19711" xr:uid="{26B6C464-2543-4CFC-962C-68D6B3D4136A}"/>
    <cellStyle name="Millares 2 14 2 7" xfId="8280" xr:uid="{4657E19C-5740-4CE9-8C48-9F3E1AE51793}"/>
    <cellStyle name="Millares 2 14 2 7 2" xfId="23388" xr:uid="{944CD276-545C-4434-AF10-FD4397C66E95}"/>
    <cellStyle name="Millares 2 14 2 8" xfId="17191" xr:uid="{FFB6B2D5-19BD-4FE7-9589-D99809DE527A}"/>
    <cellStyle name="Millares 2 14 3" xfId="1882" xr:uid="{A880EFA8-3228-4F0A-8887-5498736FC586}"/>
    <cellStyle name="Millares 2 14 3 2" xfId="2442" xr:uid="{C2408B67-4063-4065-831F-0980F6522889}"/>
    <cellStyle name="Millares 2 14 3 2 2" xfId="5079" xr:uid="{B4D3EAAC-9A8C-4FC8-B68E-8CD20F67BB95}"/>
    <cellStyle name="Millares 2 14 3 2 2 2" xfId="11443" xr:uid="{A7E83F20-5235-4B63-B023-1413BA61CF46}"/>
    <cellStyle name="Millares 2 14 3 2 2 2 2" xfId="26551" xr:uid="{1B1C38FD-7D30-4D6E-98AA-F3953DE3AB77}"/>
    <cellStyle name="Millares 2 14 3 2 2 3" xfId="20187" xr:uid="{9DBAA5AF-48CB-4281-95FC-5D5BB0B12DC2}"/>
    <cellStyle name="Millares 2 14 3 2 3" xfId="8909" xr:uid="{795DBC72-105E-4609-9BDE-FE5174589379}"/>
    <cellStyle name="Millares 2 14 3 2 3 2" xfId="24017" xr:uid="{4A199C88-C999-4071-9AF5-794D34331323}"/>
    <cellStyle name="Millares 2 14 3 2 4" xfId="17616" xr:uid="{46071F4B-753C-44A7-86DA-81DE86CDD892}"/>
    <cellStyle name="Millares 2 14 3 3" xfId="3954" xr:uid="{65F267B6-0E4E-4C2F-9A26-214350EB7DE4}"/>
    <cellStyle name="Millares 2 14 3 3 2" xfId="6591" xr:uid="{B3C8E13F-880F-49B3-8500-74D654F89F92}"/>
    <cellStyle name="Millares 2 14 3 3 2 2" xfId="12902" xr:uid="{76DA8517-7381-4B62-890B-DD9B7076E111}"/>
    <cellStyle name="Millares 2 14 3 3 2 2 2" xfId="28010" xr:uid="{AF6E7D8B-C17F-4A47-ABBD-B66AD7D913C8}"/>
    <cellStyle name="Millares 2 14 3 3 2 3" xfId="21699" xr:uid="{DFE1D8E1-9E8A-4417-ADFC-4A8C560645BC}"/>
    <cellStyle name="Millares 2 14 3 3 3" xfId="10336" xr:uid="{DD373A9E-CE08-4682-8766-DEE98D8809E5}"/>
    <cellStyle name="Millares 2 14 3 3 3 2" xfId="25444" xr:uid="{F3A88ECF-AB3C-49A1-A9D5-0189688278B9}"/>
    <cellStyle name="Millares 2 14 3 3 4" xfId="19062" xr:uid="{2E61E458-A0C9-462D-B1F3-B3BDE2A2DA9A}"/>
    <cellStyle name="Millares 2 14 3 4" xfId="4519" xr:uid="{D90F7847-1BA8-4F26-ACA3-B35DD4A22E97}"/>
    <cellStyle name="Millares 2 14 3 4 2" xfId="10901" xr:uid="{3A186C39-260F-4733-A57C-0FDC5BE7DAAB}"/>
    <cellStyle name="Millares 2 14 3 4 2 2" xfId="26009" xr:uid="{934699B0-125F-4E4A-901C-1092E753383B}"/>
    <cellStyle name="Millares 2 14 3 4 3" xfId="19627" xr:uid="{396DF28B-DB13-4B4B-9096-406FB929FC31}"/>
    <cellStyle name="Millares 2 14 3 5" xfId="8383" xr:uid="{B9172119-1CF7-499A-BCD1-A101751B3E14}"/>
    <cellStyle name="Millares 2 14 3 5 2" xfId="23491" xr:uid="{4AE5B713-F4E2-42CC-9AB1-FE254C1A28C4}"/>
    <cellStyle name="Millares 2 14 3 6" xfId="17107" xr:uid="{6801B8C8-29FD-4B49-99FC-836452291A1F}"/>
    <cellStyle name="Millares 2 2" xfId="1262" xr:uid="{00000000-0005-0000-0000-0000F1040000}"/>
    <cellStyle name="Millares 2 2 10" xfId="2290" xr:uid="{9D40ED92-08A7-4D10-90E0-993559F0588E}"/>
    <cellStyle name="Millares 2 2 10 2" xfId="4927" xr:uid="{08A4BCC5-A338-491A-9E9A-C6CE2BF4E443}"/>
    <cellStyle name="Millares 2 2 10 2 2" xfId="11291" xr:uid="{C383D18F-EEC5-4F9B-BA55-6C01DBE79414}"/>
    <cellStyle name="Millares 2 2 10 2 2 2" xfId="26399" xr:uid="{EE107090-3CAB-4C13-AFA4-C24099E1AAFC}"/>
    <cellStyle name="Millares 2 2 10 2 3" xfId="20035" xr:uid="{9598CA79-821F-4BFF-860A-1566CC73DE7C}"/>
    <cellStyle name="Millares 2 2 10 3" xfId="8757" xr:uid="{2F4D5877-099A-4BBE-BB11-6DE30356D77A}"/>
    <cellStyle name="Millares 2 2 10 3 2" xfId="23865" xr:uid="{B7028E17-BCEF-4C82-BD67-31605EB4B276}"/>
    <cellStyle name="Millares 2 2 10 4" xfId="17515" xr:uid="{438AECD0-4807-492D-972E-D85FEEBBE9C1}"/>
    <cellStyle name="Millares 2 2 11" xfId="3859" xr:uid="{98E7118A-057C-4A6D-A638-CB2B6D06C4FA}"/>
    <cellStyle name="Millares 2 2 11 2" xfId="6496" xr:uid="{7B2C2F36-A25E-4C42-9F9E-4E89B9901D23}"/>
    <cellStyle name="Millares 2 2 11 2 2" xfId="12807" xr:uid="{93367858-6947-4081-9F85-2CB58A4A6230}"/>
    <cellStyle name="Millares 2 2 11 2 2 2" xfId="27915" xr:uid="{06856688-A26E-4D61-BA8F-AD34F82F29F7}"/>
    <cellStyle name="Millares 2 2 11 2 3" xfId="21604" xr:uid="{53DC3608-DA76-489F-957E-D7307CE3E937}"/>
    <cellStyle name="Millares 2 2 11 3" xfId="10241" xr:uid="{04C63705-BD12-42FB-BB81-9FF5722DDD88}"/>
    <cellStyle name="Millares 2 2 11 3 2" xfId="25349" xr:uid="{2E12B9F9-28CB-4E04-B2BB-542DAFD13D84}"/>
    <cellStyle name="Millares 2 2 11 4" xfId="18967" xr:uid="{8CCBA746-DC71-4074-89C8-1D52385F6E31}"/>
    <cellStyle name="Millares 2 2 12" xfId="4400" xr:uid="{9D02E68A-CC67-473D-987E-50B13FD2CEB5}"/>
    <cellStyle name="Millares 2 2 12 2" xfId="7037" xr:uid="{FC8703C9-84CC-48BA-A39C-550B1064E8D7}"/>
    <cellStyle name="Millares 2 2 12 2 2" xfId="13348" xr:uid="{083B75C5-64E5-438A-B4DE-193D0B9A820C}"/>
    <cellStyle name="Millares 2 2 12 2 2 2" xfId="28456" xr:uid="{1FE3F055-55DE-4B64-99FC-834A40C6C4EC}"/>
    <cellStyle name="Millares 2 2 12 2 3" xfId="22145" xr:uid="{1C21128D-E77A-40FB-B795-24C48AB500B4}"/>
    <cellStyle name="Millares 2 2 12 3" xfId="10782" xr:uid="{F9D2F8DE-C1A0-478B-A367-F22452CEE49C}"/>
    <cellStyle name="Millares 2 2 12 3 2" xfId="25890" xr:uid="{C887A021-7F6C-4AB6-A7AE-0575947E6349}"/>
    <cellStyle name="Millares 2 2 12 4" xfId="19508" xr:uid="{44BB5B65-940A-469B-86CB-59BA46CE1222}"/>
    <cellStyle name="Millares 2 2 13" xfId="4406" xr:uid="{75D7058D-0180-4AE2-B636-0CE1D9B6A8DB}"/>
    <cellStyle name="Millares 2 2 13 2" xfId="10788" xr:uid="{701B51D7-5C8C-460B-9AFC-13C119BA9953}"/>
    <cellStyle name="Millares 2 2 13 2 2" xfId="25896" xr:uid="{FBA799BC-A1EC-486D-8128-A80EF959AC2E}"/>
    <cellStyle name="Millares 2 2 13 3" xfId="19514" xr:uid="{10380F3B-F9D3-4299-B977-1606FBFE2C0E}"/>
    <cellStyle name="Millares 2 2 14" xfId="4424" xr:uid="{5390F34E-18EA-43B3-9E87-F1F3D057523A}"/>
    <cellStyle name="Millares 2 2 14 2" xfId="10806" xr:uid="{A7DFCD10-A96E-4EC7-8733-EE88A6D1DB1B}"/>
    <cellStyle name="Millares 2 2 14 2 2" xfId="25914" xr:uid="{7FFC0A03-1B41-47AC-809E-75ED54FE6C7D}"/>
    <cellStyle name="Millares 2 2 14 3" xfId="19532" xr:uid="{7F21A62C-F7C3-4522-9350-32C530A6A34C}"/>
    <cellStyle name="Millares 2 2 15" xfId="7921" xr:uid="{5921835F-5BC6-4350-B5F7-127C74680A43}"/>
    <cellStyle name="Millares 2 2 15 2" xfId="23029" xr:uid="{EBBCF533-4D53-4629-9FF2-52E8690680B0}"/>
    <cellStyle name="Millares 2 2 16" xfId="17012" xr:uid="{940897B9-3534-4C8A-896D-7F535861048F}"/>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5 2" xfId="2184" xr:uid="{651BF1A8-6FB4-4DEF-9E11-9A35BCF3F918}"/>
    <cellStyle name="Millares 2 2 5 2 2" xfId="4821" xr:uid="{83035CD1-8172-4BF1-8400-11014C445A09}"/>
    <cellStyle name="Millares 2 2 5 2 2 2" xfId="11203" xr:uid="{2ABDECFA-7DBF-4B75-A110-502F9B13A802}"/>
    <cellStyle name="Millares 2 2 5 2 2 2 2" xfId="26311" xr:uid="{DE2534AC-47DD-4D1D-A996-411B56E2556C}"/>
    <cellStyle name="Millares 2 2 5 2 2 3" xfId="19929" xr:uid="{1ECD8AB7-2873-4864-BF57-05141AC63A48}"/>
    <cellStyle name="Millares 2 2 5 2 3" xfId="8682" xr:uid="{66309072-A2D5-4BC8-9901-9AF47BAEE94B}"/>
    <cellStyle name="Millares 2 2 5 2 3 2" xfId="23790" xr:uid="{7AAF7719-D9CB-4400-8464-CA44D77E6E5A}"/>
    <cellStyle name="Millares 2 2 5 2 4" xfId="17409" xr:uid="{680C65E5-06DC-465C-92BB-83A3BDB71E3C}"/>
    <cellStyle name="Millares 2 2 5 3" xfId="2527" xr:uid="{5A7857F9-6CE4-4D16-A515-E0A54B803251}"/>
    <cellStyle name="Millares 2 2 5 3 2" xfId="5164" xr:uid="{1B6806B2-8A24-4B86-831A-530D78C10CA2}"/>
    <cellStyle name="Millares 2 2 5 3 2 2" xfId="11528" xr:uid="{68B28E2F-F2D1-4CBE-A823-70EF2DE647CF}"/>
    <cellStyle name="Millares 2 2 5 3 2 2 2" xfId="26636" xr:uid="{96F13C76-3F68-41D1-AC5D-78EBDD32A98E}"/>
    <cellStyle name="Millares 2 2 5 3 2 3" xfId="20272" xr:uid="{F63AAE15-CC62-429C-9C32-4F855D021EE0}"/>
    <cellStyle name="Millares 2 2 5 3 3" xfId="8994" xr:uid="{38425124-5CFF-4C03-81EE-AD181B21C461}"/>
    <cellStyle name="Millares 2 2 5 3 3 2" xfId="24102" xr:uid="{1F444CAE-55CA-4833-BF71-35E1655F6BF2}"/>
    <cellStyle name="Millares 2 2 5 3 4" xfId="17650" xr:uid="{31FEDC11-27F6-4955-BFE8-DCB824EB0C72}"/>
    <cellStyle name="Millares 2 2 5 4" xfId="4039" xr:uid="{75DC399B-5F5C-4274-9744-32B0E706EC9F}"/>
    <cellStyle name="Millares 2 2 5 4 2" xfId="6676" xr:uid="{4F71652D-AAF5-4B8E-969E-A8EDABC76D4B}"/>
    <cellStyle name="Millares 2 2 5 4 2 2" xfId="12987" xr:uid="{CB7CFF38-C6DD-45FC-BB54-3549A0D4693E}"/>
    <cellStyle name="Millares 2 2 5 4 2 2 2" xfId="28095" xr:uid="{4FF8F50E-D045-48E4-9BDA-C6F2CA61EA8D}"/>
    <cellStyle name="Millares 2 2 5 4 2 3" xfId="21784" xr:uid="{22229224-D660-465A-A1E6-FCD5A12A1304}"/>
    <cellStyle name="Millares 2 2 5 4 3" xfId="10421" xr:uid="{E1D2D728-B400-4129-AAE4-1BDB65E94C99}"/>
    <cellStyle name="Millares 2 2 5 4 3 2" xfId="25529" xr:uid="{67A9E215-208D-4418-B504-8D75039C7215}"/>
    <cellStyle name="Millares 2 2 5 4 4" xfId="19147" xr:uid="{9F8EA3D2-1AA3-41BA-99AF-8A286C8B1595}"/>
    <cellStyle name="Millares 2 2 5 5" xfId="4415" xr:uid="{1E51A146-06E3-45CA-9DAE-F9F46C6C0178}"/>
    <cellStyle name="Millares 2 2 5 5 2" xfId="10797" xr:uid="{3C25A340-3856-42F6-9BFE-7E809E2F90F4}"/>
    <cellStyle name="Millares 2 2 5 5 2 2" xfId="25905" xr:uid="{0142A245-686D-44E8-A52B-C7DF1F1BAC6E}"/>
    <cellStyle name="Millares 2 2 5 5 3" xfId="19523" xr:uid="{DFDD2732-1C85-45FC-A7B6-1C8445562F25}"/>
    <cellStyle name="Millares 2 2 5 6" xfId="4604" xr:uid="{6AC3614A-D06B-4265-9390-F264DDD3C93E}"/>
    <cellStyle name="Millares 2 2 5 6 2" xfId="10986" xr:uid="{C6B979FF-3EA3-47DC-AB09-3EDCBD566C39}"/>
    <cellStyle name="Millares 2 2 5 6 2 2" xfId="26094" xr:uid="{1B1CDE7E-E7FC-4C98-A204-10F9EF631688}"/>
    <cellStyle name="Millares 2 2 5 6 3" xfId="19712" xr:uid="{E45E6749-1C6A-46CC-B640-EAEBE8127BDF}"/>
    <cellStyle name="Millares 2 2 5 7" xfId="8281" xr:uid="{9F7A147C-5C98-4AD6-8F66-6AE647F00BEA}"/>
    <cellStyle name="Millares 2 2 5 7 2" xfId="23389" xr:uid="{53EF8DCF-C84E-477D-96E7-6EFB8B20EE10}"/>
    <cellStyle name="Millares 2 2 5 8" xfId="17192" xr:uid="{B0EE945C-CB56-461B-9CD1-59CE70F7068B}"/>
    <cellStyle name="Millares 2 2 6" xfId="1883" xr:uid="{5D4F3319-F1CE-45F6-9C16-7490EFFF9DA1}"/>
    <cellStyle name="Millares 2 2 6 2" xfId="2443" xr:uid="{8BEF38A8-937F-4A08-A534-780B846D1A29}"/>
    <cellStyle name="Millares 2 2 6 2 2" xfId="5080" xr:uid="{7780534C-62FA-412F-865C-A786576BA198}"/>
    <cellStyle name="Millares 2 2 6 2 2 2" xfId="11444" xr:uid="{A75C42FA-8810-4AB1-AF13-FDD377335DF7}"/>
    <cellStyle name="Millares 2 2 6 2 2 2 2" xfId="26552" xr:uid="{5F379963-ED95-49D5-A06B-6FDE2AC12270}"/>
    <cellStyle name="Millares 2 2 6 2 2 3" xfId="20188" xr:uid="{0377A52D-D153-4124-97DC-C0967B285599}"/>
    <cellStyle name="Millares 2 2 6 2 3" xfId="8910" xr:uid="{291F709F-C86C-46AF-853F-4CFE8ED1715B}"/>
    <cellStyle name="Millares 2 2 6 2 3 2" xfId="24018" xr:uid="{3AA54194-16DE-4576-B886-AF36CC5EBA87}"/>
    <cellStyle name="Millares 2 2 6 2 4" xfId="17617" xr:uid="{D827DDF4-01C2-4774-9487-CCB561BF737C}"/>
    <cellStyle name="Millares 2 2 6 3" xfId="3955" xr:uid="{71139416-FE7F-40B4-A69C-248F9EA3AF43}"/>
    <cellStyle name="Millares 2 2 6 3 2" xfId="6592" xr:uid="{89DB73E4-DE6F-4330-871F-AE1F6FCA49ED}"/>
    <cellStyle name="Millares 2 2 6 3 2 2" xfId="12903" xr:uid="{A0698A95-D27D-406D-AEB5-E3BBE06E895A}"/>
    <cellStyle name="Millares 2 2 6 3 2 2 2" xfId="28011" xr:uid="{5EBE3E25-DB6E-4C62-8EF5-18552EC7188F}"/>
    <cellStyle name="Millares 2 2 6 3 2 3" xfId="21700" xr:uid="{83B0D5E5-9BB3-433B-88A3-1EB691AD02E0}"/>
    <cellStyle name="Millares 2 2 6 3 3" xfId="10337" xr:uid="{E74214BC-4953-4BB5-8F30-5533FC416828}"/>
    <cellStyle name="Millares 2 2 6 3 3 2" xfId="25445" xr:uid="{774E3B52-97B6-4698-8F90-9E3AFD8A0F93}"/>
    <cellStyle name="Millares 2 2 6 3 4" xfId="19063" xr:uid="{1D64449F-FC43-4D75-8BF3-6B3995309511}"/>
    <cellStyle name="Millares 2 2 6 4" xfId="4520" xr:uid="{971FAAC7-7E52-4C6E-AAC6-6DD00A80E2EF}"/>
    <cellStyle name="Millares 2 2 6 4 2" xfId="10902" xr:uid="{40094D4F-A315-48C5-9860-55D19F062EC7}"/>
    <cellStyle name="Millares 2 2 6 4 2 2" xfId="26010" xr:uid="{73E2B5A0-9A21-41E9-A673-D97462EEC6E5}"/>
    <cellStyle name="Millares 2 2 6 4 3" xfId="19628" xr:uid="{18244DD9-56F1-46E9-8D9F-4FA95F0217BD}"/>
    <cellStyle name="Millares 2 2 6 5" xfId="8384" xr:uid="{69860118-BD32-4C5C-B93A-11A9DD735103}"/>
    <cellStyle name="Millares 2 2 6 5 2" xfId="23492" xr:uid="{7799A4B4-64DF-47AE-B3BB-73EC1C04D8C0}"/>
    <cellStyle name="Millares 2 2 6 6" xfId="17108" xr:uid="{FE1B00F5-780C-4CF7-B180-350D58851CA0}"/>
    <cellStyle name="Millares 2 2 7" xfId="2098" xr:uid="{2B0F2560-50C3-43DC-A774-E6970318B879}"/>
    <cellStyle name="Millares 2 2 7 2" xfId="2588" xr:uid="{CE349F6D-022B-4FD7-9EEE-9A81B35BAD97}"/>
    <cellStyle name="Millares 2 2 7 2 2" xfId="5225" xr:uid="{94B17CEB-2915-42E0-9E91-58A42BA5F34C}"/>
    <cellStyle name="Millares 2 2 7 2 2 2" xfId="11589" xr:uid="{69364F70-3D6A-4A2A-97C8-4D973B5F1267}"/>
    <cellStyle name="Millares 2 2 7 2 2 2 2" xfId="26697" xr:uid="{32713A71-43B2-4AB0-88AF-3F9B8299D78A}"/>
    <cellStyle name="Millares 2 2 7 2 2 3" xfId="20333" xr:uid="{29A7EFCE-8373-488F-AEF2-81987911722B}"/>
    <cellStyle name="Millares 2 2 7 2 3" xfId="9055" xr:uid="{315CD646-5EBA-44FD-AD77-F5868DA232DD}"/>
    <cellStyle name="Millares 2 2 7 2 3 2" xfId="24163" xr:uid="{C43098EE-071B-4F9A-BBD1-E1C737C8E083}"/>
    <cellStyle name="Millares 2 2 7 2 4" xfId="17696" xr:uid="{935F08AC-F403-40D8-98D4-67D69B23AAC9}"/>
    <cellStyle name="Millares 2 2 7 3" xfId="4170" xr:uid="{7006B09C-1742-4C63-ACE6-DEB29FF2F7C1}"/>
    <cellStyle name="Millares 2 2 7 3 2" xfId="6807" xr:uid="{44E15158-F694-48E7-8C24-2E8C56BCB6B3}"/>
    <cellStyle name="Millares 2 2 7 3 2 2" xfId="13118" xr:uid="{37BEA617-442C-42D1-8503-785DB6573D69}"/>
    <cellStyle name="Millares 2 2 7 3 2 2 2" xfId="28226" xr:uid="{5B5DFBFD-1C03-4F2C-A75F-826FBDD16C88}"/>
    <cellStyle name="Millares 2 2 7 3 2 3" xfId="21915" xr:uid="{AF5AEC3F-298A-421E-A916-24706C1FAA5F}"/>
    <cellStyle name="Millares 2 2 7 3 3" xfId="10552" xr:uid="{C6AAB34E-635E-43E2-90DD-24D438DA4A15}"/>
    <cellStyle name="Millares 2 2 7 3 3 2" xfId="25660" xr:uid="{E1A8E870-89AD-4F4E-93A7-F437CE490FCE}"/>
    <cellStyle name="Millares 2 2 7 3 4" xfId="19278" xr:uid="{0CF1D80B-6724-4DF0-9C8B-ABD37C8261C7}"/>
    <cellStyle name="Millares 2 2 7 4" xfId="4735" xr:uid="{DF2E152D-89CA-4657-9AC2-003B138FB9CF}"/>
    <cellStyle name="Millares 2 2 7 4 2" xfId="11117" xr:uid="{0DC26813-A7F1-4138-B871-299173573389}"/>
    <cellStyle name="Millares 2 2 7 4 2 2" xfId="26225" xr:uid="{438FBF40-A98A-4ADC-90D6-67FD1D6D4CAB}"/>
    <cellStyle name="Millares 2 2 7 4 3" xfId="19843" xr:uid="{D5BB6441-2121-4043-B9F5-98EF3124D674}"/>
    <cellStyle name="Millares 2 2 7 5" xfId="8596" xr:uid="{2CE5506D-C39C-4E34-A862-9D29BCDAD54A}"/>
    <cellStyle name="Millares 2 2 7 5 2" xfId="23704" xr:uid="{B60CEE51-63BA-4A90-BA32-474919737B29}"/>
    <cellStyle name="Millares 2 2 7 6" xfId="17323" xr:uid="{7C97346C-6808-49C5-A050-E3F73778BE92}"/>
    <cellStyle name="Millares 2 2 8" xfId="2169" xr:uid="{4790E048-C9A0-4135-A07E-075A5B27255D}"/>
    <cellStyle name="Millares 2 2 8 2" xfId="2658" xr:uid="{289E35BB-D1E4-44D7-A299-EE26C7A255EB}"/>
    <cellStyle name="Millares 2 2 8 2 2" xfId="5295" xr:uid="{7D2292A9-CF37-451C-9EBB-7ADC54D36A48}"/>
    <cellStyle name="Millares 2 2 8 2 2 2" xfId="11659" xr:uid="{260A5B2C-1750-4DB9-AD13-A9CC987DCB43}"/>
    <cellStyle name="Millares 2 2 8 2 2 2 2" xfId="26767" xr:uid="{ED43A42D-72C6-4E2C-8073-B079407CCA45}"/>
    <cellStyle name="Millares 2 2 8 2 2 3" xfId="20403" xr:uid="{1A04B77D-6AC2-4DB8-A547-918795E34EC9}"/>
    <cellStyle name="Millares 2 2 8 2 3" xfId="9125" xr:uid="{C9B2AB91-7F57-4761-A652-E8ED4E8D88B9}"/>
    <cellStyle name="Millares 2 2 8 2 3 2" xfId="24233" xr:uid="{CB54B6F3-DD3C-4892-B17C-0CC58B70C881}"/>
    <cellStyle name="Millares 2 2 8 2 4" xfId="17766" xr:uid="{3D3801DD-859E-4ACE-94DF-B2E12E5EF4ED}"/>
    <cellStyle name="Millares 2 2 8 3" xfId="4241" xr:uid="{107CC137-4BF3-4C09-BC25-754398EE84DC}"/>
    <cellStyle name="Millares 2 2 8 3 2" xfId="6878" xr:uid="{BF7538A1-BFC2-4807-A191-3E903775D73B}"/>
    <cellStyle name="Millares 2 2 8 3 2 2" xfId="13189" xr:uid="{24171383-70D7-4C20-B20A-02A7041BCD15}"/>
    <cellStyle name="Millares 2 2 8 3 2 2 2" xfId="28297" xr:uid="{8E13C612-C4DB-4862-8FD2-6A9B339502A1}"/>
    <cellStyle name="Millares 2 2 8 3 2 3" xfId="21986" xr:uid="{ECF02514-8F7E-4C82-B5A2-A664559FCD60}"/>
    <cellStyle name="Millares 2 2 8 3 3" xfId="10623" xr:uid="{ED043861-4BC6-4158-9015-09EAE37161AC}"/>
    <cellStyle name="Millares 2 2 8 3 3 2" xfId="25731" xr:uid="{53719243-A9D8-4666-8B47-9496CC69CE17}"/>
    <cellStyle name="Millares 2 2 8 3 4" xfId="19349" xr:uid="{727D63C8-82BB-4688-88E1-F5556BF9C17C}"/>
    <cellStyle name="Millares 2 2 8 4" xfId="4806" xr:uid="{8C873126-D6B1-4FBF-B64D-5B1C514180F2}"/>
    <cellStyle name="Millares 2 2 8 4 2" xfId="11188" xr:uid="{33757B1F-C100-41C8-8727-49212666FD08}"/>
    <cellStyle name="Millares 2 2 8 4 2 2" xfId="26296" xr:uid="{7CC26AAC-FDEA-4188-A4DE-96B66FB271AB}"/>
    <cellStyle name="Millares 2 2 8 4 3" xfId="19914" xr:uid="{01582638-3F2D-48EA-BEEB-09D6D1DD3FEC}"/>
    <cellStyle name="Millares 2 2 8 5" xfId="8667" xr:uid="{54DADC3E-0197-4116-8BF4-16378BACC666}"/>
    <cellStyle name="Millares 2 2 8 5 2" xfId="23775" xr:uid="{90E82A96-CBAD-4EA8-9651-39A9F0F0D78A}"/>
    <cellStyle name="Millares 2 2 8 6" xfId="17394" xr:uid="{A8A9413F-7DD5-42ED-A8D5-B654A5111637}"/>
    <cellStyle name="Millares 2 2 9" xfId="2175" xr:uid="{89036650-0026-47E6-BFE5-22ABEF75153B}"/>
    <cellStyle name="Millares 2 2 9 2" xfId="4812" xr:uid="{7FC8D4A4-AAE3-4313-A010-471AA7615E31}"/>
    <cellStyle name="Millares 2 2 9 2 2" xfId="11194" xr:uid="{8149D4F4-59CA-4737-9110-879597CF2262}"/>
    <cellStyle name="Millares 2 2 9 2 2 2" xfId="26302" xr:uid="{BF16EAB6-45EA-4B19-843F-27EE1366D2E9}"/>
    <cellStyle name="Millares 2 2 9 2 3" xfId="19920" xr:uid="{CBA08AF5-E50A-4BB4-9C42-7587DECD7E62}"/>
    <cellStyle name="Millares 2 2 9 3" xfId="8673" xr:uid="{D1626E5F-4E13-436C-894E-244D2293456C}"/>
    <cellStyle name="Millares 2 2 9 3 2" xfId="23781" xr:uid="{03241D28-E23E-4262-AF92-B9CAC8FD2910}"/>
    <cellStyle name="Millares 2 2 9 4" xfId="17400" xr:uid="{6829D43B-CB52-464A-9349-BF34F9BF9709}"/>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20" xfId="2171" xr:uid="{8E301BAE-A4F8-43C9-B177-FBF0C5E2629D}"/>
    <cellStyle name="Millares 20 2" xfId="4808" xr:uid="{88C5B7A3-AB23-4FB5-85E5-801B9E8C48E3}"/>
    <cellStyle name="Millares 20 2 2" xfId="11190" xr:uid="{1F5E851D-7F3F-4F64-AC56-3C9D625244FB}"/>
    <cellStyle name="Millares 20 2 2 2" xfId="26298" xr:uid="{0B58DE26-C16A-4718-97FA-57ED67D1C1BD}"/>
    <cellStyle name="Millares 20 2 3" xfId="19916" xr:uid="{B2DD0C1C-4BAC-42F4-82FA-35167EEEA15C}"/>
    <cellStyle name="Millares 20 3" xfId="8669" xr:uid="{DCB157B1-2B5E-4FE6-AEE1-9EAF96BF2FA0}"/>
    <cellStyle name="Millares 20 3 2" xfId="23777" xr:uid="{D27799FD-5E57-4EE3-9D42-81D7014BCB21}"/>
    <cellStyle name="Millares 20 4" xfId="17396" xr:uid="{F4995C6A-5A10-40E6-BF07-315FB2C52DA2}"/>
    <cellStyle name="Millares 21" xfId="2172" xr:uid="{9C763F1B-3B24-4524-8AF3-C973A42815ED}"/>
    <cellStyle name="Millares 21 2" xfId="4809" xr:uid="{60004CDD-632E-4A54-895E-D003D927F20C}"/>
    <cellStyle name="Millares 21 2 2" xfId="11191" xr:uid="{ABF9AC08-D48E-44E5-BF8F-62DC342F58F7}"/>
    <cellStyle name="Millares 21 2 2 2" xfId="26299" xr:uid="{0E132023-C94F-4AA6-8FC4-C97729FDF109}"/>
    <cellStyle name="Millares 21 2 3" xfId="19917" xr:uid="{25E093CB-E92A-4E10-8BB5-DA24CF6AEB2C}"/>
    <cellStyle name="Millares 21 3" xfId="8670" xr:uid="{63EFABEB-566D-4360-937A-80E23094FC53}"/>
    <cellStyle name="Millares 21 3 2" xfId="23778" xr:uid="{614911F3-48C6-4203-BF0A-7F22236D8658}"/>
    <cellStyle name="Millares 21 4" xfId="17397" xr:uid="{320D3D83-E34F-4001-B352-6DE1E76D76CA}"/>
    <cellStyle name="Millares 22" xfId="2287" xr:uid="{CDF216C0-870C-4BD9-B35C-96B2C43F4640}"/>
    <cellStyle name="Millares 22 2" xfId="4924" xr:uid="{4507D18C-9F17-4C11-9E65-719A27FA9A6A}"/>
    <cellStyle name="Millares 22 2 2" xfId="11288" xr:uid="{95168D7F-AABD-457A-AA00-B0172F5D93DE}"/>
    <cellStyle name="Millares 22 2 2 2" xfId="26396" xr:uid="{D39FE5CB-7CC5-4D9E-82D4-D8CECF2EFEF7}"/>
    <cellStyle name="Millares 22 2 3" xfId="20032" xr:uid="{271EF0C0-9809-422C-9224-56EFBBA35FB3}"/>
    <cellStyle name="Millares 22 3" xfId="8754" xr:uid="{5BE4DD08-7090-4F32-9B95-4979B3CEC3F7}"/>
    <cellStyle name="Millares 22 3 2" xfId="23862" xr:uid="{9239F3B6-DF38-400C-9602-86E9B6067EBB}"/>
    <cellStyle name="Millares 22 4" xfId="17512" xr:uid="{F368A476-CB59-4214-B0B0-482DE483C617}"/>
    <cellStyle name="Millares 23" xfId="2285" xr:uid="{8B5BC046-41EC-4D6E-B77C-2C5A70B650C1}"/>
    <cellStyle name="Millares 23 2" xfId="4922" xr:uid="{0B3101FE-1FA8-4A26-923F-4A17372F4B9D}"/>
    <cellStyle name="Millares 23 2 2" xfId="11286" xr:uid="{DC6BC031-B9C5-4729-9695-D36373619278}"/>
    <cellStyle name="Millares 23 2 2 2" xfId="26394" xr:uid="{74B990DD-CFBD-486D-B9A7-64ED6E4A790A}"/>
    <cellStyle name="Millares 23 2 3" xfId="20030" xr:uid="{F2040C2D-C800-4270-A64D-A47607AE609C}"/>
    <cellStyle name="Millares 23 3" xfId="8752" xr:uid="{D3BFECEB-7F1C-475F-B50F-4850C8A2F821}"/>
    <cellStyle name="Millares 23 3 2" xfId="23860" xr:uid="{C135F180-6B9C-432A-8E5A-D4D8A3AEAF5E}"/>
    <cellStyle name="Millares 23 4" xfId="17510" xr:uid="{D7B05B2F-F752-40CD-A4BD-4C1FDE8074D0}"/>
    <cellStyle name="Millares 24" xfId="2289" xr:uid="{E2D194BD-795C-4A3C-9625-2575CA897C32}"/>
    <cellStyle name="Millares 24 2" xfId="4926" xr:uid="{358A76FE-C35D-4CB0-9B92-BC1CEDFDC8C5}"/>
    <cellStyle name="Millares 24 2 2" xfId="11290" xr:uid="{AA8289FB-35BC-45C0-BD3D-3E4F8F442F6A}"/>
    <cellStyle name="Millares 24 2 2 2" xfId="26398" xr:uid="{77E56C84-ED9E-4005-AF42-0800C6075F26}"/>
    <cellStyle name="Millares 24 2 3" xfId="20034" xr:uid="{53519EB3-76C9-4A8B-B8B2-745ABD6074C3}"/>
    <cellStyle name="Millares 24 3" xfId="8756" xr:uid="{3BAC803D-6A69-492A-AB13-2A5C22A05081}"/>
    <cellStyle name="Millares 24 3 2" xfId="23864" xr:uid="{552AFDF5-7027-41B7-A6E3-131BDBE4A815}"/>
    <cellStyle name="Millares 24 4" xfId="17514" xr:uid="{EED74211-F295-41F2-AC7F-BE354A67D81A}"/>
    <cellStyle name="Millares 25" xfId="2665" xr:uid="{A312113E-53BE-405B-8141-49B215CDFAE7}"/>
    <cellStyle name="Millares 25 2" xfId="5302" xr:uid="{9BAEF6EE-71A4-4BB6-B626-35931951CA15}"/>
    <cellStyle name="Millares 25 2 2" xfId="11663" xr:uid="{02C714C3-C83D-4183-9BE3-C30E02C2DAF9}"/>
    <cellStyle name="Millares 25 2 2 2" xfId="26771" xr:uid="{F1B93D89-3BA1-44CA-ACCB-A605FF1715F7}"/>
    <cellStyle name="Millares 25 2 3" xfId="20410" xr:uid="{8546F919-360A-4F07-BFC6-D39D7C7DC3AE}"/>
    <cellStyle name="Millares 25 3" xfId="9130" xr:uid="{9E79D25F-F15F-4AB9-9F88-13A883A4D7ED}"/>
    <cellStyle name="Millares 25 3 2" xfId="24238" xr:uid="{03DD42B9-6D0C-4CE9-9D31-79E010804172}"/>
    <cellStyle name="Millares 25 4" xfId="17773" xr:uid="{0BD7DDFD-7B27-4D34-BD02-CCA18D420083}"/>
    <cellStyle name="Millares 26" xfId="2286" xr:uid="{050BB190-B5E7-41FB-AECB-B0E27D72DC45}"/>
    <cellStyle name="Millares 26 2" xfId="4923" xr:uid="{8B3390E3-B83C-4C5B-AF6D-68ECB8AC4D8F}"/>
    <cellStyle name="Millares 26 2 2" xfId="11287" xr:uid="{DA57C042-C96B-4772-BFB8-9E2834D232E7}"/>
    <cellStyle name="Millares 26 2 2 2" xfId="26395" xr:uid="{044DC6C9-F3A6-446D-8AA1-B511E9112422}"/>
    <cellStyle name="Millares 26 2 3" xfId="20031" xr:uid="{8489F59D-4B3E-4ECB-B308-B2419C6F6319}"/>
    <cellStyle name="Millares 26 3" xfId="8753" xr:uid="{DD607482-2AAD-4B74-803D-7ED38005DE6D}"/>
    <cellStyle name="Millares 26 3 2" xfId="23861" xr:uid="{FF525765-B789-49B9-9A5D-EA29FF0C7EC7}"/>
    <cellStyle name="Millares 26 4" xfId="17511" xr:uid="{1D227798-A133-481B-A7EE-0AE8D6715F23}"/>
    <cellStyle name="Millares 27" xfId="3857" xr:uid="{ED382885-D712-4A36-BA48-0D5CE5CFF513}"/>
    <cellStyle name="Millares 27 2" xfId="6494" xr:uid="{7250A39C-9337-45E8-B322-2656B4AAB15A}"/>
    <cellStyle name="Millares 27 2 2" xfId="12805" xr:uid="{982D8CEF-6EA2-4FFD-9EBB-6EBE2F75E550}"/>
    <cellStyle name="Millares 27 2 2 2" xfId="27913" xr:uid="{231AF174-48AB-458B-9A52-BB498AE514EE}"/>
    <cellStyle name="Millares 27 2 3" xfId="21602" xr:uid="{1BBF6EB1-0D4A-4D7D-9BD4-AEE19411AEBD}"/>
    <cellStyle name="Millares 27 3" xfId="10239" xr:uid="{33FE3F28-AF3E-4DEC-80DA-DEC5E024B580}"/>
    <cellStyle name="Millares 27 3 2" xfId="25347" xr:uid="{B3F1B0CA-8D38-487A-8998-E984D7C1A936}"/>
    <cellStyle name="Millares 27 4" xfId="18965" xr:uid="{3D08DB4E-A06D-46C1-BF34-BC095C8A06D7}"/>
    <cellStyle name="Millares 28" xfId="3856" xr:uid="{C46FA44D-8224-4AD0-B651-180E05DECB5C}"/>
    <cellStyle name="Millares 28 2" xfId="6493" xr:uid="{100CFBB9-8E9E-4D00-AC4F-31888BED3024}"/>
    <cellStyle name="Millares 28 2 2" xfId="12804" xr:uid="{EABDDF01-5F65-4CF8-9D46-85AE4A50C84F}"/>
    <cellStyle name="Millares 28 2 2 2" xfId="27912" xr:uid="{A59DEFAD-C3D9-459F-BE8F-5DA0A7B78D85}"/>
    <cellStyle name="Millares 28 2 3" xfId="21601" xr:uid="{53821603-5EC1-4886-908C-A72C712CF515}"/>
    <cellStyle name="Millares 28 3" xfId="10238" xr:uid="{B127C1BA-12C9-4D6D-AA4F-A4257996DE79}"/>
    <cellStyle name="Millares 28 3 2" xfId="25346" xr:uid="{3EE0251F-ED3B-488E-881D-A8790903ADC2}"/>
    <cellStyle name="Millares 28 4" xfId="18964" xr:uid="{05828300-7658-4C7E-9868-ED3E24BFFFD3}"/>
    <cellStyle name="Millares 29" xfId="4398" xr:uid="{FDFD942A-8EF8-408B-A0CD-A106563C42F2}"/>
    <cellStyle name="Millares 29 2" xfId="7035" xr:uid="{90027803-16CF-40D9-BB61-E410A33730E2}"/>
    <cellStyle name="Millares 29 2 2" xfId="13346" xr:uid="{CFFC5C8F-4903-4C96-BE0A-994F17BE9560}"/>
    <cellStyle name="Millares 29 2 2 2" xfId="28454" xr:uid="{D4659AE8-C07A-4A2B-A2ED-1FA03D33C5E1}"/>
    <cellStyle name="Millares 29 2 3" xfId="22143" xr:uid="{DBCD51F6-7FB6-4303-BD14-FA79BBF928F2}"/>
    <cellStyle name="Millares 29 3" xfId="10780" xr:uid="{948F1CD1-D92B-45EE-A7CC-EF7C52ACEE82}"/>
    <cellStyle name="Millares 29 3 2" xfId="25888" xr:uid="{D7E315DC-D554-417B-9B96-ECB5BFD0E163}"/>
    <cellStyle name="Millares 29 4" xfId="19506" xr:uid="{00A8E1DB-8A6A-48B0-8096-93741F0CCE6E}"/>
    <cellStyle name="Millares 3" xfId="1273" xr:uid="{00000000-0005-0000-0000-0000FC040000}"/>
    <cellStyle name="Millares 3 2" xfId="1274" xr:uid="{00000000-0005-0000-0000-0000FD040000}"/>
    <cellStyle name="Millares 3 3" xfId="1275" xr:uid="{00000000-0005-0000-0000-0000FE040000}"/>
    <cellStyle name="Millares 30" xfId="4404" xr:uid="{B8332A5F-6EEC-4185-B7EC-289AA7EB84F1}"/>
    <cellStyle name="Millares 30 2" xfId="10786" xr:uid="{D26C8451-3B6C-4194-92E8-372044B55340}"/>
    <cellStyle name="Millares 30 2 2" xfId="25894" xr:uid="{231C496C-2857-4659-A348-ACB62D6595B1}"/>
    <cellStyle name="Millares 30 3" xfId="19512" xr:uid="{DC4B9336-9EB3-4E8A-BB27-417E0C9D4409}"/>
    <cellStyle name="Millares 31" xfId="4402" xr:uid="{59371159-BEE5-4146-A719-BD302AAEEF82}"/>
    <cellStyle name="Millares 31 2" xfId="10784" xr:uid="{9BC9D376-67CE-4050-9ED8-4EDFE6D7E6F7}"/>
    <cellStyle name="Millares 31 2 2" xfId="25892" xr:uid="{1A70847D-C146-4938-9938-1311FE7C9B90}"/>
    <cellStyle name="Millares 31 3" xfId="19510" xr:uid="{67D24D86-E0BD-43F6-8F03-FF548788C157}"/>
    <cellStyle name="Millares 32" xfId="4403" xr:uid="{D3BCC163-BCC6-42CB-98B8-7F7EFC37601C}"/>
    <cellStyle name="Millares 32 2" xfId="10785" xr:uid="{B37960E5-350E-4F93-A6D2-6B67175ABE08}"/>
    <cellStyle name="Millares 32 2 2" xfId="25893" xr:uid="{98944FF8-25C9-48CC-96AE-CF186AC9B828}"/>
    <cellStyle name="Millares 32 3" xfId="19511" xr:uid="{A4F7EEF8-2149-4709-8163-14D046BB8929}"/>
    <cellStyle name="Millares 33" xfId="4422" xr:uid="{C2F04790-D99F-4DC9-A89C-A85EF66F3CE4}"/>
    <cellStyle name="Millares 33 2" xfId="10804" xr:uid="{E334E0C3-637C-4F88-BC94-226ECF3D5A3D}"/>
    <cellStyle name="Millares 33 2 2" xfId="25912" xr:uid="{72019A8C-E720-4EDE-BDAA-19F23F14E9F4}"/>
    <cellStyle name="Millares 33 3" xfId="19530" xr:uid="{60D5A187-4856-4ED1-8BC0-8F03E1E88330}"/>
    <cellStyle name="Millares 34" xfId="7913" xr:uid="{0C148CAE-E31E-4B61-9FC9-CFB3B9A69CAB}"/>
    <cellStyle name="Millares 34 2" xfId="7418" xr:uid="{390A76BE-6332-465A-B6AF-733BA5E9ED6D}"/>
    <cellStyle name="Millares 34 2 2" xfId="22526" xr:uid="{DC65D893-252C-4297-B505-002F4113F2ED}"/>
    <cellStyle name="Millares 34 3" xfId="23021" xr:uid="{F0AC0951-8F9D-4DA6-B1FE-B59015AACCC7}"/>
    <cellStyle name="Millares 35" xfId="7416" xr:uid="{BE5E0F4D-12E0-4F75-95CD-698FCC7901E0}"/>
    <cellStyle name="Millares 35 2" xfId="22524" xr:uid="{A1EBD48D-8255-40FD-80C4-AF632DF5C9F5}"/>
    <cellStyle name="Millares 36" xfId="7904" xr:uid="{2C8BCB29-64D8-41E2-A60F-E1FAA78FA0D4}"/>
    <cellStyle name="Millares 36 2" xfId="23012" xr:uid="{79C39E7F-D6D1-4B6D-82FB-BC840521BCE0}"/>
    <cellStyle name="Millares 37" xfId="7705" xr:uid="{FB0389C4-5BF0-4790-B9B2-EC7D22B72E2E}"/>
    <cellStyle name="Millares 37 2" xfId="22813" xr:uid="{2DE2D024-34B3-4E24-967E-AC1DE1D7420B}"/>
    <cellStyle name="Millares 38" xfId="7309" xr:uid="{3AC95250-B071-4B3C-8A18-429DDB105517}"/>
    <cellStyle name="Millares 38 2" xfId="22417" xr:uid="{AF0A2721-C58A-4CF2-938B-0652B0E72F3C}"/>
    <cellStyle name="Millares 39" xfId="14326" xr:uid="{76E9841B-E13E-442B-B93A-810C6ABF3DB8}"/>
    <cellStyle name="Millares 39 2" xfId="29434" xr:uid="{56828202-E899-4544-B956-A2C65CBF2763}"/>
    <cellStyle name="Millares 4" xfId="1276" xr:uid="{00000000-0005-0000-0000-0000FF040000}"/>
    <cellStyle name="Millares 4 10" xfId="3860" xr:uid="{3D672AAB-828E-491A-9F9F-8775B8EA6000}"/>
    <cellStyle name="Millares 4 10 2" xfId="6497" xr:uid="{B84BF5D3-213A-43EC-ADF0-0E11903BA385}"/>
    <cellStyle name="Millares 4 10 2 2" xfId="12808" xr:uid="{1358B16C-76B7-41CC-BC7E-7DC19F088A7D}"/>
    <cellStyle name="Millares 4 10 2 2 2" xfId="27916" xr:uid="{6052927D-0B7B-4ECA-AD03-847DDE905BD8}"/>
    <cellStyle name="Millares 4 10 2 3" xfId="21605" xr:uid="{76492838-3939-4059-98F3-D908171C7E0D}"/>
    <cellStyle name="Millares 4 10 3" xfId="10242" xr:uid="{E4442FA1-FAF5-41C2-B403-34C565526CC2}"/>
    <cellStyle name="Millares 4 10 3 2" xfId="25350" xr:uid="{3E53D42B-6434-4896-AEB8-8DFBEB958904}"/>
    <cellStyle name="Millares 4 10 4" xfId="18968" xr:uid="{FE369573-6CD9-4CE8-9216-26F2E3CC619E}"/>
    <cellStyle name="Millares 4 11" xfId="4401" xr:uid="{5EEECC9F-C46E-4EC0-B072-C8C01FE7E3E5}"/>
    <cellStyle name="Millares 4 11 2" xfId="7038" xr:uid="{68E22156-717B-4CDB-8481-425ABB5F10F0}"/>
    <cellStyle name="Millares 4 11 2 2" xfId="13349" xr:uid="{AEBF301F-82AF-4193-950D-1C8A53A5042D}"/>
    <cellStyle name="Millares 4 11 2 2 2" xfId="28457" xr:uid="{E6B09270-BE6C-4A0A-B08D-12CBA22123E3}"/>
    <cellStyle name="Millares 4 11 2 3" xfId="22146" xr:uid="{4FCE459B-EAE1-40CE-982A-B82161882B48}"/>
    <cellStyle name="Millares 4 11 3" xfId="10783" xr:uid="{25F114EF-CDD8-493D-8AAB-996BD771685A}"/>
    <cellStyle name="Millares 4 11 3 2" xfId="25891" xr:uid="{C151B0C6-0FEE-4631-A6D6-E55FA2B6CDD1}"/>
    <cellStyle name="Millares 4 11 4" xfId="19509" xr:uid="{8CA4A3AC-5C30-406A-9FF9-E0C31A641F28}"/>
    <cellStyle name="Millares 4 12" xfId="4407" xr:uid="{AE3C914E-8EFA-4D42-8FD1-4E94E562FDAB}"/>
    <cellStyle name="Millares 4 12 2" xfId="10789" xr:uid="{A29B7FDB-4E7F-4721-9458-1EA97B51AF81}"/>
    <cellStyle name="Millares 4 12 2 2" xfId="25897" xr:uid="{51BB8934-2E8D-4A25-9F76-BD3297B88995}"/>
    <cellStyle name="Millares 4 12 3" xfId="19515" xr:uid="{15CBAA7A-3D1E-4D4E-99BB-41D79C897616}"/>
    <cellStyle name="Millares 4 13" xfId="4425" xr:uid="{1FF43A86-D600-4EE3-A214-BC7FE661A996}"/>
    <cellStyle name="Millares 4 13 2" xfId="10807" xr:uid="{92036798-F093-4D3C-88CE-E50055270E6B}"/>
    <cellStyle name="Millares 4 13 2 2" xfId="25915" xr:uid="{C1F8C0D3-CD9A-43FB-BFEF-EF1C36CA51B6}"/>
    <cellStyle name="Millares 4 13 3" xfId="19533" xr:uid="{3F86E23B-3295-4495-87C7-08C767D43C07}"/>
    <cellStyle name="Millares 4 14" xfId="7929" xr:uid="{7EDEEAB9-2109-488A-B5E7-B5FAE9CCBF96}"/>
    <cellStyle name="Millares 4 14 2" xfId="23037" xr:uid="{B6EC8956-D2FE-4DAA-8BB1-286D3185D083}"/>
    <cellStyle name="Millares 4 15" xfId="17013" xr:uid="{8BC06CC6-1CEF-4246-A470-5B7137D56F55}"/>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2 2" xfId="2188" xr:uid="{28D8FEC2-497F-4B93-8D93-077CCE3A0D18}"/>
    <cellStyle name="Millares 4 2 2 2 2 2 2" xfId="4825" xr:uid="{499BD1E9-E62D-4189-A413-A331B6D05F35}"/>
    <cellStyle name="Millares 4 2 2 2 2 2 2 2" xfId="11207" xr:uid="{15203318-5734-4CEE-9565-FEB397B6EFAA}"/>
    <cellStyle name="Millares 4 2 2 2 2 2 2 2 2" xfId="26315" xr:uid="{D6C92DDB-B86E-4BD5-91CD-6E0D292BAE80}"/>
    <cellStyle name="Millares 4 2 2 2 2 2 2 3" xfId="19933" xr:uid="{371D0185-7613-4D5B-B118-03677C9CF21F}"/>
    <cellStyle name="Millares 4 2 2 2 2 2 3" xfId="8686" xr:uid="{39BFC86C-6E9E-4615-8E7C-942810E262ED}"/>
    <cellStyle name="Millares 4 2 2 2 2 2 3 2" xfId="23794" xr:uid="{4EDB860B-EEEE-4BFF-9088-0F8AEB23F19D}"/>
    <cellStyle name="Millares 4 2 2 2 2 2 4" xfId="17413" xr:uid="{1C8F0CBA-D445-4C3F-956B-7A9B1B1DD932}"/>
    <cellStyle name="Millares 4 2 2 2 2 3" xfId="2531" xr:uid="{D23A442F-076E-4ECB-AB32-F886C1C6AE1F}"/>
    <cellStyle name="Millares 4 2 2 2 2 3 2" xfId="5168" xr:uid="{F3F3061E-EFD3-4885-BD39-0BD82980BA51}"/>
    <cellStyle name="Millares 4 2 2 2 2 3 2 2" xfId="11532" xr:uid="{0C38A1AC-EDC1-4314-9ED4-F91E59784FFA}"/>
    <cellStyle name="Millares 4 2 2 2 2 3 2 2 2" xfId="26640" xr:uid="{3CD427FB-4030-4993-A6AF-082859BCEF70}"/>
    <cellStyle name="Millares 4 2 2 2 2 3 2 3" xfId="20276" xr:uid="{88627D14-74AE-404C-B013-447AFCA6827C}"/>
    <cellStyle name="Millares 4 2 2 2 2 3 3" xfId="8998" xr:uid="{5B4AAB29-19C5-4211-89BD-1A3119C7BAE1}"/>
    <cellStyle name="Millares 4 2 2 2 2 3 3 2" xfId="24106" xr:uid="{0A3ED5EA-C2E6-4E06-9217-7F7F25EC5D89}"/>
    <cellStyle name="Millares 4 2 2 2 2 3 4" xfId="17654" xr:uid="{6F71171F-00F8-488B-9A9D-E64875984DDA}"/>
    <cellStyle name="Millares 4 2 2 2 2 4" xfId="4043" xr:uid="{1E5A3157-0536-422D-A003-AAD982D89E26}"/>
    <cellStyle name="Millares 4 2 2 2 2 4 2" xfId="6680" xr:uid="{4DBA8969-583C-4854-94D9-88C0855390C3}"/>
    <cellStyle name="Millares 4 2 2 2 2 4 2 2" xfId="12991" xr:uid="{BCFCF1FE-597E-4913-8B7B-D3DD384C2E2A}"/>
    <cellStyle name="Millares 4 2 2 2 2 4 2 2 2" xfId="28099" xr:uid="{86AA4315-BA98-46AD-9090-28C451A72B42}"/>
    <cellStyle name="Millares 4 2 2 2 2 4 2 3" xfId="21788" xr:uid="{6DECCFD7-F64F-4DF1-8216-9C9C22990673}"/>
    <cellStyle name="Millares 4 2 2 2 2 4 3" xfId="10425" xr:uid="{D1D70107-8409-4737-81FE-8E5CC4E3D9B3}"/>
    <cellStyle name="Millares 4 2 2 2 2 4 3 2" xfId="25533" xr:uid="{57284766-8351-4694-B9F4-F9BE4DF969CE}"/>
    <cellStyle name="Millares 4 2 2 2 2 4 4" xfId="19151" xr:uid="{2E90DD5D-435B-406E-ACD2-E18FCAEE4A55}"/>
    <cellStyle name="Millares 4 2 2 2 2 5" xfId="4419" xr:uid="{AB8DCC18-437F-486E-83B1-7AA6541EF667}"/>
    <cellStyle name="Millares 4 2 2 2 2 5 2" xfId="10801" xr:uid="{72DEEF1E-E7B9-4C0F-B2A3-96BF4E2D84CC}"/>
    <cellStyle name="Millares 4 2 2 2 2 5 2 2" xfId="25909" xr:uid="{94E3216E-0530-4D7A-B59F-9AA36092F946}"/>
    <cellStyle name="Millares 4 2 2 2 2 5 3" xfId="19527" xr:uid="{768E6874-FF35-49A9-900B-E0A207BAF0DD}"/>
    <cellStyle name="Millares 4 2 2 2 2 6" xfId="4608" xr:uid="{73426A51-6FC2-4501-9B01-C9E7584608C0}"/>
    <cellStyle name="Millares 4 2 2 2 2 6 2" xfId="10990" xr:uid="{AD6A4BEE-961A-4FD4-868D-109C5C6A67AC}"/>
    <cellStyle name="Millares 4 2 2 2 2 6 2 2" xfId="26098" xr:uid="{8076D83C-7B2A-4B63-B176-5FC5DCD9C2EF}"/>
    <cellStyle name="Millares 4 2 2 2 2 6 3" xfId="19716" xr:uid="{BBCD0D0C-E399-4A4A-AF99-3F8F4FCC6DCA}"/>
    <cellStyle name="Millares 4 2 2 2 2 7" xfId="8285" xr:uid="{22B025F5-519B-473E-A965-58533C97DC47}"/>
    <cellStyle name="Millares 4 2 2 2 2 7 2" xfId="23393" xr:uid="{C327A30F-57D5-47D7-BBFC-D307E558CB21}"/>
    <cellStyle name="Millares 4 2 2 2 2 8" xfId="17196" xr:uid="{45CEB80C-FF48-4466-848A-700656CD617E}"/>
    <cellStyle name="Millares 4 2 2 2 3" xfId="1887" xr:uid="{EBAF7B83-E9A8-473A-A2D1-2F5A7BA2304A}"/>
    <cellStyle name="Millares 4 2 2 2 3 2" xfId="2447" xr:uid="{7F19F00E-5F5D-4365-A805-1AECA52EAC65}"/>
    <cellStyle name="Millares 4 2 2 2 3 2 2" xfId="5084" xr:uid="{A251069B-8A37-4B65-9F58-841939ED1772}"/>
    <cellStyle name="Millares 4 2 2 2 3 2 2 2" xfId="11448" xr:uid="{46679AE9-50E1-4965-9890-EDBBCEBC6E9C}"/>
    <cellStyle name="Millares 4 2 2 2 3 2 2 2 2" xfId="26556" xr:uid="{B213933C-6FAE-442B-A84F-FE2C0D006543}"/>
    <cellStyle name="Millares 4 2 2 2 3 2 2 3" xfId="20192" xr:uid="{BD46E25D-D49B-45A6-AB65-BE84AD7EF362}"/>
    <cellStyle name="Millares 4 2 2 2 3 2 3" xfId="8914" xr:uid="{5B30699B-8E79-4B58-8865-A5001DEE291B}"/>
    <cellStyle name="Millares 4 2 2 2 3 2 3 2" xfId="24022" xr:uid="{A5200729-9D1E-440D-A45F-892821B6BE4C}"/>
    <cellStyle name="Millares 4 2 2 2 3 2 4" xfId="17621" xr:uid="{D72EDC4F-EBE6-4A58-80A5-39F572CEF65A}"/>
    <cellStyle name="Millares 4 2 2 2 3 3" xfId="3959" xr:uid="{8EF1B099-2B93-4385-809E-2CE20274C364}"/>
    <cellStyle name="Millares 4 2 2 2 3 3 2" xfId="6596" xr:uid="{48DC803C-BC2E-4471-A831-BB23F068B62A}"/>
    <cellStyle name="Millares 4 2 2 2 3 3 2 2" xfId="12907" xr:uid="{0475D925-7720-4934-8CAC-1F3C3A936D7F}"/>
    <cellStyle name="Millares 4 2 2 2 3 3 2 2 2" xfId="28015" xr:uid="{1898C1BE-380A-4F02-9358-AE1A155D507C}"/>
    <cellStyle name="Millares 4 2 2 2 3 3 2 3" xfId="21704" xr:uid="{8DEF5683-E564-4EBA-932E-76D5746577A2}"/>
    <cellStyle name="Millares 4 2 2 2 3 3 3" xfId="10341" xr:uid="{CD35E7D6-36A5-4B1A-A7EF-A9943510AF0A}"/>
    <cellStyle name="Millares 4 2 2 2 3 3 3 2" xfId="25449" xr:uid="{D1FD2D30-3B4A-4F0E-8D5D-A542C7DA3746}"/>
    <cellStyle name="Millares 4 2 2 2 3 3 4" xfId="19067" xr:uid="{E9D16DB3-60EF-4775-A99E-BA57B0E5BA2E}"/>
    <cellStyle name="Millares 4 2 2 2 3 4" xfId="4524" xr:uid="{4FB85B13-1615-4403-A136-DDAE30E81545}"/>
    <cellStyle name="Millares 4 2 2 2 3 4 2" xfId="10906" xr:uid="{28FC7CE7-C5D5-4D8E-AC20-434C0464D249}"/>
    <cellStyle name="Millares 4 2 2 2 3 4 2 2" xfId="26014" xr:uid="{60972A38-A066-40AF-815B-120DC0576B67}"/>
    <cellStyle name="Millares 4 2 2 2 3 4 3" xfId="19632" xr:uid="{15346E01-D9E1-4EC2-98A9-E4C31A408050}"/>
    <cellStyle name="Millares 4 2 2 2 3 5" xfId="8388" xr:uid="{A3DEAB57-0EF8-4E73-A65D-B4FCE4C6C8FF}"/>
    <cellStyle name="Millares 4 2 2 2 3 5 2" xfId="23496" xr:uid="{DD69C356-17DE-42EA-95A5-673BC436333C}"/>
    <cellStyle name="Millares 4 2 2 2 3 6" xfId="17112" xr:uid="{92126992-97AC-4C1D-9279-653E16298208}"/>
    <cellStyle name="Millares 4 2 2 3" xfId="1970" xr:uid="{FE109ED0-8776-4AB5-951D-19B70C149E07}"/>
    <cellStyle name="Millares 4 2 2 3 2" xfId="2187" xr:uid="{6FC00DCE-9922-4FF9-A108-78EEBA5ACF2B}"/>
    <cellStyle name="Millares 4 2 2 3 2 2" xfId="4824" xr:uid="{0D9F7725-30ED-4572-BEC5-BEB84B5ADBC5}"/>
    <cellStyle name="Millares 4 2 2 3 2 2 2" xfId="11206" xr:uid="{37E91D03-0799-40CB-A088-65D925FC1254}"/>
    <cellStyle name="Millares 4 2 2 3 2 2 2 2" xfId="26314" xr:uid="{C146902A-F669-4018-B164-739BC41158A9}"/>
    <cellStyle name="Millares 4 2 2 3 2 2 3" xfId="19932" xr:uid="{725444A9-8E56-4EC0-90CA-C4D4D609C41D}"/>
    <cellStyle name="Millares 4 2 2 3 2 3" xfId="8685" xr:uid="{04EFE805-FA40-48ED-A6A0-BD2F331A335C}"/>
    <cellStyle name="Millares 4 2 2 3 2 3 2" xfId="23793" xr:uid="{7BEBABF6-881C-4C6E-833F-6F89F096D7FE}"/>
    <cellStyle name="Millares 4 2 2 3 2 4" xfId="17412" xr:uid="{BC3EBA20-1D98-4434-9966-203DC4446F2B}"/>
    <cellStyle name="Millares 4 2 2 3 3" xfId="2530" xr:uid="{7C1C1C8B-32E9-4D4E-809F-2BCE627AF2CF}"/>
    <cellStyle name="Millares 4 2 2 3 3 2" xfId="5167" xr:uid="{AE9FF448-264F-4EBD-8525-DFB0D6FFE9EA}"/>
    <cellStyle name="Millares 4 2 2 3 3 2 2" xfId="11531" xr:uid="{56C73E91-DC1B-4D8E-A530-CDC23BC7B72F}"/>
    <cellStyle name="Millares 4 2 2 3 3 2 2 2" xfId="26639" xr:uid="{3FDF5665-7740-4F16-999D-022369BE848B}"/>
    <cellStyle name="Millares 4 2 2 3 3 2 3" xfId="20275" xr:uid="{187234F0-0FB4-4949-8BD5-0537E253167C}"/>
    <cellStyle name="Millares 4 2 2 3 3 3" xfId="8997" xr:uid="{50BABBEE-8FF0-44CF-9154-8EE381175B5E}"/>
    <cellStyle name="Millares 4 2 2 3 3 3 2" xfId="24105" xr:uid="{96B1F865-D09B-4FE4-9556-98E45777D2DC}"/>
    <cellStyle name="Millares 4 2 2 3 3 4" xfId="17653" xr:uid="{F1D066B8-54AB-4D0E-AE67-9376F580BAA9}"/>
    <cellStyle name="Millares 4 2 2 3 4" xfId="4042" xr:uid="{0DC90922-E4D6-4A3E-88DA-710289930F47}"/>
    <cellStyle name="Millares 4 2 2 3 4 2" xfId="6679" xr:uid="{6CA89EF2-11E4-4BCB-B1AF-3B44A942E2A0}"/>
    <cellStyle name="Millares 4 2 2 3 4 2 2" xfId="12990" xr:uid="{A20E0AC2-427B-407A-B1DB-B93CBAB3A932}"/>
    <cellStyle name="Millares 4 2 2 3 4 2 2 2" xfId="28098" xr:uid="{4567B59A-3BC1-4A94-93C2-88E44D56F3D5}"/>
    <cellStyle name="Millares 4 2 2 3 4 2 3" xfId="21787" xr:uid="{3597D796-C463-409F-AF40-5DD02D90FA92}"/>
    <cellStyle name="Millares 4 2 2 3 4 3" xfId="10424" xr:uid="{A4D53156-7DA5-4DB2-A7AB-408E23869F6A}"/>
    <cellStyle name="Millares 4 2 2 3 4 3 2" xfId="25532" xr:uid="{D68239A3-3131-4DBD-840E-52A4F03654C3}"/>
    <cellStyle name="Millares 4 2 2 3 4 4" xfId="19150" xr:uid="{477892D0-5608-4BA7-9241-6AA05D0B5FA6}"/>
    <cellStyle name="Millares 4 2 2 3 5" xfId="4418" xr:uid="{FF9A3133-92A1-47D4-8D77-9D8636EA911B}"/>
    <cellStyle name="Millares 4 2 2 3 5 2" xfId="10800" xr:uid="{38A80653-F034-48DF-A7F7-4739756A19E1}"/>
    <cellStyle name="Millares 4 2 2 3 5 2 2" xfId="25908" xr:uid="{2F8B0407-5FB4-461C-BA99-695BCE86DCC5}"/>
    <cellStyle name="Millares 4 2 2 3 5 3" xfId="19526" xr:uid="{C5C5ABDB-2731-44EB-B557-B8662E3E36CB}"/>
    <cellStyle name="Millares 4 2 2 3 6" xfId="4607" xr:uid="{3914307F-1BAD-4329-96C7-8BE29DA43ABE}"/>
    <cellStyle name="Millares 4 2 2 3 6 2" xfId="10989" xr:uid="{666E1502-47BF-4AF9-B14F-6EB0B3E3B156}"/>
    <cellStyle name="Millares 4 2 2 3 6 2 2" xfId="26097" xr:uid="{D0EA142C-3631-4643-887D-BE35759C2F75}"/>
    <cellStyle name="Millares 4 2 2 3 6 3" xfId="19715" xr:uid="{1D5300F2-37B0-4421-9194-5C318B327265}"/>
    <cellStyle name="Millares 4 2 2 3 7" xfId="8284" xr:uid="{D6F492D5-2898-4F79-BD0D-4F776B856F96}"/>
    <cellStyle name="Millares 4 2 2 3 7 2" xfId="23392" xr:uid="{7AEDAD91-773B-4ECE-9014-9ED0B0DDC4BA}"/>
    <cellStyle name="Millares 4 2 2 3 8" xfId="17195" xr:uid="{CE53275D-FE64-411C-8E35-BABAE4D8E817}"/>
    <cellStyle name="Millares 4 2 2 4" xfId="1886" xr:uid="{85D1CC89-B83F-4CCB-AD79-103FE4903D8A}"/>
    <cellStyle name="Millares 4 2 2 4 2" xfId="2446" xr:uid="{4989FE2B-9B82-4D9C-B06F-836960F9EADF}"/>
    <cellStyle name="Millares 4 2 2 4 2 2" xfId="5083" xr:uid="{3E26614B-992C-49C1-9029-E234D921BAA9}"/>
    <cellStyle name="Millares 4 2 2 4 2 2 2" xfId="11447" xr:uid="{9EED4739-025D-47E3-93F8-1D5474F8C979}"/>
    <cellStyle name="Millares 4 2 2 4 2 2 2 2" xfId="26555" xr:uid="{69456370-F40E-40D0-BAAE-613C94E20F0E}"/>
    <cellStyle name="Millares 4 2 2 4 2 2 3" xfId="20191" xr:uid="{7093D5CE-3E69-485C-9EB3-71114F89A9A9}"/>
    <cellStyle name="Millares 4 2 2 4 2 3" xfId="8913" xr:uid="{C92F953A-7176-4737-9590-D54DE235759B}"/>
    <cellStyle name="Millares 4 2 2 4 2 3 2" xfId="24021" xr:uid="{C6C041F0-831F-4331-A93D-683310602EC7}"/>
    <cellStyle name="Millares 4 2 2 4 2 4" xfId="17620" xr:uid="{5B0288BF-2C1A-4656-A873-DF36F6900472}"/>
    <cellStyle name="Millares 4 2 2 4 3" xfId="3958" xr:uid="{6FB64856-4124-4568-83A5-3B5FFAE0EE85}"/>
    <cellStyle name="Millares 4 2 2 4 3 2" xfId="6595" xr:uid="{DEA5307E-ED08-40D9-90D4-DFDBCADDA305}"/>
    <cellStyle name="Millares 4 2 2 4 3 2 2" xfId="12906" xr:uid="{2912A5AE-99DD-47F5-A210-9652F59F7D16}"/>
    <cellStyle name="Millares 4 2 2 4 3 2 2 2" xfId="28014" xr:uid="{DE9617C2-B14E-4A63-BED9-C311FE745526}"/>
    <cellStyle name="Millares 4 2 2 4 3 2 3" xfId="21703" xr:uid="{AEC04F0B-3E60-43AB-B2E3-CFF740AF040A}"/>
    <cellStyle name="Millares 4 2 2 4 3 3" xfId="10340" xr:uid="{B58991D7-2F16-42A4-8E89-5614D5FF6C99}"/>
    <cellStyle name="Millares 4 2 2 4 3 3 2" xfId="25448" xr:uid="{FE4A39FC-8961-4DEA-B3BC-46BFA0187343}"/>
    <cellStyle name="Millares 4 2 2 4 3 4" xfId="19066" xr:uid="{3576C5BD-39D2-4122-AE98-FF883831551E}"/>
    <cellStyle name="Millares 4 2 2 4 4" xfId="4523" xr:uid="{CF8A19AE-53CB-4B5E-9EC0-C579A14CCC25}"/>
    <cellStyle name="Millares 4 2 2 4 4 2" xfId="10905" xr:uid="{F364D941-1375-48B9-BEB7-40E5AEBA50A9}"/>
    <cellStyle name="Millares 4 2 2 4 4 2 2" xfId="26013" xr:uid="{08340DF4-5E4B-4BBE-8CC8-7992F264E743}"/>
    <cellStyle name="Millares 4 2 2 4 4 3" xfId="19631" xr:uid="{01DB5F12-D8CE-4268-AC51-6D7B7C21BF68}"/>
    <cellStyle name="Millares 4 2 2 4 5" xfId="8387" xr:uid="{1B338C1C-2089-4B46-9177-4FD9FF4ACB29}"/>
    <cellStyle name="Millares 4 2 2 4 5 2" xfId="23495" xr:uid="{1D9FE710-C296-4196-B4BE-AB2BFBE7C775}"/>
    <cellStyle name="Millares 4 2 2 4 6" xfId="17111" xr:uid="{BA36C1C2-59DF-43F6-AC20-EBE4D0E45EAB}"/>
    <cellStyle name="Millares 4 2 3" xfId="1969" xr:uid="{611CEC77-4167-4B5A-B2AB-C753CAB666FA}"/>
    <cellStyle name="Millares 4 2 3 2" xfId="2186" xr:uid="{2D1AF0C3-FBE0-49C1-9A6E-990E2AD3EC88}"/>
    <cellStyle name="Millares 4 2 3 2 2" xfId="4823" xr:uid="{371C2F12-9458-4C5C-A225-1249E90C9F63}"/>
    <cellStyle name="Millares 4 2 3 2 2 2" xfId="11205" xr:uid="{6998DD2D-3A19-4C70-918A-00A16D52E5CD}"/>
    <cellStyle name="Millares 4 2 3 2 2 2 2" xfId="26313" xr:uid="{EE79BBB8-6F79-47A1-A84B-40DFFE357D00}"/>
    <cellStyle name="Millares 4 2 3 2 2 3" xfId="19931" xr:uid="{DA799776-8499-4B25-8C0D-5A8673BC9F0C}"/>
    <cellStyle name="Millares 4 2 3 2 3" xfId="8684" xr:uid="{F67C026E-ACC4-4D86-BDDA-1771CDA0E903}"/>
    <cellStyle name="Millares 4 2 3 2 3 2" xfId="23792" xr:uid="{814D7885-D538-4128-B4D0-3806C9EBA57A}"/>
    <cellStyle name="Millares 4 2 3 2 4" xfId="17411" xr:uid="{48CCB5BB-8673-4DF2-A0D8-7F029E14EC77}"/>
    <cellStyle name="Millares 4 2 3 3" xfId="2529" xr:uid="{05219810-76A2-46E7-B7D6-01FE6384C638}"/>
    <cellStyle name="Millares 4 2 3 3 2" xfId="5166" xr:uid="{397E9A2C-C6C1-4C51-ABBD-6F94F9723463}"/>
    <cellStyle name="Millares 4 2 3 3 2 2" xfId="11530" xr:uid="{AAD4A86B-01B7-496E-9B93-18C11A995B49}"/>
    <cellStyle name="Millares 4 2 3 3 2 2 2" xfId="26638" xr:uid="{DAED51E0-0DE3-49BF-A1B0-42491B258B31}"/>
    <cellStyle name="Millares 4 2 3 3 2 3" xfId="20274" xr:uid="{F7B0A846-F360-406D-860D-A62472B32C5F}"/>
    <cellStyle name="Millares 4 2 3 3 3" xfId="8996" xr:uid="{0ECFE821-0099-467E-BFA9-66F40CB9C2CE}"/>
    <cellStyle name="Millares 4 2 3 3 3 2" xfId="24104" xr:uid="{FF414BAC-B3E2-4F54-9D67-095B88F28728}"/>
    <cellStyle name="Millares 4 2 3 3 4" xfId="17652" xr:uid="{1579C40E-B6C8-4FC8-BD60-41CD78F2D5E0}"/>
    <cellStyle name="Millares 4 2 3 4" xfId="4041" xr:uid="{E04D0AAE-8B8C-4BC5-868F-364A872685FA}"/>
    <cellStyle name="Millares 4 2 3 4 2" xfId="6678" xr:uid="{808629C8-3A59-4423-AF47-0E1957565BBF}"/>
    <cellStyle name="Millares 4 2 3 4 2 2" xfId="12989" xr:uid="{C8BE7E60-EC72-41A8-A4D0-0932DFD9A4DB}"/>
    <cellStyle name="Millares 4 2 3 4 2 2 2" xfId="28097" xr:uid="{B29847BE-BB9F-4153-8956-86D6383F25F0}"/>
    <cellStyle name="Millares 4 2 3 4 2 3" xfId="21786" xr:uid="{D4F5DA93-D2CC-467F-B1D3-2A8423953CC9}"/>
    <cellStyle name="Millares 4 2 3 4 3" xfId="10423" xr:uid="{24FE6FC3-F567-4C68-9D63-C70973D862EF}"/>
    <cellStyle name="Millares 4 2 3 4 3 2" xfId="25531" xr:uid="{5BAD8345-9C9D-4ACA-B052-6BC1CBD644EB}"/>
    <cellStyle name="Millares 4 2 3 4 4" xfId="19149" xr:uid="{01AFFFD0-B941-423F-9A86-A928D390D335}"/>
    <cellStyle name="Millares 4 2 3 5" xfId="4417" xr:uid="{3F761FDC-7103-424E-91BC-4CC7F6B46DCB}"/>
    <cellStyle name="Millares 4 2 3 5 2" xfId="10799" xr:uid="{D269B88D-EA25-400C-AB7F-414CF760F9C2}"/>
    <cellStyle name="Millares 4 2 3 5 2 2" xfId="25907" xr:uid="{50B2BED1-ECBD-4654-8D8A-5F92764B3CE3}"/>
    <cellStyle name="Millares 4 2 3 5 3" xfId="19525" xr:uid="{ADB6CAF9-71DA-45CE-A538-6E5926E81D5C}"/>
    <cellStyle name="Millares 4 2 3 6" xfId="4606" xr:uid="{08B38FF2-2F7E-4311-9153-44A9E2308354}"/>
    <cellStyle name="Millares 4 2 3 6 2" xfId="10988" xr:uid="{F06A7DE0-0581-4F2F-87D3-231E04AD7667}"/>
    <cellStyle name="Millares 4 2 3 6 2 2" xfId="26096" xr:uid="{F3F119EB-50B5-4C85-B8B5-6C19E7EFAD8E}"/>
    <cellStyle name="Millares 4 2 3 6 3" xfId="19714" xr:uid="{F4B74663-856F-4989-B952-BA2DEAD5B56D}"/>
    <cellStyle name="Millares 4 2 3 7" xfId="8283" xr:uid="{2FB22372-635C-4A3D-B1A9-992D99476967}"/>
    <cellStyle name="Millares 4 2 3 7 2" xfId="23391" xr:uid="{2F851E43-9E16-43B3-876C-D655C03302C8}"/>
    <cellStyle name="Millares 4 2 3 8" xfId="17194" xr:uid="{F0CEAAC3-3DC6-400F-8056-FB3EA49E04DA}"/>
    <cellStyle name="Millares 4 2 4" xfId="1885" xr:uid="{7AF20CE3-EE07-4F29-9DA9-F44D2620705E}"/>
    <cellStyle name="Millares 4 2 4 2" xfId="2445" xr:uid="{136C5A3D-C5B8-489E-80D6-A49093844F7B}"/>
    <cellStyle name="Millares 4 2 4 2 2" xfId="5082" xr:uid="{5DF04351-20CF-47D2-A9A1-9D95569A627B}"/>
    <cellStyle name="Millares 4 2 4 2 2 2" xfId="11446" xr:uid="{FF32E896-6B32-446D-832C-604195ED7E3E}"/>
    <cellStyle name="Millares 4 2 4 2 2 2 2" xfId="26554" xr:uid="{8ACBABEB-4B89-4E03-9B14-435C20D646D3}"/>
    <cellStyle name="Millares 4 2 4 2 2 3" xfId="20190" xr:uid="{11379E8F-827E-4D54-A6B7-E76E640A5698}"/>
    <cellStyle name="Millares 4 2 4 2 3" xfId="8912" xr:uid="{89CFC724-5F8B-4820-A4A6-9F8A45DEADB3}"/>
    <cellStyle name="Millares 4 2 4 2 3 2" xfId="24020" xr:uid="{8F0607DA-9FB2-4E78-8FE9-AD860A0B7AB7}"/>
    <cellStyle name="Millares 4 2 4 2 4" xfId="17619" xr:uid="{83065770-66F7-4FE7-BB84-BB06B7AFCDB4}"/>
    <cellStyle name="Millares 4 2 4 3" xfId="3957" xr:uid="{3EA1418B-F9E1-490D-A52C-E62F6A062255}"/>
    <cellStyle name="Millares 4 2 4 3 2" xfId="6594" xr:uid="{E15FE338-D142-4616-B5AF-3C0F382753D6}"/>
    <cellStyle name="Millares 4 2 4 3 2 2" xfId="12905" xr:uid="{3CE61339-FC4A-441F-AACD-64B060412284}"/>
    <cellStyle name="Millares 4 2 4 3 2 2 2" xfId="28013" xr:uid="{C7D2B0F3-3052-4D75-9B3D-7EBBDE1E73E2}"/>
    <cellStyle name="Millares 4 2 4 3 2 3" xfId="21702" xr:uid="{98B080EB-2D60-482D-BAC3-2B1B66DB2830}"/>
    <cellStyle name="Millares 4 2 4 3 3" xfId="10339" xr:uid="{64773B0D-1D59-400B-8683-9917367CA8A5}"/>
    <cellStyle name="Millares 4 2 4 3 3 2" xfId="25447" xr:uid="{9A118773-C3FC-40FC-B985-22338BED3F77}"/>
    <cellStyle name="Millares 4 2 4 3 4" xfId="19065" xr:uid="{1CC34C6A-C7BD-4ABA-AC1C-109180776EC9}"/>
    <cellStyle name="Millares 4 2 4 4" xfId="4522" xr:uid="{C1C543D0-1412-4052-AC79-08300866D87C}"/>
    <cellStyle name="Millares 4 2 4 4 2" xfId="10904" xr:uid="{BA9BC58C-BEA0-4126-A368-7BF2CB55DC57}"/>
    <cellStyle name="Millares 4 2 4 4 2 2" xfId="26012" xr:uid="{D99E618C-EA94-49D2-97B4-06B08E8CD419}"/>
    <cellStyle name="Millares 4 2 4 4 3" xfId="19630" xr:uid="{5EA7E96E-6634-4AA9-B920-74B1CD895469}"/>
    <cellStyle name="Millares 4 2 4 5" xfId="8386" xr:uid="{A0409469-1425-4631-88C9-3E16A11FE7EF}"/>
    <cellStyle name="Millares 4 2 4 5 2" xfId="23494" xr:uid="{49E1B62C-1FDC-48E6-A913-3263358D4E1A}"/>
    <cellStyle name="Millares 4 2 4 6" xfId="17110" xr:uid="{E3800183-A05B-415D-AA25-62C013D2E4AC}"/>
    <cellStyle name="Millares 4 3" xfId="1280" xr:uid="{00000000-0005-0000-0000-000003050000}"/>
    <cellStyle name="Millares 4 3 2" xfId="1972" xr:uid="{F0B48507-6FED-44CB-9370-2FC35CD7EE15}"/>
    <cellStyle name="Millares 4 3 2 2" xfId="2189" xr:uid="{B6AE901E-E37B-41A1-83E1-78F6FB8BC8B5}"/>
    <cellStyle name="Millares 4 3 2 2 2" xfId="4826" xr:uid="{9B180773-D884-41A6-BDBB-F0EC8035C6AF}"/>
    <cellStyle name="Millares 4 3 2 2 2 2" xfId="11208" xr:uid="{80ECEF2D-9C18-494D-A72F-598AFD391FB0}"/>
    <cellStyle name="Millares 4 3 2 2 2 2 2" xfId="26316" xr:uid="{F11D5EDC-AB84-4D58-B546-88A1A24A12D3}"/>
    <cellStyle name="Millares 4 3 2 2 2 3" xfId="19934" xr:uid="{189B8522-01C2-45E7-9F07-F3043D81ABBA}"/>
    <cellStyle name="Millares 4 3 2 2 3" xfId="8687" xr:uid="{3A4E22E0-6D71-4A76-8567-F8275978E471}"/>
    <cellStyle name="Millares 4 3 2 2 3 2" xfId="23795" xr:uid="{4E46B2D8-A78B-4BB1-9E22-A6385CBA925D}"/>
    <cellStyle name="Millares 4 3 2 2 4" xfId="17414" xr:uid="{08830232-660C-4DB9-BC41-F0514464E4B8}"/>
    <cellStyle name="Millares 4 3 2 3" xfId="2532" xr:uid="{1BA95775-6503-4328-A5E3-2C8DB48FFF5E}"/>
    <cellStyle name="Millares 4 3 2 3 2" xfId="5169" xr:uid="{584BE736-D237-458E-8A31-532CA89E2CB4}"/>
    <cellStyle name="Millares 4 3 2 3 2 2" xfId="11533" xr:uid="{3CF55F97-8BF1-4A20-9B86-AE08C77214DC}"/>
    <cellStyle name="Millares 4 3 2 3 2 2 2" xfId="26641" xr:uid="{572592A4-878A-4D20-8214-583B4B8A6FA8}"/>
    <cellStyle name="Millares 4 3 2 3 2 3" xfId="20277" xr:uid="{8E2A3817-A5DE-47F3-812F-0BD4486E3673}"/>
    <cellStyle name="Millares 4 3 2 3 3" xfId="8999" xr:uid="{8FFA8C32-2967-4966-BCB1-6455F9FDBF05}"/>
    <cellStyle name="Millares 4 3 2 3 3 2" xfId="24107" xr:uid="{40F57897-D14C-4D5A-8565-94FC34846846}"/>
    <cellStyle name="Millares 4 3 2 3 4" xfId="17655" xr:uid="{F3771BAB-7380-4178-891B-B2B510E66EF9}"/>
    <cellStyle name="Millares 4 3 2 4" xfId="4044" xr:uid="{D5CB0CE2-E000-4614-88C3-7094218A07BA}"/>
    <cellStyle name="Millares 4 3 2 4 2" xfId="6681" xr:uid="{23656201-5325-4EF7-882D-21022A4370C7}"/>
    <cellStyle name="Millares 4 3 2 4 2 2" xfId="12992" xr:uid="{FD79650D-37AA-47CA-88E3-2C817268A91D}"/>
    <cellStyle name="Millares 4 3 2 4 2 2 2" xfId="28100" xr:uid="{80C33A7E-921F-4204-931F-E45CE6C52384}"/>
    <cellStyle name="Millares 4 3 2 4 2 3" xfId="21789" xr:uid="{C7560D78-0096-459C-BC4C-D64DB24E48CB}"/>
    <cellStyle name="Millares 4 3 2 4 3" xfId="10426" xr:uid="{69606757-C7D4-416D-988E-240F801005F9}"/>
    <cellStyle name="Millares 4 3 2 4 3 2" xfId="25534" xr:uid="{A9169CCE-E71C-4FB1-A1A0-2E3F5B9ABFEB}"/>
    <cellStyle name="Millares 4 3 2 4 4" xfId="19152" xr:uid="{874557B5-E4CF-4315-8F9E-C7A5EE026FFE}"/>
    <cellStyle name="Millares 4 3 2 5" xfId="4420" xr:uid="{06AA8043-868D-4960-A638-BA493E5DE1BA}"/>
    <cellStyle name="Millares 4 3 2 5 2" xfId="10802" xr:uid="{F098608D-6078-4C38-AFAB-D5BFFF013CAE}"/>
    <cellStyle name="Millares 4 3 2 5 2 2" xfId="25910" xr:uid="{FFAA8181-AC38-4B08-B879-35CE08067BEA}"/>
    <cellStyle name="Millares 4 3 2 5 3" xfId="19528" xr:uid="{10FFA5E6-9D0A-40A8-A29F-FF4D78242031}"/>
    <cellStyle name="Millares 4 3 2 6" xfId="4609" xr:uid="{F67326C5-7E04-4CA0-B435-81C0F65948EA}"/>
    <cellStyle name="Millares 4 3 2 6 2" xfId="10991" xr:uid="{06379180-7457-4987-879B-32C8345FD129}"/>
    <cellStyle name="Millares 4 3 2 6 2 2" xfId="26099" xr:uid="{F97831E7-9C54-4847-A432-AFA51C9AB27A}"/>
    <cellStyle name="Millares 4 3 2 6 3" xfId="19717" xr:uid="{F2948F4D-9033-4661-B8FD-0416E4893B3B}"/>
    <cellStyle name="Millares 4 3 2 7" xfId="8286" xr:uid="{543A8BB5-EA0D-48BB-802B-98021553F06B}"/>
    <cellStyle name="Millares 4 3 2 7 2" xfId="23394" xr:uid="{8BB51C19-C1A8-4213-B2F6-F7A134CF99F0}"/>
    <cellStyle name="Millares 4 3 2 8" xfId="17197" xr:uid="{DB26BCB7-276C-481B-8B4F-4AEA21AEC2B8}"/>
    <cellStyle name="Millares 4 3 3" xfId="1888" xr:uid="{49CD7DC0-F6B1-4E2B-BF7E-681BCBDD7586}"/>
    <cellStyle name="Millares 4 3 3 2" xfId="2448" xr:uid="{6942C80C-1DDB-4596-9F52-88A5A5B20ABD}"/>
    <cellStyle name="Millares 4 3 3 2 2" xfId="5085" xr:uid="{DF029DDB-9A56-4C7C-BF56-11821B11B498}"/>
    <cellStyle name="Millares 4 3 3 2 2 2" xfId="11449" xr:uid="{F00AE7FD-7004-4250-ACE0-FA3BB24002D6}"/>
    <cellStyle name="Millares 4 3 3 2 2 2 2" xfId="26557" xr:uid="{5155A1F8-CD82-4F98-A632-EF3DACB63527}"/>
    <cellStyle name="Millares 4 3 3 2 2 3" xfId="20193" xr:uid="{C76B23BB-3D84-466F-BEF4-B09401873FD3}"/>
    <cellStyle name="Millares 4 3 3 2 3" xfId="8915" xr:uid="{8C53F364-7C6E-4C57-ACB1-593F8928EE46}"/>
    <cellStyle name="Millares 4 3 3 2 3 2" xfId="24023" xr:uid="{5A8F2E03-F5C3-404F-8D25-2FB263D24665}"/>
    <cellStyle name="Millares 4 3 3 2 4" xfId="17622" xr:uid="{1656CB21-7986-4CFB-96DC-CB8009FB707C}"/>
    <cellStyle name="Millares 4 3 3 3" xfId="3960" xr:uid="{A8618906-8075-4F34-AAC7-06219282B188}"/>
    <cellStyle name="Millares 4 3 3 3 2" xfId="6597" xr:uid="{D6BF2967-1E49-48C5-92A6-787BC1AB63E7}"/>
    <cellStyle name="Millares 4 3 3 3 2 2" xfId="12908" xr:uid="{F004638E-DF6D-4279-B6F3-948BC2E8C9CC}"/>
    <cellStyle name="Millares 4 3 3 3 2 2 2" xfId="28016" xr:uid="{367D0F61-0BC1-4B2C-A94E-3D6306D2D606}"/>
    <cellStyle name="Millares 4 3 3 3 2 3" xfId="21705" xr:uid="{6E57E54D-A76D-422A-BD1A-CD28022C8AA0}"/>
    <cellStyle name="Millares 4 3 3 3 3" xfId="10342" xr:uid="{8D8DC67D-F9F3-4A22-8D0B-06C80A2302C6}"/>
    <cellStyle name="Millares 4 3 3 3 3 2" xfId="25450" xr:uid="{EC8DF4F3-815A-4725-98AE-87AF43A3AEDA}"/>
    <cellStyle name="Millares 4 3 3 3 4" xfId="19068" xr:uid="{9A7F5C25-7B70-479D-A618-7B8A7E363361}"/>
    <cellStyle name="Millares 4 3 3 4" xfId="4525" xr:uid="{04695384-E470-4957-8565-F2F2806F149B}"/>
    <cellStyle name="Millares 4 3 3 4 2" xfId="10907" xr:uid="{B669EF7D-CAF6-45BB-87B3-BC69188DDED6}"/>
    <cellStyle name="Millares 4 3 3 4 2 2" xfId="26015" xr:uid="{52519D5B-4C67-4859-900D-7F14ECFB0907}"/>
    <cellStyle name="Millares 4 3 3 4 3" xfId="19633" xr:uid="{1189FCCC-4639-4432-8753-FCE29A27C91F}"/>
    <cellStyle name="Millares 4 3 3 5" xfId="8389" xr:uid="{64B2A4D7-E00A-41C0-9AE0-0AB601029D7B}"/>
    <cellStyle name="Millares 4 3 3 5 2" xfId="23497" xr:uid="{F4B69DEB-90C7-4E32-879F-85B5A465C333}"/>
    <cellStyle name="Millares 4 3 3 6" xfId="17113" xr:uid="{4F1E4951-1D95-4115-ABDC-2CB2D2F232B7}"/>
    <cellStyle name="Millares 4 4" xfId="1968" xr:uid="{4CA5A902-3E41-43DE-A560-A4511561EBB0}"/>
    <cellStyle name="Millares 4 4 2" xfId="2185" xr:uid="{01BC3781-B0FC-4520-803A-3DAA66122E27}"/>
    <cellStyle name="Millares 4 4 2 2" xfId="4822" xr:uid="{7EA92AFA-32BF-4CAB-887F-AAB46E4C36FC}"/>
    <cellStyle name="Millares 4 4 2 2 2" xfId="11204" xr:uid="{24840375-1EC1-4491-A6E0-29651301CD91}"/>
    <cellStyle name="Millares 4 4 2 2 2 2" xfId="26312" xr:uid="{1EF7195F-49B9-4128-BC33-ABADA951B2B5}"/>
    <cellStyle name="Millares 4 4 2 2 3" xfId="19930" xr:uid="{B6A04F95-C16A-4FF1-80EB-E5417C17E464}"/>
    <cellStyle name="Millares 4 4 2 3" xfId="8683" xr:uid="{7F1CCE7A-CABF-4BAF-BE2E-8A774E5E6BBA}"/>
    <cellStyle name="Millares 4 4 2 3 2" xfId="23791" xr:uid="{819F4055-230A-4096-859C-24105D90BD55}"/>
    <cellStyle name="Millares 4 4 2 4" xfId="17410" xr:uid="{A57D85A9-9FCB-4517-B8F1-78D9190972B6}"/>
    <cellStyle name="Millares 4 4 3" xfId="2528" xr:uid="{FDD2E656-2F2A-413B-B163-0BFDA24ED2C4}"/>
    <cellStyle name="Millares 4 4 3 2" xfId="5165" xr:uid="{62B1ED88-1FDB-49C2-98EA-60E586C23514}"/>
    <cellStyle name="Millares 4 4 3 2 2" xfId="11529" xr:uid="{4706ADBD-13CF-4699-AC62-4E3DBE8BBA35}"/>
    <cellStyle name="Millares 4 4 3 2 2 2" xfId="26637" xr:uid="{21297B13-F781-4F86-B2F3-52DAC387100C}"/>
    <cellStyle name="Millares 4 4 3 2 3" xfId="20273" xr:uid="{B2A07271-7587-406C-8CBF-3C1A94BB7EB4}"/>
    <cellStyle name="Millares 4 4 3 3" xfId="8995" xr:uid="{632E40AE-64F6-4290-BF86-4BFEE988A664}"/>
    <cellStyle name="Millares 4 4 3 3 2" xfId="24103" xr:uid="{480B69A0-B5C7-4239-B2C3-0148DAE48300}"/>
    <cellStyle name="Millares 4 4 3 4" xfId="17651" xr:uid="{EF34AB5E-88EF-47FD-B713-FE255660129E}"/>
    <cellStyle name="Millares 4 4 4" xfId="4040" xr:uid="{299D40C1-A1FB-46E3-9A0D-A7F6B046C932}"/>
    <cellStyle name="Millares 4 4 4 2" xfId="6677" xr:uid="{2B24C817-852D-4CE2-ACAD-7C90C86DC9B9}"/>
    <cellStyle name="Millares 4 4 4 2 2" xfId="12988" xr:uid="{0E916498-F197-443D-AE44-C457B63F399B}"/>
    <cellStyle name="Millares 4 4 4 2 2 2" xfId="28096" xr:uid="{4FA99B63-112F-4BD6-A997-E50BB3689B77}"/>
    <cellStyle name="Millares 4 4 4 2 3" xfId="21785" xr:uid="{C1033A14-BC48-48A7-ABE2-68A3BF4E47DF}"/>
    <cellStyle name="Millares 4 4 4 3" xfId="10422" xr:uid="{25672065-D05F-4AE3-B66A-83EEBCA466B0}"/>
    <cellStyle name="Millares 4 4 4 3 2" xfId="25530" xr:uid="{00E469F3-F203-441C-A4CD-5C160BC90121}"/>
    <cellStyle name="Millares 4 4 4 4" xfId="19148" xr:uid="{44424575-B71B-47C1-A4AF-A9517277A829}"/>
    <cellStyle name="Millares 4 4 5" xfId="4416" xr:uid="{7F6B9A4D-E892-4717-9FAA-6A738912CD2B}"/>
    <cellStyle name="Millares 4 4 5 2" xfId="10798" xr:uid="{A9853375-2EDD-4AC8-9B7B-BA53798D955F}"/>
    <cellStyle name="Millares 4 4 5 2 2" xfId="25906" xr:uid="{35F6F27C-1B24-4E42-A6CF-0D5D9293ADD4}"/>
    <cellStyle name="Millares 4 4 5 3" xfId="19524" xr:uid="{2763FF66-8C9D-486E-91F7-4A761E7DA196}"/>
    <cellStyle name="Millares 4 4 6" xfId="4605" xr:uid="{51A9490A-F772-40B6-ABED-573E0787E4DA}"/>
    <cellStyle name="Millares 4 4 6 2" xfId="10987" xr:uid="{14ADBBFF-F21D-4609-81CC-821A33D8288D}"/>
    <cellStyle name="Millares 4 4 6 2 2" xfId="26095" xr:uid="{6BE43013-0F81-41C7-B7F6-9888216505EA}"/>
    <cellStyle name="Millares 4 4 6 3" xfId="19713" xr:uid="{180CF569-13A8-4152-BA3B-A378833BE512}"/>
    <cellStyle name="Millares 4 4 7" xfId="8282" xr:uid="{3C37F108-F3B3-4450-8DF9-823922BECA33}"/>
    <cellStyle name="Millares 4 4 7 2" xfId="23390" xr:uid="{930CC6DC-D3D8-4071-B278-4BE29B6BDE5F}"/>
    <cellStyle name="Millares 4 4 8" xfId="17193" xr:uid="{8049B6EA-C94D-454F-BC71-37B0D1A415DF}"/>
    <cellStyle name="Millares 4 5" xfId="1884" xr:uid="{E045B7E3-C047-4D76-BF3C-659416D98989}"/>
    <cellStyle name="Millares 4 5 2" xfId="2444" xr:uid="{4950F972-EC9C-4B3A-B2AD-61E42E398760}"/>
    <cellStyle name="Millares 4 5 2 2" xfId="5081" xr:uid="{34123B4D-7347-4AE2-8BC6-7FBD0339E26C}"/>
    <cellStyle name="Millares 4 5 2 2 2" xfId="11445" xr:uid="{694E3319-9602-40A2-88B2-2EB07000DF32}"/>
    <cellStyle name="Millares 4 5 2 2 2 2" xfId="26553" xr:uid="{BD40A865-79F4-4CFA-94DC-3168CEE2F61E}"/>
    <cellStyle name="Millares 4 5 2 2 3" xfId="20189" xr:uid="{A582D795-FECF-4AC2-BCC9-685699DD865E}"/>
    <cellStyle name="Millares 4 5 2 3" xfId="8911" xr:uid="{650D87DD-E172-4B92-BA80-08C093013329}"/>
    <cellStyle name="Millares 4 5 2 3 2" xfId="24019" xr:uid="{A37AD85E-734D-4FE8-9104-6EE8AB145CE3}"/>
    <cellStyle name="Millares 4 5 2 4" xfId="17618" xr:uid="{CDF2957D-7400-47C2-AFA2-D48132BCBFDE}"/>
    <cellStyle name="Millares 4 5 3" xfId="3956" xr:uid="{9B4E6447-709D-4B55-A228-A0CCCA4A6242}"/>
    <cellStyle name="Millares 4 5 3 2" xfId="6593" xr:uid="{DB6E43CA-AC16-4AF9-9F23-15344AD6EC63}"/>
    <cellStyle name="Millares 4 5 3 2 2" xfId="12904" xr:uid="{13ABC868-1222-4ABF-A67C-E1FF156FD541}"/>
    <cellStyle name="Millares 4 5 3 2 2 2" xfId="28012" xr:uid="{E645EEB4-940B-4D00-8B5C-DEC9418510E1}"/>
    <cellStyle name="Millares 4 5 3 2 3" xfId="21701" xr:uid="{6257079B-8EA7-40E3-9E35-0D4E6CDAB2A6}"/>
    <cellStyle name="Millares 4 5 3 3" xfId="10338" xr:uid="{51D8EE53-C7D2-4028-BBBD-C70893227F98}"/>
    <cellStyle name="Millares 4 5 3 3 2" xfId="25446" xr:uid="{1159018D-F6E3-4B6A-8ECC-177A713EB772}"/>
    <cellStyle name="Millares 4 5 3 4" xfId="19064" xr:uid="{9972ECD3-43D0-4275-A2E1-F3A2AF91197A}"/>
    <cellStyle name="Millares 4 5 4" xfId="4521" xr:uid="{B4334B08-5F75-43FE-8A3B-B90069CEAB9B}"/>
    <cellStyle name="Millares 4 5 4 2" xfId="10903" xr:uid="{6051529E-C52B-4949-8FD3-4EE74078BB61}"/>
    <cellStyle name="Millares 4 5 4 2 2" xfId="26011" xr:uid="{D21CC0BE-58C5-4374-8215-DC601BC3EB28}"/>
    <cellStyle name="Millares 4 5 4 3" xfId="19629" xr:uid="{9B8376D3-09AA-479D-89E6-7373E90D17B0}"/>
    <cellStyle name="Millares 4 5 5" xfId="8385" xr:uid="{7B44182A-4CD8-4E3F-9381-80F402E4E83D}"/>
    <cellStyle name="Millares 4 5 5 2" xfId="23493" xr:uid="{12378996-8233-490D-B3EC-D76CD7F3EBB9}"/>
    <cellStyle name="Millares 4 5 6" xfId="17109" xr:uid="{D278E509-1C42-4347-8E26-268CF7C52979}"/>
    <cellStyle name="Millares 4 6" xfId="2099" xr:uid="{860DADC5-A439-4058-9C0B-49B21F985372}"/>
    <cellStyle name="Millares 4 6 2" xfId="2589" xr:uid="{571E0749-33ED-498D-B88E-59B75655E5E0}"/>
    <cellStyle name="Millares 4 6 2 2" xfId="5226" xr:uid="{AA420A32-B932-4990-B0F6-DC647A220656}"/>
    <cellStyle name="Millares 4 6 2 2 2" xfId="11590" xr:uid="{733C0C01-5412-4DAB-8325-2D74C268627F}"/>
    <cellStyle name="Millares 4 6 2 2 2 2" xfId="26698" xr:uid="{725BFC15-628A-4419-A226-1FE02610B544}"/>
    <cellStyle name="Millares 4 6 2 2 3" xfId="20334" xr:uid="{2DFC94DA-6385-4178-8746-3AD4ACFA4111}"/>
    <cellStyle name="Millares 4 6 2 3" xfId="9056" xr:uid="{058D14D0-505F-4A44-96C4-279F709187F2}"/>
    <cellStyle name="Millares 4 6 2 3 2" xfId="24164" xr:uid="{D033DB4B-BBE5-4F9A-9F08-86DE2CF9325C}"/>
    <cellStyle name="Millares 4 6 2 4" xfId="17697" xr:uid="{8408AFC9-2BFD-4714-8CF2-2458F9A4D986}"/>
    <cellStyle name="Millares 4 6 3" xfId="4171" xr:uid="{E5CBDB03-A3D8-443D-A8A4-BCE4D40EBEBC}"/>
    <cellStyle name="Millares 4 6 3 2" xfId="6808" xr:uid="{D6EE0A73-E83E-4EF8-B9C5-65B40250AB6C}"/>
    <cellStyle name="Millares 4 6 3 2 2" xfId="13119" xr:uid="{AD838DEA-3D30-49C6-95C3-68E0E3D33195}"/>
    <cellStyle name="Millares 4 6 3 2 2 2" xfId="28227" xr:uid="{DE93767A-D636-46EF-BB99-9E914E7C0C0E}"/>
    <cellStyle name="Millares 4 6 3 2 3" xfId="21916" xr:uid="{41C1F4FE-D659-43F0-9655-776E8FDBA014}"/>
    <cellStyle name="Millares 4 6 3 3" xfId="10553" xr:uid="{07303A10-3220-4C6E-A910-89F59BC6903F}"/>
    <cellStyle name="Millares 4 6 3 3 2" xfId="25661" xr:uid="{DD6C65BE-4AB1-4EEF-AA95-48532A3911C2}"/>
    <cellStyle name="Millares 4 6 3 4" xfId="19279" xr:uid="{BF0C5FF0-0585-4C7A-B092-1BAEC2864BB8}"/>
    <cellStyle name="Millares 4 6 4" xfId="4736" xr:uid="{4F4FF6B8-6EEB-4EF6-B8DE-4F3D7A32A4A8}"/>
    <cellStyle name="Millares 4 6 4 2" xfId="11118" xr:uid="{7E2F642E-E47E-4D02-BB1A-B9DA6301542A}"/>
    <cellStyle name="Millares 4 6 4 2 2" xfId="26226" xr:uid="{0BA7F631-E3DF-458E-AF50-341392766217}"/>
    <cellStyle name="Millares 4 6 4 3" xfId="19844" xr:uid="{944F6054-CBD8-4CF6-83F0-00049DF5C743}"/>
    <cellStyle name="Millares 4 6 5" xfId="8597" xr:uid="{6405C754-CC94-4073-B41F-FD0597FAD978}"/>
    <cellStyle name="Millares 4 6 5 2" xfId="23705" xr:uid="{194281C8-039B-43CE-BAE3-23FB012FFFA5}"/>
    <cellStyle name="Millares 4 6 6" xfId="17324" xr:uid="{0F5C3297-C126-4829-8125-A676E561E7FE}"/>
    <cellStyle name="Millares 4 7" xfId="2170" xr:uid="{91C895D5-F395-4DCA-8A3A-FC4A0B492699}"/>
    <cellStyle name="Millares 4 7 2" xfId="2659" xr:uid="{60D20383-2865-4A90-AFB2-C5DB4450A55F}"/>
    <cellStyle name="Millares 4 7 2 2" xfId="5296" xr:uid="{33A25A97-5134-43DD-A4CF-5E54B758EA3A}"/>
    <cellStyle name="Millares 4 7 2 2 2" xfId="11660" xr:uid="{D6A5CD3C-CD60-40F8-8012-6F74198FFDB8}"/>
    <cellStyle name="Millares 4 7 2 2 2 2" xfId="26768" xr:uid="{FBCA2B4B-39FF-4938-BF04-807BE25371C6}"/>
    <cellStyle name="Millares 4 7 2 2 3" xfId="20404" xr:uid="{61364BA2-6666-4B79-8B9C-4F3BC7A57AF5}"/>
    <cellStyle name="Millares 4 7 2 3" xfId="9126" xr:uid="{313879F4-537F-44A7-A091-2707B1955E99}"/>
    <cellStyle name="Millares 4 7 2 3 2" xfId="24234" xr:uid="{12269C6A-3ACB-48B6-926C-B26150208095}"/>
    <cellStyle name="Millares 4 7 2 4" xfId="17767" xr:uid="{3949474E-84A8-464E-84DB-32887357DF07}"/>
    <cellStyle name="Millares 4 7 3" xfId="4242" xr:uid="{AE0BF63F-0C99-43DF-B4E2-CE52674A7699}"/>
    <cellStyle name="Millares 4 7 3 2" xfId="6879" xr:uid="{BC4BE3B4-ED1B-44AD-A528-3B518F7BE527}"/>
    <cellStyle name="Millares 4 7 3 2 2" xfId="13190" xr:uid="{552F6971-A5E9-4A3E-8A50-FF74E316BE91}"/>
    <cellStyle name="Millares 4 7 3 2 2 2" xfId="28298" xr:uid="{C1F9E554-4405-4008-98B0-7D709E3DAF65}"/>
    <cellStyle name="Millares 4 7 3 2 3" xfId="21987" xr:uid="{4E8C7758-46D7-492F-8044-E3A5F6E6437D}"/>
    <cellStyle name="Millares 4 7 3 3" xfId="10624" xr:uid="{9F59D326-72DF-4D96-B44B-AA90C7682E06}"/>
    <cellStyle name="Millares 4 7 3 3 2" xfId="25732" xr:uid="{FCB5FE15-BC30-4C07-843B-917D54E0CD3A}"/>
    <cellStyle name="Millares 4 7 3 4" xfId="19350" xr:uid="{2B73CF01-7454-4943-B4B9-78390614EF80}"/>
    <cellStyle name="Millares 4 7 4" xfId="4807" xr:uid="{298AF762-B561-4FB6-8081-34E28C561BAF}"/>
    <cellStyle name="Millares 4 7 4 2" xfId="11189" xr:uid="{B425AAD4-7007-4911-A493-415F1D756D26}"/>
    <cellStyle name="Millares 4 7 4 2 2" xfId="26297" xr:uid="{9391B235-9757-46AA-8B22-A405ED3F0DEA}"/>
    <cellStyle name="Millares 4 7 4 3" xfId="19915" xr:uid="{53C611EC-E359-4EB6-85C3-B13196550975}"/>
    <cellStyle name="Millares 4 7 5" xfId="8668" xr:uid="{557A5FD1-6DBD-4975-A2C9-C746026ADF2D}"/>
    <cellStyle name="Millares 4 7 5 2" xfId="23776" xr:uid="{7A079B79-EE83-4914-98B0-D8EE50D3A739}"/>
    <cellStyle name="Millares 4 7 6" xfId="17395" xr:uid="{E9B666BF-DEDF-4D5D-B5C0-5B1221900FF1}"/>
    <cellStyle name="Millares 4 8" xfId="2176" xr:uid="{5AAD2543-7B13-45E0-A90A-A10291AC2159}"/>
    <cellStyle name="Millares 4 8 2" xfId="4813" xr:uid="{30AA9E59-11D1-48A9-8443-9E41D309B4AE}"/>
    <cellStyle name="Millares 4 8 2 2" xfId="11195" xr:uid="{6406FDDE-0837-4833-B340-5DC63CAD726B}"/>
    <cellStyle name="Millares 4 8 2 2 2" xfId="26303" xr:uid="{0B32E684-F062-40B2-B031-857FAF3A5982}"/>
    <cellStyle name="Millares 4 8 2 3" xfId="19921" xr:uid="{545F25BE-CAED-43B2-96BD-22451688FEB8}"/>
    <cellStyle name="Millares 4 8 3" xfId="8674" xr:uid="{42DD04D3-6B48-4D32-A816-F7930B70579B}"/>
    <cellStyle name="Millares 4 8 3 2" xfId="23782" xr:uid="{C49353E9-4824-4EFE-9C1C-92590093B8B0}"/>
    <cellStyle name="Millares 4 8 4" xfId="17401" xr:uid="{B816B9F4-4E5B-4479-8732-A380300F6216}"/>
    <cellStyle name="Millares 4 9" xfId="2291" xr:uid="{6CA34425-5FE8-42E1-8DC4-03D95C80A9EC}"/>
    <cellStyle name="Millares 4 9 2" xfId="4928" xr:uid="{FE90B623-8AAC-4041-8400-4E096C82900F}"/>
    <cellStyle name="Millares 4 9 2 2" xfId="11292" xr:uid="{592DB4A3-12CA-429A-8EB4-B115115E463B}"/>
    <cellStyle name="Millares 4 9 2 2 2" xfId="26400" xr:uid="{7C0C0B2E-E17C-4A3B-9E81-1ED55BAF360B}"/>
    <cellStyle name="Millares 4 9 2 3" xfId="20036" xr:uid="{EFD23F0A-1BA9-42AE-8B9C-96CA292E8778}"/>
    <cellStyle name="Millares 4 9 3" xfId="8758" xr:uid="{52D6060B-CDBF-483B-8347-EF997F7288BD}"/>
    <cellStyle name="Millares 4 9 3 2" xfId="23866" xr:uid="{EA9F5B31-B9C4-48CA-B7C3-1971507BA465}"/>
    <cellStyle name="Millares 4 9 4" xfId="17516" xr:uid="{6469037A-A387-4630-9A3A-3888BAAE7887}"/>
    <cellStyle name="Millares 40" xfId="15863" xr:uid="{BB90EAA8-F472-4EFE-8558-2750694AD1DC}"/>
    <cellStyle name="Millares 40 2" xfId="30971" xr:uid="{20C2ACDD-B9E4-4911-B2E4-39DE0EBE2E3B}"/>
    <cellStyle name="Millares 41" xfId="14746" xr:uid="{7649A348-0301-433C-A514-F5FC294A325A}"/>
    <cellStyle name="Millares 41 2" xfId="29854" xr:uid="{04362D37-EBB8-45AE-9051-AAA2EF05FC7B}"/>
    <cellStyle name="Millares 42" xfId="17010" xr:uid="{255E881E-783C-4151-9B6D-DBA48522671D}"/>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2 2" xfId="2190" xr:uid="{6AE92877-A683-4A71-85B8-AAC9815820C2}"/>
    <cellStyle name="Millares 8 2 2 2" xfId="4827" xr:uid="{F622558E-415A-4237-943D-3C56B2A30464}"/>
    <cellStyle name="Millares 8 2 2 2 2" xfId="11209" xr:uid="{22FB2E66-4378-421D-A15A-66EDA6201208}"/>
    <cellStyle name="Millares 8 2 2 2 2 2" xfId="26317" xr:uid="{E7EEFA28-C723-449C-9774-297F525AF07F}"/>
    <cellStyle name="Millares 8 2 2 2 3" xfId="19935" xr:uid="{08EF9F28-8F81-4FB4-B839-F321279D0FDB}"/>
    <cellStyle name="Millares 8 2 2 3" xfId="8688" xr:uid="{809A619C-8023-43A2-A220-A59B5AC3BCDF}"/>
    <cellStyle name="Millares 8 2 2 3 2" xfId="23796" xr:uid="{505F1708-C65C-43BD-A36E-FB4D74862D3D}"/>
    <cellStyle name="Millares 8 2 2 4" xfId="17415" xr:uid="{30BD2C7B-8D08-4D5B-84E0-27E49817120C}"/>
    <cellStyle name="Millares 8 2 3" xfId="2533" xr:uid="{7B4FBA3D-F4AA-4B1F-AF92-8CCF22139368}"/>
    <cellStyle name="Millares 8 2 3 2" xfId="5170" xr:uid="{00F9921C-738F-406F-87D3-894A092FB58D}"/>
    <cellStyle name="Millares 8 2 3 2 2" xfId="11534" xr:uid="{D5FF3D00-9917-4787-9B6A-19A6630BC03B}"/>
    <cellStyle name="Millares 8 2 3 2 2 2" xfId="26642" xr:uid="{29D80958-95A9-4E2E-9B78-CEB2A89DCB4D}"/>
    <cellStyle name="Millares 8 2 3 2 3" xfId="20278" xr:uid="{9DD5D336-2550-44C5-BA1D-796984221D27}"/>
    <cellStyle name="Millares 8 2 3 3" xfId="9000" xr:uid="{6BA89761-3DF4-4729-B3D7-3738BECEC666}"/>
    <cellStyle name="Millares 8 2 3 3 2" xfId="24108" xr:uid="{1034D39B-182E-4D19-9ACF-3E06D5A711CB}"/>
    <cellStyle name="Millares 8 2 3 4" xfId="17656" xr:uid="{2372098D-AC25-4B50-8C47-6AA94450D724}"/>
    <cellStyle name="Millares 8 2 4" xfId="4045" xr:uid="{80F09984-3A92-4D41-A31E-6B0E41335D2D}"/>
    <cellStyle name="Millares 8 2 4 2" xfId="6682" xr:uid="{46A8792D-0809-4A35-B951-7BC10BE2EFF8}"/>
    <cellStyle name="Millares 8 2 4 2 2" xfId="12993" xr:uid="{21041EC1-CABD-4198-9570-BB05EBD1C249}"/>
    <cellStyle name="Millares 8 2 4 2 2 2" xfId="28101" xr:uid="{ECD1BBF2-06D0-4B26-8C12-B0AFC9BE9B68}"/>
    <cellStyle name="Millares 8 2 4 2 3" xfId="21790" xr:uid="{79355E39-2CB4-45BA-8D7C-E68363814A37}"/>
    <cellStyle name="Millares 8 2 4 3" xfId="10427" xr:uid="{29D8D277-C06B-4F70-9FE2-F5D9C0DBCEB1}"/>
    <cellStyle name="Millares 8 2 4 3 2" xfId="25535" xr:uid="{9F2BF194-C4E8-4AAC-854A-998311E89AA6}"/>
    <cellStyle name="Millares 8 2 4 4" xfId="19153" xr:uid="{0C49EA7E-D428-4E49-94D3-54F22CAB18BF}"/>
    <cellStyle name="Millares 8 2 5" xfId="4421" xr:uid="{2D04BFB3-9E85-487F-A5DE-69B667E5D8F0}"/>
    <cellStyle name="Millares 8 2 5 2" xfId="10803" xr:uid="{FA55CA32-09F0-4ABA-B610-465801135868}"/>
    <cellStyle name="Millares 8 2 5 2 2" xfId="25911" xr:uid="{83FF2AD2-EDEA-404F-BA05-9B769386B3B4}"/>
    <cellStyle name="Millares 8 2 5 3" xfId="19529" xr:uid="{9EC423A3-28E6-4683-8DA8-E11A37FF31B5}"/>
    <cellStyle name="Millares 8 2 6" xfId="4610" xr:uid="{979B4CD4-A1C5-4B88-AFDB-479B88FCAF98}"/>
    <cellStyle name="Millares 8 2 6 2" xfId="10992" xr:uid="{2F2DAFC5-F1C0-4A26-BE7E-E4DC88858464}"/>
    <cellStyle name="Millares 8 2 6 2 2" xfId="26100" xr:uid="{E886A9AB-7697-40E3-A7A4-F3E8BAF1133C}"/>
    <cellStyle name="Millares 8 2 6 3" xfId="19718" xr:uid="{E6FA5768-10CD-4BEA-B587-0C13B0B1AE2A}"/>
    <cellStyle name="Millares 8 2 7" xfId="8287" xr:uid="{B1E8CD3D-F1E5-4E37-9ABE-141F7F32B587}"/>
    <cellStyle name="Millares 8 2 7 2" xfId="23395" xr:uid="{23B491C7-A5BA-4037-BDC5-8B92507149EB}"/>
    <cellStyle name="Millares 8 2 8" xfId="17198" xr:uid="{E74A44E4-C41E-434A-8E04-1BF10D62327D}"/>
    <cellStyle name="Millares 8 3" xfId="1889" xr:uid="{C1C7EAE6-498C-4734-B3FC-275242EC5D95}"/>
    <cellStyle name="Millares 8 3 2" xfId="2449" xr:uid="{159D73F3-EAA1-4788-BBA6-132E06230C69}"/>
    <cellStyle name="Millares 8 3 2 2" xfId="5086" xr:uid="{EDEF0FD6-DA63-48A8-8E22-42D33A054180}"/>
    <cellStyle name="Millares 8 3 2 2 2" xfId="11450" xr:uid="{33473F8B-166E-4425-BE20-E80CBCD6F224}"/>
    <cellStyle name="Millares 8 3 2 2 2 2" xfId="26558" xr:uid="{39CE66B5-BA83-4537-A19F-D4FAF43B841D}"/>
    <cellStyle name="Millares 8 3 2 2 3" xfId="20194" xr:uid="{315A89F3-C534-4BE5-AE37-749BBBDA0F19}"/>
    <cellStyle name="Millares 8 3 2 3" xfId="8916" xr:uid="{9DD02629-C5C3-4842-81F0-89E93B68A043}"/>
    <cellStyle name="Millares 8 3 2 3 2" xfId="24024" xr:uid="{653ADCE6-C1E8-4E85-9F49-46E489D5C3ED}"/>
    <cellStyle name="Millares 8 3 2 4" xfId="17623" xr:uid="{6A9DFBBB-EB46-4AB2-B967-A4B4146555DF}"/>
    <cellStyle name="Millares 8 3 3" xfId="3961" xr:uid="{C4D1261A-210C-45F9-BBD3-1E6DF037214A}"/>
    <cellStyle name="Millares 8 3 3 2" xfId="6598" xr:uid="{B12265B6-32F6-4772-B8FE-DA49C884DE8D}"/>
    <cellStyle name="Millares 8 3 3 2 2" xfId="12909" xr:uid="{9B3CEE66-8060-4E5E-95C8-4EAB0AC1294B}"/>
    <cellStyle name="Millares 8 3 3 2 2 2" xfId="28017" xr:uid="{E3AA00E7-9736-4ADB-8E90-B51348923F0F}"/>
    <cellStyle name="Millares 8 3 3 2 3" xfId="21706" xr:uid="{EAF98563-0869-48E7-97BE-5200F82B3CF6}"/>
    <cellStyle name="Millares 8 3 3 3" xfId="10343" xr:uid="{2A9D1DA7-F2F3-4475-BCD4-4DABDC58EAC1}"/>
    <cellStyle name="Millares 8 3 3 3 2" xfId="25451" xr:uid="{F744DC4B-2FC5-454D-94F6-8FE305C0CA82}"/>
    <cellStyle name="Millares 8 3 3 4" xfId="19069" xr:uid="{B4872ADF-E401-4602-92AA-C208BF59278E}"/>
    <cellStyle name="Millares 8 3 4" xfId="4526" xr:uid="{03BB87B1-3C71-4B29-8689-204DED7B54C6}"/>
    <cellStyle name="Millares 8 3 4 2" xfId="10908" xr:uid="{88A010E2-7CBD-4286-809E-AA0DBBEA257F}"/>
    <cellStyle name="Millares 8 3 4 2 2" xfId="26016" xr:uid="{89A8FF7F-0162-457C-A822-C885147ECB79}"/>
    <cellStyle name="Millares 8 3 4 3" xfId="19634" xr:uid="{2297BD29-4AE8-4A8B-B859-745A5E2805EF}"/>
    <cellStyle name="Millares 8 3 5" xfId="8390" xr:uid="{6D10778E-310D-4788-8FD7-1B05AF6655B4}"/>
    <cellStyle name="Millares 8 3 5 2" xfId="23498" xr:uid="{210EC486-2357-479A-B3A2-982AA7047340}"/>
    <cellStyle name="Millares 8 3 6" xfId="17114" xr:uid="{504674B4-AEC0-4680-A23B-D4A55A7768D2}"/>
    <cellStyle name="Millares 9" xfId="1960" xr:uid="{92AE3045-00D1-442E-A2DD-3CC3BD5A9968}"/>
    <cellStyle name="Millares 9 2" xfId="2177" xr:uid="{ED1B46DB-A296-44D3-95BA-6661CE5B0641}"/>
    <cellStyle name="Millares 9 2 2" xfId="4814" xr:uid="{416D4C75-23B4-49EB-9ACC-CCCB9B9B85B6}"/>
    <cellStyle name="Millares 9 2 2 2" xfId="11196" xr:uid="{FA0CA0BB-6BB2-4210-9C8F-F87057EAD670}"/>
    <cellStyle name="Millares 9 2 2 2 2" xfId="26304" xr:uid="{C203A233-0EFF-4123-95F1-3ADC41F483C8}"/>
    <cellStyle name="Millares 9 2 2 3" xfId="19922" xr:uid="{EFA0D57E-6CD9-41CB-8CA7-7E50C8F012E6}"/>
    <cellStyle name="Millares 9 2 3" xfId="8675" xr:uid="{A90FD09F-1135-4F66-85B8-053EDCA7441E}"/>
    <cellStyle name="Millares 9 2 3 2" xfId="23783" xr:uid="{DB76E839-A550-4368-A8C1-A8DF0E830DC8}"/>
    <cellStyle name="Millares 9 2 4" xfId="17402" xr:uid="{023ED7F3-8821-45A1-9A5E-91CF9700D40F}"/>
    <cellStyle name="Millares 9 3" xfId="2520" xr:uid="{FCC6FA5B-9CEF-4E9C-A5DC-1F36FA74F208}"/>
    <cellStyle name="Millares 9 3 2" xfId="5157" xr:uid="{302BB61B-1AD4-48A6-82FD-C01C90264C01}"/>
    <cellStyle name="Millares 9 3 2 2" xfId="11521" xr:uid="{107ACE0C-DD1E-427B-A82E-B97D8012A856}"/>
    <cellStyle name="Millares 9 3 2 2 2" xfId="26629" xr:uid="{92216CDF-66D4-486A-8F59-325A3CAF8D5B}"/>
    <cellStyle name="Millares 9 3 2 3" xfId="20265" xr:uid="{BB2B3934-610A-4C73-9CF6-6B1C05981E84}"/>
    <cellStyle name="Millares 9 3 3" xfId="8987" xr:uid="{B9091EB4-546F-4493-91BA-B6AEDC0D4706}"/>
    <cellStyle name="Millares 9 3 3 2" xfId="24095" xr:uid="{254732E3-BB20-4575-972C-0F4B9B6B50FA}"/>
    <cellStyle name="Millares 9 3 4" xfId="17643" xr:uid="{92EB704D-D3EC-451D-A3FF-FAEE73B7147A}"/>
    <cellStyle name="Millares 9 4" xfId="4032" xr:uid="{4F117C41-475C-4A2E-8B30-50C2187D32E6}"/>
    <cellStyle name="Millares 9 4 2" xfId="6669" xr:uid="{A2B9E553-F440-41A8-966A-5978B2808911}"/>
    <cellStyle name="Millares 9 4 2 2" xfId="12980" xr:uid="{BAEE6716-AF4F-41D7-959B-A4A7AFE91B8B}"/>
    <cellStyle name="Millares 9 4 2 2 2" xfId="28088" xr:uid="{32EA5994-4355-4B37-B16B-7D3AE69F6462}"/>
    <cellStyle name="Millares 9 4 2 3" xfId="21777" xr:uid="{9D8DE58B-C181-44DF-9A35-B5AB9468620E}"/>
    <cellStyle name="Millares 9 4 3" xfId="10414" xr:uid="{B579B7DD-0493-4B51-A08B-88F40243462F}"/>
    <cellStyle name="Millares 9 4 3 2" xfId="25522" xr:uid="{439B7E3C-951D-43B1-8113-7684CB2D67FF}"/>
    <cellStyle name="Millares 9 4 4" xfId="19140" xr:uid="{D96B8BD9-3188-4D8F-AD44-A33A0CE3D1B6}"/>
    <cellStyle name="Millares 9 5" xfId="4408" xr:uid="{64F94FDC-DE9D-406C-9B59-DC440317427B}"/>
    <cellStyle name="Millares 9 5 2" xfId="10790" xr:uid="{0A15309D-B677-4693-907C-E5FD9EA20D58}"/>
    <cellStyle name="Millares 9 5 2 2" xfId="25898" xr:uid="{1797CC0C-69CA-432C-9013-3FC924968DA4}"/>
    <cellStyle name="Millares 9 5 3" xfId="19516" xr:uid="{DED99584-244F-4EEF-B1E2-7617CEEED214}"/>
    <cellStyle name="Millares 9 6" xfId="4597" xr:uid="{494C6EFF-F668-4FED-83DA-B812EC0AFDEB}"/>
    <cellStyle name="Millares 9 6 2" xfId="10979" xr:uid="{542B9616-BEB0-4FAB-BA92-8A02D72A2323}"/>
    <cellStyle name="Millares 9 6 2 2" xfId="26087" xr:uid="{9D1BE0C3-C77C-476D-ADE6-54B1EDA0CFC7}"/>
    <cellStyle name="Millares 9 6 3" xfId="19705" xr:uid="{A3AE7F9C-3205-4F0B-AAC4-4BD53B95427F}"/>
    <cellStyle name="Millares 9 7" xfId="8274" xr:uid="{A84F212C-9B76-4806-A7E4-98623BF6A2F3}"/>
    <cellStyle name="Millares 9 7 2" xfId="23382" xr:uid="{AB46382E-F4AA-44E0-92F7-932A7D54502B}"/>
    <cellStyle name="Millares 9 8" xfId="17185" xr:uid="{738CC64E-7AAC-4298-979B-AF7AF78CE7B5}"/>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2 10" xfId="15308" xr:uid="{7E4DB8FF-6081-42FC-873B-76A0D11DA607}"/>
    <cellStyle name="Notas 10 2 10 2" xfId="30416" xr:uid="{20559CDC-E844-458C-8C4E-737A28D8D498}"/>
    <cellStyle name="Notas 10 2 11" xfId="13464" xr:uid="{71492220-AF50-4574-9404-856992897AD3}"/>
    <cellStyle name="Notas 10 2 11 2" xfId="28572" xr:uid="{45546609-127C-41AB-B599-EE53BEF23267}"/>
    <cellStyle name="Notas 10 2 12" xfId="17128" xr:uid="{ADBD75B2-275A-4E0A-9EA8-C514FA75F70A}"/>
    <cellStyle name="Notas 10 2 2" xfId="2463" xr:uid="{6BAF1F8A-95EC-4F47-BABD-68287035B3B5}"/>
    <cellStyle name="Notas 10 2 2 2" xfId="5100" xr:uid="{639937B3-61E1-45DB-8545-F68078F2A913}"/>
    <cellStyle name="Notas 10 2 2 2 2" xfId="11464" xr:uid="{046D0E33-A69C-48B8-B24B-6E91493B58A2}"/>
    <cellStyle name="Notas 10 2 2 2 2 2" xfId="26572" xr:uid="{4A105A90-2DDB-4235-A408-D150DE3BD3C7}"/>
    <cellStyle name="Notas 10 2 2 2 3" xfId="13850" xr:uid="{71B08B31-FBE2-4DF6-ABE2-DE937F44CCE2}"/>
    <cellStyle name="Notas 10 2 2 2 3 2" xfId="28958" xr:uid="{5DB589BF-B13C-4D05-8FD8-D164C16A2ED0}"/>
    <cellStyle name="Notas 10 2 2 2 4" xfId="20208" xr:uid="{E7438771-2FB1-43A3-9E53-B1E4374602D0}"/>
    <cellStyle name="Notas 10 2 2 3" xfId="8930" xr:uid="{B352A053-700F-4F79-9C41-2C9FE1C838BF}"/>
    <cellStyle name="Notas 10 2 2 3 2" xfId="24038" xr:uid="{2E58A930-507A-4732-8A5A-29359FEE9B62}"/>
    <cellStyle name="Notas 10 2 3" xfId="2679" xr:uid="{417ADB3B-AE8D-45D7-9F0F-3E385AEC153E}"/>
    <cellStyle name="Notas 10 2 3 2" xfId="5316" xr:uid="{46A0B901-1F9E-483F-AE62-5EDBC7CF0D63}"/>
    <cellStyle name="Notas 10 2 3 2 2" xfId="15944" xr:uid="{C8D9DC15-8F8F-4030-865A-C918CA796B40}"/>
    <cellStyle name="Notas 10 2 3 2 2 2" xfId="31052" xr:uid="{4D1606C1-B439-44CD-AE04-CC42BF96066F}"/>
    <cellStyle name="Notas 10 2 3 2 3" xfId="20424" xr:uid="{DE935B9C-694C-440E-94E5-474D44FC0A0A}"/>
    <cellStyle name="Notas 10 2 3 3" xfId="7284" xr:uid="{D2071DAD-7529-4DD2-A0CA-42C5AF2A91E1}"/>
    <cellStyle name="Notas 10 2 3 3 2" xfId="22392" xr:uid="{2520A18E-9C22-431C-A690-D4172FCEE056}"/>
    <cellStyle name="Notas 10 2 3 4" xfId="17787" xr:uid="{89CEAECF-C818-4CF0-A05A-467C5C253764}"/>
    <cellStyle name="Notas 10 2 4" xfId="2982" xr:uid="{0A7A574D-323D-4CBA-BDB1-E93D84E1DC34}"/>
    <cellStyle name="Notas 10 2 4 2" xfId="5619" xr:uid="{6685B4EC-36A1-4055-85C3-AB62955D67B4}"/>
    <cellStyle name="Notas 10 2 4 2 2" xfId="11930" xr:uid="{8234BE32-074D-4983-A718-95D60C5AA58C}"/>
    <cellStyle name="Notas 10 2 4 2 2 2" xfId="27038" xr:uid="{536430E6-5C76-48AE-A82C-E2F2FDC6AFF0}"/>
    <cellStyle name="Notas 10 2 4 2 3" xfId="15448" xr:uid="{3EEB7E56-1D98-4720-B165-A97B6717C38F}"/>
    <cellStyle name="Notas 10 2 4 2 3 2" xfId="30556" xr:uid="{5F1DE923-F12D-4B80-A6D9-6A308D5F1C55}"/>
    <cellStyle name="Notas 10 2 4 2 4" xfId="20727" xr:uid="{ECB6C7FD-A928-48B5-ACE3-FE5272471FC7}"/>
    <cellStyle name="Notas 10 2 4 3" xfId="9364" xr:uid="{DA73360C-5662-4310-A816-A970451909D2}"/>
    <cellStyle name="Notas 10 2 4 3 2" xfId="24472" xr:uid="{7969D08D-32B1-4ED5-91F5-30D693E2D1D3}"/>
    <cellStyle name="Notas 10 2 4 4" xfId="16025" xr:uid="{D452B95C-43D2-4A43-9D16-7B48E5157AE7}"/>
    <cellStyle name="Notas 10 2 4 4 2" xfId="31133" xr:uid="{EB60CF14-B593-4D3E-896A-895EDC1DFB83}"/>
    <cellStyle name="Notas 10 2 4 5" xfId="18090" xr:uid="{C7F106B5-7E57-4DA7-94D4-2CA8BFDD984A}"/>
    <cellStyle name="Notas 10 2 5" xfId="3308" xr:uid="{D6835D8C-5149-4E2C-B942-5B34A23FA53F}"/>
    <cellStyle name="Notas 10 2 5 2" xfId="5945" xr:uid="{99517883-3FED-4F9D-9D15-B871DF3DD4AD}"/>
    <cellStyle name="Notas 10 2 5 2 2" xfId="12256" xr:uid="{1BDFC1CC-A0D6-43A5-9B30-FDF493789706}"/>
    <cellStyle name="Notas 10 2 5 2 2 2" xfId="27364" xr:uid="{4146178F-4242-4261-BB06-DEACC398C06A}"/>
    <cellStyle name="Notas 10 2 5 2 3" xfId="7235" xr:uid="{83A0889F-5116-49A0-9FCC-D76C8659F15E}"/>
    <cellStyle name="Notas 10 2 5 2 3 2" xfId="22343" xr:uid="{A9EFBCA1-88BB-432A-94AD-E86B5FE41396}"/>
    <cellStyle name="Notas 10 2 5 2 4" xfId="21053" xr:uid="{2BF7097F-AFD4-4D47-B7CD-789AFDCB210C}"/>
    <cellStyle name="Notas 10 2 5 3" xfId="9690" xr:uid="{75EAA239-4C95-4294-A1D0-3B752810015D}"/>
    <cellStyle name="Notas 10 2 5 3 2" xfId="24798" xr:uid="{62583228-FA98-4A87-B9D3-693CF748FBF9}"/>
    <cellStyle name="Notas 10 2 5 4" xfId="14841" xr:uid="{76E3BD4D-331C-43D2-B6C4-FCA1B9B7E814}"/>
    <cellStyle name="Notas 10 2 5 4 2" xfId="29949" xr:uid="{D69AD7DA-3B40-4034-8028-B9047D866770}"/>
    <cellStyle name="Notas 10 2 5 5" xfId="18416" xr:uid="{29BF18FC-D8B5-43C6-ADFF-012C42412F88}"/>
    <cellStyle name="Notas 10 2 6" xfId="3614" xr:uid="{8B1643AB-F18E-47D0-88C8-B61208D850B8}"/>
    <cellStyle name="Notas 10 2 6 2" xfId="6251" xr:uid="{9702EE5E-AA6E-4D18-955D-BA72B17DB84A}"/>
    <cellStyle name="Notas 10 2 6 2 2" xfId="12562" xr:uid="{EE2F588A-0737-4B6B-BC1F-3655EE2FC75F}"/>
    <cellStyle name="Notas 10 2 6 2 2 2" xfId="27670" xr:uid="{DDC8D1C4-24A9-42F2-A711-25FA656E7782}"/>
    <cellStyle name="Notas 10 2 6 2 3" xfId="15377" xr:uid="{46F694C9-86D8-4780-86B1-8847E1316E0A}"/>
    <cellStyle name="Notas 10 2 6 2 3 2" xfId="30485" xr:uid="{2B2A6700-24C9-427E-9442-4640B48AD179}"/>
    <cellStyle name="Notas 10 2 6 2 4" xfId="21359" xr:uid="{5E8400AA-2B52-4951-9175-2D2831CF27D6}"/>
    <cellStyle name="Notas 10 2 6 3" xfId="9996" xr:uid="{164E4756-3284-43C2-B760-80D448E8B9B4}"/>
    <cellStyle name="Notas 10 2 6 3 2" xfId="25104" xr:uid="{A4C361F3-D410-4C2F-B066-E86D3FC02FB7}"/>
    <cellStyle name="Notas 10 2 6 4" xfId="14249" xr:uid="{01E289A2-C255-4973-B095-C0FFCEC9408C}"/>
    <cellStyle name="Notas 10 2 6 4 2" xfId="29357" xr:uid="{BB33F585-3390-4C7B-918E-58AD0C86583F}"/>
    <cellStyle name="Notas 10 2 6 5" xfId="18722" xr:uid="{CF2D4064-4CDD-46BA-82C0-7F6387B7D993}"/>
    <cellStyle name="Notas 10 2 7" xfId="3975" xr:uid="{723AF24E-51AE-4E17-BB56-93BDD395A84F}"/>
    <cellStyle name="Notas 10 2 7 2" xfId="6612" xr:uid="{7A8B7DB1-108F-4267-87D3-C8FB33ED438E}"/>
    <cellStyle name="Notas 10 2 7 2 2" xfId="12923" xr:uid="{DF68B7EF-3FF3-42B1-BEB8-35A823B099D6}"/>
    <cellStyle name="Notas 10 2 7 2 2 2" xfId="28031" xr:uid="{ED868E61-BF34-412B-897C-7E3B2D64D131}"/>
    <cellStyle name="Notas 10 2 7 2 3" xfId="16613" xr:uid="{8FA5681C-B1F1-442E-8DA6-994C9824260D}"/>
    <cellStyle name="Notas 10 2 7 2 3 2" xfId="31721" xr:uid="{A46C5D0F-A399-4CCC-9FD2-7F16CB135DF6}"/>
    <cellStyle name="Notas 10 2 7 2 4" xfId="21720" xr:uid="{B05F1E0E-7845-4B6D-A836-1B5432E9B420}"/>
    <cellStyle name="Notas 10 2 7 3" xfId="10357" xr:uid="{585746B9-F127-441A-AE2A-67279F31BC12}"/>
    <cellStyle name="Notas 10 2 7 3 2" xfId="25465" xr:uid="{6B575AB2-3577-46AF-BAC2-0BD6FC977830}"/>
    <cellStyle name="Notas 10 2 7 4" xfId="15937" xr:uid="{883492A3-F488-4B07-AA08-F3D5E7E31890}"/>
    <cellStyle name="Notas 10 2 7 4 2" xfId="31045" xr:uid="{75A7A2D3-DBB9-4F13-B893-A1F68B898B56}"/>
    <cellStyle name="Notas 10 2 7 5" xfId="19083" xr:uid="{29207480-F0E9-4F1F-8F53-C8105EB7076A}"/>
    <cellStyle name="Notas 10 2 8" xfId="4540" xr:uid="{9AFC0D97-3903-4A3F-8456-F1E4A808E71C}"/>
    <cellStyle name="Notas 10 2 8 2" xfId="10922" xr:uid="{4FD45E71-B21B-4E85-B31B-B215827FEB6C}"/>
    <cellStyle name="Notas 10 2 8 2 2" xfId="26030" xr:uid="{FACFB958-4614-4D31-A198-0F892176183D}"/>
    <cellStyle name="Notas 10 2 8 3" xfId="15556" xr:uid="{81F5F72E-2E6C-48EA-8097-AE3FCAE8E1BB}"/>
    <cellStyle name="Notas 10 2 8 3 2" xfId="30664" xr:uid="{C7FAE67A-EA88-4460-9CAE-0663754194E4}"/>
    <cellStyle name="Notas 10 2 8 4" xfId="19648" xr:uid="{5C0E97E6-EF46-43C1-958F-236A8A974D86}"/>
    <cellStyle name="Notas 10 2 9" xfId="8404" xr:uid="{505AE855-E0E8-4AF4-92AD-2BEE1F6B49F8}"/>
    <cellStyle name="Notas 10 2 9 2" xfId="23512" xr:uid="{D4F4D17D-56ED-42EA-92A7-03F12E521127}"/>
    <cellStyle name="Notas 10 3" xfId="1890" xr:uid="{1251BC98-7E31-4B9C-91AA-E4AEB4737914}"/>
    <cellStyle name="Notas 10 3 10" xfId="8391" xr:uid="{618E5296-3AB9-452E-A7B6-688A239D6A52}"/>
    <cellStyle name="Notas 10 3 10 2" xfId="23499" xr:uid="{1C6276BF-7279-4CA3-9E67-E47311D44D90}"/>
    <cellStyle name="Notas 10 3 11" xfId="11759" xr:uid="{3946E258-7321-461C-B0EC-1D673E06D7C4}"/>
    <cellStyle name="Notas 10 3 11 2" xfId="26867" xr:uid="{57CEAC34-6C74-474D-A96C-376C699BB86A}"/>
    <cellStyle name="Notas 10 3 12" xfId="8110" xr:uid="{654B7E20-AF7E-41DA-B7CD-2BF7C0B0044B}"/>
    <cellStyle name="Notas 10 3 12 2" xfId="23218" xr:uid="{7CEA1BA3-F130-4CEC-8A7D-0F3B001F8E0A}"/>
    <cellStyle name="Notas 10 3 13" xfId="17115" xr:uid="{0A8FA003-2092-451B-8F7D-ED9635CF9601}"/>
    <cellStyle name="Notas 10 3 2" xfId="2450" xr:uid="{CC0AD049-8F9C-4365-89AB-5E84323785CD}"/>
    <cellStyle name="Notas 10 3 2 2" xfId="5087" xr:uid="{FFC878E4-FA06-427D-9492-227D49B00169}"/>
    <cellStyle name="Notas 10 3 2 2 2" xfId="11451" xr:uid="{B7DD248C-FEC3-4EC0-821E-FF017E05ED25}"/>
    <cellStyle name="Notas 10 3 2 2 2 2" xfId="26559" xr:uid="{A5D39516-FB15-4C96-89CE-AE303812ED89}"/>
    <cellStyle name="Notas 10 3 2 2 3" xfId="15392" xr:uid="{F029C949-C9C2-4FEA-912D-1EA2C83DE5CC}"/>
    <cellStyle name="Notas 10 3 2 2 3 2" xfId="30500" xr:uid="{34C253D8-E1F5-4C14-8AA3-A31875D98184}"/>
    <cellStyle name="Notas 10 3 2 2 4" xfId="20195" xr:uid="{9FCCB7A3-AC08-4937-8AF8-DBBDE1C29730}"/>
    <cellStyle name="Notas 10 3 2 3" xfId="8917" xr:uid="{43FA89D4-D90C-4CB7-9036-C296A97A1A91}"/>
    <cellStyle name="Notas 10 3 2 3 2" xfId="24025" xr:uid="{D605C62F-2B6B-496F-8409-3F3646F4B775}"/>
    <cellStyle name="Notas 10 3 2 4" xfId="8689" xr:uid="{179E8B26-D563-451E-8CB8-AD03F0ACDDC6}"/>
    <cellStyle name="Notas 10 3 2 4 2" xfId="23797" xr:uid="{9CE7C9E3-CB5C-4173-9119-F5509EFE0D79}"/>
    <cellStyle name="Notas 10 3 2 5" xfId="14980" xr:uid="{0EE4A934-D736-41DF-AF3D-BE1C1295F9F0}"/>
    <cellStyle name="Notas 10 3 2 5 2" xfId="30088" xr:uid="{ED835A75-2AB1-4BB5-A195-E6F2D55489A8}"/>
    <cellStyle name="Notas 10 3 2 6" xfId="17624" xr:uid="{AE76509A-7131-47DE-BBB1-9AB5268665E5}"/>
    <cellStyle name="Notas 10 3 3" xfId="2666" xr:uid="{DE79F1FB-59C5-4611-BA3C-82D22F012A55}"/>
    <cellStyle name="Notas 10 3 3 2" xfId="5303" xr:uid="{D307BF7D-C786-43F5-9F1B-D35A278FE1A7}"/>
    <cellStyle name="Notas 10 3 3 2 2" xfId="14373" xr:uid="{F9AAAC5A-7C47-446E-9D63-BA1811D1B4E5}"/>
    <cellStyle name="Notas 10 3 3 2 2 2" xfId="29481" xr:uid="{B19FC1E7-F02B-4CC0-969D-EACBBDF6567E}"/>
    <cellStyle name="Notas 10 3 3 2 3" xfId="20411" xr:uid="{DA80F801-D1B9-4F53-9D35-B3569F2F60E2}"/>
    <cellStyle name="Notas 10 3 3 3" xfId="14057" xr:uid="{69339CB0-C201-4079-8BF6-079C95890289}"/>
    <cellStyle name="Notas 10 3 3 3 2" xfId="29165" xr:uid="{8FF6DCE5-65A8-4B4F-9398-512E24CDAFE5}"/>
    <cellStyle name="Notas 10 3 3 4" xfId="17774" xr:uid="{6CD972D9-3898-49DA-A57B-DEA6557179D0}"/>
    <cellStyle name="Notas 10 3 4" xfId="2969" xr:uid="{AAD5E71F-A66F-402D-B45D-DBD025CAABF7}"/>
    <cellStyle name="Notas 10 3 4 2" xfId="5606" xr:uid="{9E151BA2-1896-4DA8-B77D-872C77C73521}"/>
    <cellStyle name="Notas 10 3 4 2 2" xfId="11917" xr:uid="{7601DE26-C188-4EDD-9EAC-E2CB06D5219A}"/>
    <cellStyle name="Notas 10 3 4 2 2 2" xfId="27025" xr:uid="{78D3DADC-2CEA-4397-A9B8-2F27140A4066}"/>
    <cellStyle name="Notas 10 3 4 2 3" xfId="16472" xr:uid="{72D8A733-8A4B-4767-A2AB-F16BB0FA5097}"/>
    <cellStyle name="Notas 10 3 4 2 3 2" xfId="31580" xr:uid="{95AB14C9-854B-4539-9A63-B929A6C13766}"/>
    <cellStyle name="Notas 10 3 4 2 4" xfId="20714" xr:uid="{6F32E276-9992-4544-BD59-8DAE48CBB604}"/>
    <cellStyle name="Notas 10 3 4 3" xfId="9351" xr:uid="{FD3C979B-5A12-4017-8C12-0FD541150B3E}"/>
    <cellStyle name="Notas 10 3 4 3 2" xfId="24459" xr:uid="{B9EC7D86-5CE0-443F-8CCE-3E54A68AF3FE}"/>
    <cellStyle name="Notas 10 3 4 4" xfId="7981" xr:uid="{954FBF8D-42D0-4780-9AA0-33498BA8AE33}"/>
    <cellStyle name="Notas 10 3 4 4 2" xfId="23089" xr:uid="{FCAA849F-777A-4726-BEA5-1C4D4B6BC7E6}"/>
    <cellStyle name="Notas 10 3 4 5" xfId="18077" xr:uid="{9F2651CB-D480-4391-B954-9DB6A289AB8A}"/>
    <cellStyle name="Notas 10 3 5" xfId="3295" xr:uid="{6A197CF9-EBAA-4667-A1D1-C21A6CA0AD0C}"/>
    <cellStyle name="Notas 10 3 5 2" xfId="5932" xr:uid="{EF3B9912-3291-4BCA-B298-9F0E78048B67}"/>
    <cellStyle name="Notas 10 3 5 2 2" xfId="12243" xr:uid="{044E160D-A4A7-43B9-9E33-EB3774EB6BFB}"/>
    <cellStyle name="Notas 10 3 5 2 2 2" xfId="27351" xr:uid="{1B1A6888-A858-4455-A924-9C2913AD3F5E}"/>
    <cellStyle name="Notas 10 3 5 2 3" xfId="14760" xr:uid="{92E84E32-845C-41D5-871C-456CB1D5A542}"/>
    <cellStyle name="Notas 10 3 5 2 3 2" xfId="29868" xr:uid="{0E89A3E7-3E39-458A-B4A9-36BB6867E0FB}"/>
    <cellStyle name="Notas 10 3 5 2 4" xfId="21040" xr:uid="{A415ED6F-5C0F-443A-8A9B-359C024214BA}"/>
    <cellStyle name="Notas 10 3 5 3" xfId="9677" xr:uid="{33C466B3-7B57-456E-B2A9-352E9B8DE5E3}"/>
    <cellStyle name="Notas 10 3 5 3 2" xfId="24785" xr:uid="{60C28CD8-2C45-4B9D-8C26-C53CBA96C1D3}"/>
    <cellStyle name="Notas 10 3 5 4" xfId="11683" xr:uid="{6E78EA01-8514-4330-AAC5-3AA22D0E07CF}"/>
    <cellStyle name="Notas 10 3 5 4 2" xfId="26791" xr:uid="{9B2D0C0F-CECB-49F1-894B-0B5EC0F7C72A}"/>
    <cellStyle name="Notas 10 3 5 5" xfId="18403" xr:uid="{B665F3FC-8368-48BC-8F85-20FDAECD4171}"/>
    <cellStyle name="Notas 10 3 6" xfId="3601" xr:uid="{3101FF6C-2A94-4223-AD1B-BCD5B45F5BA1}"/>
    <cellStyle name="Notas 10 3 6 2" xfId="6238" xr:uid="{AACAA3EB-E32B-48C4-9895-63053B18D44D}"/>
    <cellStyle name="Notas 10 3 6 2 2" xfId="12549" xr:uid="{E0D7AFD7-83FC-4065-AA1C-3410E0F6B797}"/>
    <cellStyle name="Notas 10 3 6 2 2 2" xfId="27657" xr:uid="{BB3BC529-690A-4F7F-8438-9D323CC5FB58}"/>
    <cellStyle name="Notas 10 3 6 2 3" xfId="13531" xr:uid="{73760326-98BC-4DDC-B0C8-9E4AB09E3144}"/>
    <cellStyle name="Notas 10 3 6 2 3 2" xfId="28639" xr:uid="{678EA87D-41DC-4B41-B3B6-66B804F89212}"/>
    <cellStyle name="Notas 10 3 6 2 4" xfId="21346" xr:uid="{DD8DD426-39E0-4AC5-B2FF-2A7AEAEF4F0C}"/>
    <cellStyle name="Notas 10 3 6 3" xfId="9983" xr:uid="{808BEC61-910D-419A-9DB6-A06F22375DD5}"/>
    <cellStyle name="Notas 10 3 6 3 2" xfId="25091" xr:uid="{9CAD51EC-CFF3-4028-929D-1FA1F51A4565}"/>
    <cellStyle name="Notas 10 3 6 4" xfId="15828" xr:uid="{8ACC2909-6A86-4B5F-BD30-0D1BD9FA9D7E}"/>
    <cellStyle name="Notas 10 3 6 4 2" xfId="30936" xr:uid="{8E874B74-7B44-4F08-95ED-1C226FC1FC48}"/>
    <cellStyle name="Notas 10 3 6 5" xfId="18709" xr:uid="{09D95FCA-597C-47F7-A988-9B8139DE5FDA}"/>
    <cellStyle name="Notas 10 3 7" xfId="3962" xr:uid="{B01F9639-673B-4341-94F7-A7166A2FFF50}"/>
    <cellStyle name="Notas 10 3 7 2" xfId="6599" xr:uid="{E2318A52-332E-4328-A60E-667A2E460D16}"/>
    <cellStyle name="Notas 10 3 7 2 2" xfId="12910" xr:uid="{7FF8B6D0-C14C-404C-BC61-F14369F59E58}"/>
    <cellStyle name="Notas 10 3 7 2 2 2" xfId="28018" xr:uid="{0312D356-8890-4066-B3D0-58A3838046E6}"/>
    <cellStyle name="Notas 10 3 7 2 3" xfId="16600" xr:uid="{CF77B444-035D-4002-B109-1F11026B02CA}"/>
    <cellStyle name="Notas 10 3 7 2 3 2" xfId="31708" xr:uid="{F649C268-4BD0-4A9B-A4D9-4EA430B5F41A}"/>
    <cellStyle name="Notas 10 3 7 2 4" xfId="21707" xr:uid="{F02B4B58-B1BA-4D95-A909-F2D015EB5A95}"/>
    <cellStyle name="Notas 10 3 7 3" xfId="10344" xr:uid="{A9A9F605-7D33-4B13-A0F9-7F401B07F2B4}"/>
    <cellStyle name="Notas 10 3 7 3 2" xfId="25452" xr:uid="{3ABFC6F6-CD07-4BA6-B6C2-FA13524C0CBF}"/>
    <cellStyle name="Notas 10 3 7 4" xfId="13382" xr:uid="{123F2E47-F61F-4770-96C6-36FE9D342326}"/>
    <cellStyle name="Notas 10 3 7 4 2" xfId="28490" xr:uid="{30D3D4AE-28A0-468B-B804-6EB7C002D562}"/>
    <cellStyle name="Notas 10 3 7 5" xfId="19070" xr:uid="{5A8844FD-2C16-4192-AE8A-985B75BE8BDD}"/>
    <cellStyle name="Notas 10 3 8" xfId="4294" xr:uid="{B1B9BEE9-3BE6-4952-858B-69A5CEEEC5A9}"/>
    <cellStyle name="Notas 10 3 8 2" xfId="6931" xr:uid="{303FCFC7-2400-4347-B97E-51ADB3D51E3B}"/>
    <cellStyle name="Notas 10 3 8 2 2" xfId="13242" xr:uid="{B5BD7B2B-2A16-42A3-A100-417E4285E3E3}"/>
    <cellStyle name="Notas 10 3 8 2 2 2" xfId="28350" xr:uid="{EBC3F911-59AF-4983-A148-076A4D28499E}"/>
    <cellStyle name="Notas 10 3 8 2 3" xfId="16906" xr:uid="{2687CAB1-79BA-4715-80B3-0123C8601BEA}"/>
    <cellStyle name="Notas 10 3 8 2 3 2" xfId="32014" xr:uid="{A1F53870-531A-45A6-9BBA-D932951C29C9}"/>
    <cellStyle name="Notas 10 3 8 2 4" xfId="22039" xr:uid="{440918D5-01A7-449B-88B2-05D6BBBF1089}"/>
    <cellStyle name="Notas 10 3 8 3" xfId="10676" xr:uid="{54A32D28-3A54-489E-BBBA-F758458EC7CB}"/>
    <cellStyle name="Notas 10 3 8 3 2" xfId="25784" xr:uid="{FB0492A1-0638-4D4E-A602-B24AEDA6F384}"/>
    <cellStyle name="Notas 10 3 8 4" xfId="13685" xr:uid="{C50B1472-D7E9-4ABF-A6A4-343903852EBA}"/>
    <cellStyle name="Notas 10 3 8 4 2" xfId="28793" xr:uid="{0F2314C5-83B1-441C-BE28-2253E11137FC}"/>
    <cellStyle name="Notas 10 3 8 5" xfId="19402" xr:uid="{9D952CA9-5F1B-4000-A736-0FF107EBCEB1}"/>
    <cellStyle name="Notas 10 3 9" xfId="4527" xr:uid="{FB4B9434-10F2-4BDF-BC2F-0D3B406E86C5}"/>
    <cellStyle name="Notas 10 3 9 2" xfId="10909" xr:uid="{5784048F-6B82-4C6F-A965-08F97B9F8D29}"/>
    <cellStyle name="Notas 10 3 9 2 2" xfId="26017" xr:uid="{A3113346-B72F-4750-943D-5156DA675F3E}"/>
    <cellStyle name="Notas 10 3 9 3" xfId="16221" xr:uid="{64329E2A-6861-4D36-B74B-C061296BFE62}"/>
    <cellStyle name="Notas 10 3 9 3 2" xfId="31329" xr:uid="{C6D6A381-8496-4718-B350-260E03E31C61}"/>
    <cellStyle name="Notas 10 3 9 4" xfId="19635" xr:uid="{EE3617F5-5758-4E1A-8F56-411EB3275439}"/>
    <cellStyle name="Notas 10 4" xfId="2100" xr:uid="{5525120C-FC91-49A7-BEEB-0039651F841D}"/>
    <cellStyle name="Notas 10 4 10" xfId="8598" xr:uid="{08A10321-D67D-4259-B5EC-FDA60A07539A}"/>
    <cellStyle name="Notas 10 4 10 2" xfId="23706" xr:uid="{D3863A12-BA51-4D1F-BE77-7A596D10AE85}"/>
    <cellStyle name="Notas 10 4 11" xfId="14675" xr:uid="{F86927D9-55FD-4295-B1EE-A9894D7D6BD7}"/>
    <cellStyle name="Notas 10 4 11 2" xfId="29783" xr:uid="{C04A6375-497A-48AE-AE7A-A4D7F7FBD798}"/>
    <cellStyle name="Notas 10 4 12" xfId="14494" xr:uid="{EE8AF0B0-CC23-44CB-8080-A64F1BEC11E7}"/>
    <cellStyle name="Notas 10 4 12 2" xfId="29602" xr:uid="{F70B2D4C-6190-4A2E-9F10-A8F09F146B3B}"/>
    <cellStyle name="Notas 10 4 13" xfId="17325" xr:uid="{82BDB83D-827D-4357-8139-FC2850428333}"/>
    <cellStyle name="Notas 10 4 2" xfId="2590" xr:uid="{DB26FC12-CED9-472F-85FF-00D4807C6DE4}"/>
    <cellStyle name="Notas 10 4 2 2" xfId="5227" xr:uid="{AF48D05D-53DB-41B8-ABA5-CC418B2D78F5}"/>
    <cellStyle name="Notas 10 4 2 2 2" xfId="11591" xr:uid="{72FD9622-082B-4D88-A2B7-9E90FA2413C9}"/>
    <cellStyle name="Notas 10 4 2 2 2 2" xfId="26699" xr:uid="{1DC39CE0-5DF6-410C-A3E9-F3B439152372}"/>
    <cellStyle name="Notas 10 4 2 2 3" xfId="15112" xr:uid="{CDA36185-2DC9-4970-9135-65764C789947}"/>
    <cellStyle name="Notas 10 4 2 2 3 2" xfId="30220" xr:uid="{3AC9F3C1-5A56-4668-8F6F-5C54A40F2C27}"/>
    <cellStyle name="Notas 10 4 2 2 4" xfId="20335" xr:uid="{AADF1CAA-ECE2-428B-AC1E-175787A231BE}"/>
    <cellStyle name="Notas 10 4 2 3" xfId="9057" xr:uid="{2175E995-C4BE-4728-8C7D-A8DFE23EC79F}"/>
    <cellStyle name="Notas 10 4 2 3 2" xfId="24165" xr:uid="{F82B7741-327C-4AF6-80B5-CC88874CFBB3}"/>
    <cellStyle name="Notas 10 4 2 4" xfId="16312" xr:uid="{5BB05207-7250-4CCA-967F-247F6477F04D}"/>
    <cellStyle name="Notas 10 4 2 4 2" xfId="31420" xr:uid="{C738B543-185E-4A53-8893-9E5137A364B5}"/>
    <cellStyle name="Notas 10 4 2 5" xfId="16134" xr:uid="{EF1CE8D7-D98F-4091-BF3E-1E8EBB439F16}"/>
    <cellStyle name="Notas 10 4 2 5 2" xfId="31242" xr:uid="{A3E99480-D0E3-4A42-9727-D73BC93A1A61}"/>
    <cellStyle name="Notas 10 4 2 6" xfId="17698" xr:uid="{A5A64299-99BA-4D47-929A-BEC4DF0E95AE}"/>
    <cellStyle name="Notas 10 4 3" xfId="2855" xr:uid="{F19470F5-B98F-472D-8A85-F0EEE73F8E47}"/>
    <cellStyle name="Notas 10 4 3 2" xfId="5492" xr:uid="{47585E52-09F3-4DA6-8ECC-AC083D6DE3EC}"/>
    <cellStyle name="Notas 10 4 3 2 2" xfId="15661" xr:uid="{16E4267C-1F9C-4153-AA7D-747FC168A825}"/>
    <cellStyle name="Notas 10 4 3 2 2 2" xfId="30769" xr:uid="{C6DF68E6-E7BB-4B61-9597-7EC3184AAC76}"/>
    <cellStyle name="Notas 10 4 3 2 3" xfId="20600" xr:uid="{AD15F96A-DC44-4014-868A-2F00C48946AD}"/>
    <cellStyle name="Notas 10 4 3 3" xfId="9173" xr:uid="{8DDF40CD-A477-4815-9D41-4F9A0B85BCB3}"/>
    <cellStyle name="Notas 10 4 3 3 2" xfId="24281" xr:uid="{F2AD0CE3-FF1B-4458-A623-EB5DC1C33F7E}"/>
    <cellStyle name="Notas 10 4 3 4" xfId="17963" xr:uid="{CFE6CEEE-49C3-45E8-87B9-8207AD1A94CD}"/>
    <cellStyle name="Notas 10 4 4" xfId="3158" xr:uid="{3D36E149-A12C-45E6-8256-D2B54A546444}"/>
    <cellStyle name="Notas 10 4 4 2" xfId="5795" xr:uid="{4FC4BDF5-32C3-438F-A45F-0AA997584138}"/>
    <cellStyle name="Notas 10 4 4 2 2" xfId="12106" xr:uid="{6D41509E-6757-4921-91C4-8F2B92AFF3FF}"/>
    <cellStyle name="Notas 10 4 4 2 2 2" xfId="27214" xr:uid="{6A95ABED-A925-430A-92E3-A3C0B27D42B2}"/>
    <cellStyle name="Notas 10 4 4 2 3" xfId="16224" xr:uid="{B1582E41-F5C7-4F1E-B0CB-B42A13201DB7}"/>
    <cellStyle name="Notas 10 4 4 2 3 2" xfId="31332" xr:uid="{22D6D18C-9F01-4264-9ED7-4CA22A1D8117}"/>
    <cellStyle name="Notas 10 4 4 2 4" xfId="20903" xr:uid="{99241A12-9847-47B1-86AE-4576ECE7FB81}"/>
    <cellStyle name="Notas 10 4 4 3" xfId="9540" xr:uid="{75792318-0340-4FFB-A28E-C61830F354B9}"/>
    <cellStyle name="Notas 10 4 4 3 2" xfId="24648" xr:uid="{1F0FBD6C-6279-4F5A-A5BE-1184A271A827}"/>
    <cellStyle name="Notas 10 4 4 4" xfId="16209" xr:uid="{BC660659-D987-4C46-B33C-95FAB7EB1AE9}"/>
    <cellStyle name="Notas 10 4 4 4 2" xfId="31317" xr:uid="{FACA56F1-1C17-43BA-BD47-B493CCD26926}"/>
    <cellStyle name="Notas 10 4 4 5" xfId="18266" xr:uid="{8260A90B-3F17-4DE6-AC1D-42ACA4CC8DB5}"/>
    <cellStyle name="Notas 10 4 5" xfId="3484" xr:uid="{85019E6D-BA52-4DCA-8D66-8314AA2A35B4}"/>
    <cellStyle name="Notas 10 4 5 2" xfId="6121" xr:uid="{235CCD1E-6FB3-4D80-BCE5-A3185173A646}"/>
    <cellStyle name="Notas 10 4 5 2 2" xfId="12432" xr:uid="{B3ED6C3D-B482-46B4-B044-35A1E6EB780D}"/>
    <cellStyle name="Notas 10 4 5 2 2 2" xfId="27540" xr:uid="{27071ABE-8960-4B49-8308-92248E9FFA52}"/>
    <cellStyle name="Notas 10 4 5 2 3" xfId="15022" xr:uid="{4D702943-F393-4389-B357-0041FF182925}"/>
    <cellStyle name="Notas 10 4 5 2 3 2" xfId="30130" xr:uid="{5734DC1B-FC91-4FAF-A1BB-47A53D39A566}"/>
    <cellStyle name="Notas 10 4 5 2 4" xfId="21229" xr:uid="{433EF17A-43F1-455A-9E97-C5BA073BA718}"/>
    <cellStyle name="Notas 10 4 5 3" xfId="9866" xr:uid="{3B67D8B4-C91C-4F5F-BAFB-CE06DF1A4EE7}"/>
    <cellStyle name="Notas 10 4 5 3 2" xfId="24974" xr:uid="{D1BB2741-4646-44CE-B433-D6C95537CF8C}"/>
    <cellStyle name="Notas 10 4 5 4" xfId="7869" xr:uid="{9364E528-F542-493E-B08A-897863CA550B}"/>
    <cellStyle name="Notas 10 4 5 4 2" xfId="22977" xr:uid="{234DBEAD-5303-4B40-A64E-2F3AE93B3CD5}"/>
    <cellStyle name="Notas 10 4 5 5" xfId="18592" xr:uid="{C6CF3363-EC4B-4365-B48C-6AA88BF8B57D}"/>
    <cellStyle name="Notas 10 4 6" xfId="3790" xr:uid="{A3DD0938-87B5-4EC1-8572-F85BE871FC98}"/>
    <cellStyle name="Notas 10 4 6 2" xfId="6427" xr:uid="{9A34AF1A-286E-4EF7-96AC-AC34AF9DC661}"/>
    <cellStyle name="Notas 10 4 6 2 2" xfId="12738" xr:uid="{7E961BAC-F609-47CC-B51B-247C75BC6CD0}"/>
    <cellStyle name="Notas 10 4 6 2 2 2" xfId="27846" xr:uid="{BD7A4F30-715B-4A02-AAF2-04290C8EF243}"/>
    <cellStyle name="Notas 10 4 6 2 3" xfId="8699" xr:uid="{02FC8357-9F1D-44AA-A736-B1181E610487}"/>
    <cellStyle name="Notas 10 4 6 2 3 2" xfId="23807" xr:uid="{DA48E94E-C36A-45DA-A3B9-5523A49CE89A}"/>
    <cellStyle name="Notas 10 4 6 2 4" xfId="21535" xr:uid="{97A9EBB0-763D-49A5-B56B-92F8DCE161E7}"/>
    <cellStyle name="Notas 10 4 6 3" xfId="10172" xr:uid="{E4B5ACE0-D245-41AD-A647-810D6E7F1653}"/>
    <cellStyle name="Notas 10 4 6 3 2" xfId="25280" xr:uid="{FEB59D83-8965-45F7-97D6-C9DC43F736F2}"/>
    <cellStyle name="Notas 10 4 6 4" xfId="16026" xr:uid="{F8E1995F-E9E4-4CB4-B1A0-C8E270C406D0}"/>
    <cellStyle name="Notas 10 4 6 4 2" xfId="31134" xr:uid="{15C9B594-187C-421B-8E81-C898E291096B}"/>
    <cellStyle name="Notas 10 4 6 5" xfId="18898" xr:uid="{A1F4407B-36AE-4D49-BFDD-A5EFFAAF786A}"/>
    <cellStyle name="Notas 10 4 7" xfId="4172" xr:uid="{23B817BB-49D5-4155-A10B-F5D6D14BCC0B}"/>
    <cellStyle name="Notas 10 4 7 2" xfId="6809" xr:uid="{D62323A2-A82D-4A80-A597-EE3D148E8A81}"/>
    <cellStyle name="Notas 10 4 7 2 2" xfId="13120" xr:uid="{FB57CE64-9E68-4967-BBB6-2C5E16A91BDE}"/>
    <cellStyle name="Notas 10 4 7 2 2 2" xfId="28228" xr:uid="{11AD54D2-DDB7-44EE-8F67-82105A797458}"/>
    <cellStyle name="Notas 10 4 7 2 3" xfId="16789" xr:uid="{803FD0AB-3BF0-4F2B-B615-A425D15FE9BE}"/>
    <cellStyle name="Notas 10 4 7 2 3 2" xfId="31897" xr:uid="{A465D467-B147-4E86-AF2E-DB65F8FD0CEF}"/>
    <cellStyle name="Notas 10 4 7 2 4" xfId="21917" xr:uid="{48362A0B-808E-442E-9166-C83CF9AF7D64}"/>
    <cellStyle name="Notas 10 4 7 3" xfId="10554" xr:uid="{5BD30A89-A442-4D03-B169-656A8DB4C38F}"/>
    <cellStyle name="Notas 10 4 7 3 2" xfId="25662" xr:uid="{C8A4DBE8-8AE2-450A-A051-DA40C32741C0}"/>
    <cellStyle name="Notas 10 4 7 4" xfId="14338" xr:uid="{6E392772-77E9-4E0C-94B0-DCA5065C3FFD}"/>
    <cellStyle name="Notas 10 4 7 4 2" xfId="29446" xr:uid="{0472B05C-4813-4D25-86D0-B900E97D9CA6}"/>
    <cellStyle name="Notas 10 4 7 5" xfId="19280" xr:uid="{F305DDD9-7587-44DE-835A-CB29F5471020}"/>
    <cellStyle name="Notas 10 4 8" xfId="4379" xr:uid="{09782DD6-3423-4B80-B9BF-C770815B6FCB}"/>
    <cellStyle name="Notas 10 4 8 2" xfId="7016" xr:uid="{0B19052C-AB12-419D-8146-470549BE87E1}"/>
    <cellStyle name="Notas 10 4 8 2 2" xfId="13327" xr:uid="{9C740ACE-40BB-4C5B-B204-ED9921D0584A}"/>
    <cellStyle name="Notas 10 4 8 2 2 2" xfId="28435" xr:uid="{BFA061BE-28CB-4758-96F7-769C030F7F5B}"/>
    <cellStyle name="Notas 10 4 8 2 3" xfId="16991" xr:uid="{FD97E659-DAD8-4067-8AF8-DD236E8BEE74}"/>
    <cellStyle name="Notas 10 4 8 2 3 2" xfId="32099" xr:uid="{499E5F39-9317-4FAA-8E14-F695A5E84540}"/>
    <cellStyle name="Notas 10 4 8 2 4" xfId="22124" xr:uid="{C1CE7A9C-1D95-4E52-93D0-53FC54A8A7AA}"/>
    <cellStyle name="Notas 10 4 8 3" xfId="10761" xr:uid="{6CCA1DA8-5898-42A5-9CA1-081530032F35}"/>
    <cellStyle name="Notas 10 4 8 3 2" xfId="25869" xr:uid="{85EF92F4-E3E5-45A5-9B37-1DDE8DFE9BD3}"/>
    <cellStyle name="Notas 10 4 8 4" xfId="13380" xr:uid="{2ECBA4D3-5322-4D57-8135-C004809BF749}"/>
    <cellStyle name="Notas 10 4 8 4 2" xfId="28488" xr:uid="{24C0828A-B5A9-44CB-A68B-594B08EAC72D}"/>
    <cellStyle name="Notas 10 4 8 5" xfId="19487" xr:uid="{42D37EA7-B310-4B6A-93F7-328FF089A32C}"/>
    <cellStyle name="Notas 10 4 9" xfId="4737" xr:uid="{2652AD1C-D662-46F1-9AA3-708B5E0C2CC1}"/>
    <cellStyle name="Notas 10 4 9 2" xfId="11119" xr:uid="{026DDF77-0BE2-4CDC-8B59-CEE06E8C83E9}"/>
    <cellStyle name="Notas 10 4 9 2 2" xfId="26227" xr:uid="{4323A327-D0A3-48E3-A590-5B62F591923E}"/>
    <cellStyle name="Notas 10 4 9 3" xfId="13456" xr:uid="{C5B203B3-DC37-4A7C-8F6E-FD7D856628A6}"/>
    <cellStyle name="Notas 10 4 9 3 2" xfId="28564" xr:uid="{9012FCC2-53B2-4A75-86F1-95BD286EC69D}"/>
    <cellStyle name="Notas 10 4 9 4" xfId="19845" xr:uid="{B9445A82-7880-455A-AE0F-386018E6D2C4}"/>
    <cellStyle name="Notas 10 5" xfId="2024" xr:uid="{6CF927A0-845B-4E9A-92B6-59E45CA05049}"/>
    <cellStyle name="Notas 10 5 10" xfId="15489" xr:uid="{A267BD75-8E95-4B7A-AF63-B91F650071FE}"/>
    <cellStyle name="Notas 10 5 10 2" xfId="30597" xr:uid="{369C0AC5-359C-4ACC-ABF6-4455A6B19F68}"/>
    <cellStyle name="Notas 10 5 11" xfId="15004" xr:uid="{343E35E8-E237-417E-B582-0E47DAD28205}"/>
    <cellStyle name="Notas 10 5 11 2" xfId="30112" xr:uid="{A2BC6B9E-6AAB-416F-9D11-A44171B30BF5}"/>
    <cellStyle name="Notas 10 5 12" xfId="17249" xr:uid="{6AC5DA42-1EA9-4F65-B0CD-C59ACBAF2A99}"/>
    <cellStyle name="Notas 10 5 2" xfId="2786" xr:uid="{3C624ADC-A745-4EC4-9F61-835FA6FD5C48}"/>
    <cellStyle name="Notas 10 5 2 2" xfId="5423" xr:uid="{D1E067FD-BFDF-4A33-9D22-F8232D2C50AC}"/>
    <cellStyle name="Notas 10 5 2 2 2" xfId="14784" xr:uid="{04FEDFB8-204A-45E3-AF0B-5D9672703128}"/>
    <cellStyle name="Notas 10 5 2 2 2 2" xfId="29892" xr:uid="{43F9B2B3-0E7D-49CC-996E-2D1335749EA4}"/>
    <cellStyle name="Notas 10 5 2 2 3" xfId="20531" xr:uid="{D4C272B3-0BD3-430F-8D3D-C4A77EA2BAF1}"/>
    <cellStyle name="Notas 10 5 2 3" xfId="13985" xr:uid="{2D3DC46A-AC73-4052-880A-B70F7A748A62}"/>
    <cellStyle name="Notas 10 5 2 3 2" xfId="29093" xr:uid="{0A3089C0-B752-460B-97FF-C08134A73794}"/>
    <cellStyle name="Notas 10 5 2 4" xfId="17894" xr:uid="{06FCD2FA-09BE-4540-87D8-18E035217F62}"/>
    <cellStyle name="Notas 10 5 3" xfId="3089" xr:uid="{AAA3883B-AF5B-4D79-9C05-BFE6E0D44246}"/>
    <cellStyle name="Notas 10 5 3 2" xfId="5726" xr:uid="{6CAE98E4-1B1D-4740-855B-37E717B33441}"/>
    <cellStyle name="Notas 10 5 3 2 2" xfId="12037" xr:uid="{CA14F67C-5582-45DD-94E9-6E02CE20301E}"/>
    <cellStyle name="Notas 10 5 3 2 2 2" xfId="27145" xr:uid="{399F7D9E-2063-41CB-92C1-457DF83B9C73}"/>
    <cellStyle name="Notas 10 5 3 2 3" xfId="13453" xr:uid="{44E5620D-8B63-47BE-B20B-A641F738D682}"/>
    <cellStyle name="Notas 10 5 3 2 3 2" xfId="28561" xr:uid="{3C736340-6331-433C-A72B-87EC3306758C}"/>
    <cellStyle name="Notas 10 5 3 2 4" xfId="20834" xr:uid="{9DE28018-D27A-4D4A-8670-98D5753D0A06}"/>
    <cellStyle name="Notas 10 5 3 3" xfId="9471" xr:uid="{140C46D8-23B8-4F39-B471-469B2B91760A}"/>
    <cellStyle name="Notas 10 5 3 3 2" xfId="24579" xr:uid="{B18E7F0C-F538-42E3-92E9-C72208157C03}"/>
    <cellStyle name="Notas 10 5 3 4" xfId="14166" xr:uid="{BB348E17-4886-4857-B5D0-66FEE9F00C26}"/>
    <cellStyle name="Notas 10 5 3 4 2" xfId="29274" xr:uid="{95F9778D-BD55-4907-A4E3-2B030966F9F7}"/>
    <cellStyle name="Notas 10 5 3 5" xfId="18197" xr:uid="{73661A6A-E520-4F4E-BA2D-F35B96E222E3}"/>
    <cellStyle name="Notas 10 5 4" xfId="3415" xr:uid="{CC81E39B-599D-49CC-B8BC-3E9F42982B3D}"/>
    <cellStyle name="Notas 10 5 4 2" xfId="6052" xr:uid="{6C030E96-97AA-48D7-9476-6C3E363F3F36}"/>
    <cellStyle name="Notas 10 5 4 2 2" xfId="12363" xr:uid="{FAF7DE20-1D81-48F8-813B-035D66A95683}"/>
    <cellStyle name="Notas 10 5 4 2 2 2" xfId="27471" xr:uid="{0775AC10-1EF1-4969-80FC-E15D3783DD82}"/>
    <cellStyle name="Notas 10 5 4 2 3" xfId="7460" xr:uid="{DDE27BD9-E6EE-4226-90CA-A2DF1A1697A2}"/>
    <cellStyle name="Notas 10 5 4 2 3 2" xfId="22568" xr:uid="{3C04BDC8-9E98-41B2-8018-66C5BBA95082}"/>
    <cellStyle name="Notas 10 5 4 2 4" xfId="21160" xr:uid="{DCB1AD15-4210-4339-9DE4-1A9B1D8DC0A7}"/>
    <cellStyle name="Notas 10 5 4 3" xfId="9797" xr:uid="{1372CFB6-0209-4895-B7DE-D1EF0D410C2E}"/>
    <cellStyle name="Notas 10 5 4 3 2" xfId="24905" xr:uid="{FFE5A666-FC01-4FDB-AF59-C5FC9BBA5383}"/>
    <cellStyle name="Notas 10 5 4 4" xfId="15411" xr:uid="{C087379F-8B4F-4E1A-82CE-5F2484CECD71}"/>
    <cellStyle name="Notas 10 5 4 4 2" xfId="30519" xr:uid="{00E42573-167F-4655-A168-CE5093CBAB96}"/>
    <cellStyle name="Notas 10 5 4 5" xfId="18523" xr:uid="{AAC4ABDA-95E1-4054-815B-A3D3CCDBD083}"/>
    <cellStyle name="Notas 10 5 5" xfId="3721" xr:uid="{C2FC6DA2-3962-415C-84A2-C94D40DCEC88}"/>
    <cellStyle name="Notas 10 5 5 2" xfId="6358" xr:uid="{ED241499-D30A-408B-BF68-C502C36E5BBC}"/>
    <cellStyle name="Notas 10 5 5 2 2" xfId="12669" xr:uid="{61793FC8-3A57-433E-9FF2-09A63A97B6F2}"/>
    <cellStyle name="Notas 10 5 5 2 2 2" xfId="27777" xr:uid="{B3DC03A3-060C-4521-9512-E0F1F5CA9BCD}"/>
    <cellStyle name="Notas 10 5 5 2 3" xfId="14610" xr:uid="{6988D0BB-1F1B-420B-9C0E-ECFA7B42538B}"/>
    <cellStyle name="Notas 10 5 5 2 3 2" xfId="29718" xr:uid="{F55AEAA0-B9A5-4B12-A55C-5728DE3DF893}"/>
    <cellStyle name="Notas 10 5 5 2 4" xfId="21466" xr:uid="{4E20AEFC-66AA-4258-B036-875322361FC9}"/>
    <cellStyle name="Notas 10 5 5 3" xfId="10103" xr:uid="{2D9C0623-EB1F-4FEF-AB40-F9327DD937CB}"/>
    <cellStyle name="Notas 10 5 5 3 2" xfId="25211" xr:uid="{9CA73494-D6C3-46B8-A0BC-E723A9C24648}"/>
    <cellStyle name="Notas 10 5 5 4" xfId="15111" xr:uid="{56B8986C-AE67-477F-99E4-DABA08C24B60}"/>
    <cellStyle name="Notas 10 5 5 4 2" xfId="30219" xr:uid="{8199817F-FBE1-4286-9BB7-153F834C6720}"/>
    <cellStyle name="Notas 10 5 5 5" xfId="18829" xr:uid="{5111494C-0945-4710-82C2-79ECF1BBABC0}"/>
    <cellStyle name="Notas 10 5 6" xfId="4096" xr:uid="{E20FDCCE-A7CF-4C23-AF08-83F9122ACF70}"/>
    <cellStyle name="Notas 10 5 6 2" xfId="6733" xr:uid="{42F00177-9669-41A7-BC53-E6AFF092F3B4}"/>
    <cellStyle name="Notas 10 5 6 2 2" xfId="13044" xr:uid="{C134A0B2-B0F3-4A02-95C3-8F8CA86259DD}"/>
    <cellStyle name="Notas 10 5 6 2 2 2" xfId="28152" xr:uid="{CB72BF34-CC0E-4814-9A98-4D683244DA58}"/>
    <cellStyle name="Notas 10 5 6 2 3" xfId="16720" xr:uid="{2B4E56EE-332C-4CE6-ABD2-B72E9E38D6CA}"/>
    <cellStyle name="Notas 10 5 6 2 3 2" xfId="31828" xr:uid="{CF922DDF-D055-439E-BDC6-CC806EE09001}"/>
    <cellStyle name="Notas 10 5 6 2 4" xfId="21841" xr:uid="{4BC48FD1-643D-4274-ACE1-8714B2566618}"/>
    <cellStyle name="Notas 10 5 6 3" xfId="10478" xr:uid="{E1975AE4-04F2-4E18-B487-3FF68E5E66A2}"/>
    <cellStyle name="Notas 10 5 6 3 2" xfId="25586" xr:uid="{2EF23214-3BE2-49C7-9579-47C98FE2D7AE}"/>
    <cellStyle name="Notas 10 5 6 4" xfId="7111" xr:uid="{E222362C-1280-4C4F-8B71-EA7BB2E09872}"/>
    <cellStyle name="Notas 10 5 6 4 2" xfId="22219" xr:uid="{61D0C99B-842C-4AFE-8AB7-A3DE63B88F9B}"/>
    <cellStyle name="Notas 10 5 6 5" xfId="19204" xr:uid="{9A79674C-7747-485D-A849-69DBAC772F7A}"/>
    <cellStyle name="Notas 10 5 7" xfId="4378" xr:uid="{5C3FF32F-E423-4C8F-9E3D-12CCC56B1BF8}"/>
    <cellStyle name="Notas 10 5 7 2" xfId="7015" xr:uid="{3D7F8778-AA0A-457E-B66B-3420B1F534BA}"/>
    <cellStyle name="Notas 10 5 7 2 2" xfId="13326" xr:uid="{770401CA-ED02-4342-AE9D-EE90FB6B8AFB}"/>
    <cellStyle name="Notas 10 5 7 2 2 2" xfId="28434" xr:uid="{2AE064AD-C78D-4163-B9F3-398B340E7CC3}"/>
    <cellStyle name="Notas 10 5 7 2 3" xfId="16990" xr:uid="{91762A28-8A74-4DC6-BDF1-24D2FC2F81FF}"/>
    <cellStyle name="Notas 10 5 7 2 3 2" xfId="32098" xr:uid="{25BD2568-E6E5-4610-9D07-60AC1359FA5A}"/>
    <cellStyle name="Notas 10 5 7 2 4" xfId="22123" xr:uid="{6F18047F-DD49-4AC1-92DD-CB91BCAC2122}"/>
    <cellStyle name="Notas 10 5 7 3" xfId="10760" xr:uid="{3984ACAE-EB6A-446E-83D3-A8BD18455816}"/>
    <cellStyle name="Notas 10 5 7 3 2" xfId="25868" xr:uid="{0E4B2DED-E6E9-4B9B-B25A-650B487D2131}"/>
    <cellStyle name="Notas 10 5 7 4" xfId="14829" xr:uid="{7763BE01-4859-4923-9DBF-4A08789BE3F2}"/>
    <cellStyle name="Notas 10 5 7 4 2" xfId="29937" xr:uid="{7F9ACC3B-7319-4C71-A74C-0F3EC5AF834B}"/>
    <cellStyle name="Notas 10 5 7 5" xfId="19486" xr:uid="{DF957303-C746-4A6F-AB99-E9CDF2109025}"/>
    <cellStyle name="Notas 10 5 8" xfId="4661" xr:uid="{3433FB80-CF29-46A1-A71F-59A3C61EB148}"/>
    <cellStyle name="Notas 10 5 8 2" xfId="11043" xr:uid="{946FD81D-89DA-469B-97AE-0D134CB72E1B}"/>
    <cellStyle name="Notas 10 5 8 2 2" xfId="26151" xr:uid="{C4958DDB-6F43-4B39-851F-DFA794632F89}"/>
    <cellStyle name="Notas 10 5 8 3" xfId="15056" xr:uid="{DE42BA03-706B-460A-9958-3F5FFC334A09}"/>
    <cellStyle name="Notas 10 5 8 3 2" xfId="30164" xr:uid="{6187D574-E311-466F-903C-6D35C60B3112}"/>
    <cellStyle name="Notas 10 5 8 4" xfId="19769" xr:uid="{E9F4F88E-7743-46BA-9A9F-DCE739F8837C}"/>
    <cellStyle name="Notas 10 5 9" xfId="8522" xr:uid="{254FB83D-81AD-403E-B02C-7419230C08AD}"/>
    <cellStyle name="Notas 10 5 9 2" xfId="23630" xr:uid="{B0C0AE4A-283C-431B-8312-ABD47495F9C0}"/>
    <cellStyle name="Notas 11" xfId="1449" xr:uid="{00000000-0005-0000-0000-0000AD050000}"/>
    <cellStyle name="Notas 11 2" xfId="1904" xr:uid="{26733C46-EB30-43C6-AB1B-D4D5DEB3E307}"/>
    <cellStyle name="Notas 11 2 10" xfId="16084" xr:uid="{4D9CC2E4-7D11-4B8F-9BC5-3C848DBD59DF}"/>
    <cellStyle name="Notas 11 2 10 2" xfId="31192" xr:uid="{A1F36175-FF1F-42CA-8E1D-EFB3070FEEAF}"/>
    <cellStyle name="Notas 11 2 11" xfId="16267" xr:uid="{30F21E1A-0359-4537-9608-E40C2DACEA56}"/>
    <cellStyle name="Notas 11 2 11 2" xfId="31375" xr:uid="{90A3E202-2AAC-427F-AFDC-1217E932613F}"/>
    <cellStyle name="Notas 11 2 12" xfId="17129" xr:uid="{80EF4662-A4BD-46AA-9600-BDD4CEB952DA}"/>
    <cellStyle name="Notas 11 2 2" xfId="2464" xr:uid="{05BCBC1E-8828-42DD-A619-112AD3658F11}"/>
    <cellStyle name="Notas 11 2 2 2" xfId="5101" xr:uid="{CB9513B0-364C-4A9D-8CD7-A867AF93EB31}"/>
    <cellStyle name="Notas 11 2 2 2 2" xfId="11465" xr:uid="{EDA17F8F-0A27-4EC6-AF72-51780B7D0BB1}"/>
    <cellStyle name="Notas 11 2 2 2 2 2" xfId="26573" xr:uid="{C5B32131-BAD5-45EC-9C0C-B9B0F2CCCA61}"/>
    <cellStyle name="Notas 11 2 2 2 3" xfId="15778" xr:uid="{31DC1737-85BF-4E25-A535-43851023F65C}"/>
    <cellStyle name="Notas 11 2 2 2 3 2" xfId="30886" xr:uid="{9E59C56D-7F41-4D14-BBDF-E39607B7C501}"/>
    <cellStyle name="Notas 11 2 2 2 4" xfId="20209" xr:uid="{2D2CC987-3750-4DBD-BFD4-27A4CFFA6C5D}"/>
    <cellStyle name="Notas 11 2 2 3" xfId="8931" xr:uid="{0768DE73-0AE9-4E9F-90A9-8DB6A978ADA5}"/>
    <cellStyle name="Notas 11 2 2 3 2" xfId="24039" xr:uid="{21C1F51D-1902-44F2-94B0-9848ADB49461}"/>
    <cellStyle name="Notas 11 2 3" xfId="2680" xr:uid="{53503E49-1394-4FD7-8E8F-1FED0F61F4A3}"/>
    <cellStyle name="Notas 11 2 3 2" xfId="5317" xr:uid="{5925ACE4-6BC7-494F-A265-102050D2B0E9}"/>
    <cellStyle name="Notas 11 2 3 2 2" xfId="13559" xr:uid="{0EB1CBCD-0F36-42FF-8CF5-DAB72BC74E39}"/>
    <cellStyle name="Notas 11 2 3 2 2 2" xfId="28667" xr:uid="{61EA26A6-4B02-4C80-BD76-17FF2BE176EF}"/>
    <cellStyle name="Notas 11 2 3 2 3" xfId="20425" xr:uid="{063C7DF8-5B33-49A6-A037-07B52A65C1F2}"/>
    <cellStyle name="Notas 11 2 3 3" xfId="16225" xr:uid="{7C11029D-4709-48FE-A79D-591FB9A6B316}"/>
    <cellStyle name="Notas 11 2 3 3 2" xfId="31333" xr:uid="{BB7FAB67-538E-496D-84A3-4880C2130BD0}"/>
    <cellStyle name="Notas 11 2 3 4" xfId="17788" xr:uid="{C652073D-A884-41DC-A274-33CB80556C65}"/>
    <cellStyle name="Notas 11 2 4" xfId="2983" xr:uid="{C90626A2-D691-4B8D-BE43-9C3DD4D2721F}"/>
    <cellStyle name="Notas 11 2 4 2" xfId="5620" xr:uid="{AF94D780-A9BC-43D6-B30E-FC8C1D9B0D50}"/>
    <cellStyle name="Notas 11 2 4 2 2" xfId="11931" xr:uid="{06F14BF0-EE27-4389-AA20-E96610100C64}"/>
    <cellStyle name="Notas 11 2 4 2 2 2" xfId="27039" xr:uid="{D41FF815-6C12-4F2F-B42E-FF7254602CCB}"/>
    <cellStyle name="Notas 11 2 4 2 3" xfId="7892" xr:uid="{42EC62C3-5C5C-47A1-8B4B-7945D2F1AFB8}"/>
    <cellStyle name="Notas 11 2 4 2 3 2" xfId="23000" xr:uid="{ACA1849A-9BB0-48BC-90EC-F30AED86DF52}"/>
    <cellStyle name="Notas 11 2 4 2 4" xfId="20728" xr:uid="{72889A1F-59CD-40D4-8E46-E99F9219C0A8}"/>
    <cellStyle name="Notas 11 2 4 3" xfId="9365" xr:uid="{7B1F9CB1-481C-4A3D-B766-7463FA6EFFEE}"/>
    <cellStyle name="Notas 11 2 4 3 2" xfId="24473" xr:uid="{A24133B2-A2AC-4A6A-951A-ECA94777EFD2}"/>
    <cellStyle name="Notas 11 2 4 4" xfId="16034" xr:uid="{5CA4A1F6-4A48-4FA1-9C54-C1A3742406B2}"/>
    <cellStyle name="Notas 11 2 4 4 2" xfId="31142" xr:uid="{F21352D0-B37D-4F12-9D9D-293D180C60B8}"/>
    <cellStyle name="Notas 11 2 4 5" xfId="18091" xr:uid="{89D3A1DF-27D8-4102-8FF4-5EA970030000}"/>
    <cellStyle name="Notas 11 2 5" xfId="3309" xr:uid="{E6E1DBE1-3D9B-4BD3-A3A4-070012266152}"/>
    <cellStyle name="Notas 11 2 5 2" xfId="5946" xr:uid="{44718BBC-88B3-4CE9-AD7E-2F74BB602FD0}"/>
    <cellStyle name="Notas 11 2 5 2 2" xfId="12257" xr:uid="{CF985248-DFFF-46CF-BCF0-C6D7336EC197}"/>
    <cellStyle name="Notas 11 2 5 2 2 2" xfId="27365" xr:uid="{4B76DF67-A602-42E7-A860-E226EF1C6AF1}"/>
    <cellStyle name="Notas 11 2 5 2 3" xfId="7429" xr:uid="{DD538AF7-6FC2-4B8B-9E2F-E1018EFCF6EC}"/>
    <cellStyle name="Notas 11 2 5 2 3 2" xfId="22537" xr:uid="{9EB2C975-03FB-4414-B0D5-1E4C95881CA2}"/>
    <cellStyle name="Notas 11 2 5 2 4" xfId="21054" xr:uid="{BA058469-C492-403F-B333-3BD91F91A981}"/>
    <cellStyle name="Notas 11 2 5 3" xfId="9691" xr:uid="{F2D0B84F-7876-45F1-BCB0-A62F62634591}"/>
    <cellStyle name="Notas 11 2 5 3 2" xfId="24799" xr:uid="{25A703BC-B908-4C85-8090-6DAC685856EE}"/>
    <cellStyle name="Notas 11 2 5 4" xfId="15516" xr:uid="{F23DC9C9-4B1D-494F-A5C9-60F0D46C6A92}"/>
    <cellStyle name="Notas 11 2 5 4 2" xfId="30624" xr:uid="{3E658967-95BF-46D6-9BC7-FBA6474EB615}"/>
    <cellStyle name="Notas 11 2 5 5" xfId="18417" xr:uid="{9929BC0E-4E01-4346-AF37-793E2EA2C4F0}"/>
    <cellStyle name="Notas 11 2 6" xfId="3615" xr:uid="{3B5CE224-8918-42B2-9DF6-C06E0CF3C302}"/>
    <cellStyle name="Notas 11 2 6 2" xfId="6252" xr:uid="{FD086CDF-E003-459C-9524-B9A49A65E82D}"/>
    <cellStyle name="Notas 11 2 6 2 2" xfId="12563" xr:uid="{1563794F-F9EF-42C3-9417-8501DDAE188D}"/>
    <cellStyle name="Notas 11 2 6 2 2 2" xfId="27671" xr:uid="{5FF092A7-AC91-4AAF-9386-7D443EAFA460}"/>
    <cellStyle name="Notas 11 2 6 2 3" xfId="7826" xr:uid="{6DFD6AE4-B800-42C5-AF62-64A404601198}"/>
    <cellStyle name="Notas 11 2 6 2 3 2" xfId="22934" xr:uid="{752F2B64-3CBC-4533-B415-CE3902E81411}"/>
    <cellStyle name="Notas 11 2 6 2 4" xfId="21360" xr:uid="{7AA895FD-5006-4467-923D-42D6580F0E19}"/>
    <cellStyle name="Notas 11 2 6 3" xfId="9997" xr:uid="{E1531B5C-FDC7-464E-96D4-6924B584A6CE}"/>
    <cellStyle name="Notas 11 2 6 3 2" xfId="25105" xr:uid="{796189F0-8CFF-47DD-9813-92FFA096530D}"/>
    <cellStyle name="Notas 11 2 6 4" xfId="13806" xr:uid="{F8E18FDB-9628-4D0E-B527-B27F29AFC250}"/>
    <cellStyle name="Notas 11 2 6 4 2" xfId="28914" xr:uid="{086D06D8-A404-4230-BAC7-760F3A38AE4E}"/>
    <cellStyle name="Notas 11 2 6 5" xfId="18723" xr:uid="{2F2B11E9-5EE4-48F4-AA61-738A8C03CE7B}"/>
    <cellStyle name="Notas 11 2 7" xfId="3976" xr:uid="{794E708B-424E-4240-842A-FBCE622599DC}"/>
    <cellStyle name="Notas 11 2 7 2" xfId="6613" xr:uid="{BA439277-0C91-4ABD-92FC-9133AFA85EB7}"/>
    <cellStyle name="Notas 11 2 7 2 2" xfId="12924" xr:uid="{4B01899E-6124-4581-A69F-D899D221C2D0}"/>
    <cellStyle name="Notas 11 2 7 2 2 2" xfId="28032" xr:uid="{1B79CBD7-4E47-44E4-B363-D6C0769B26A3}"/>
    <cellStyle name="Notas 11 2 7 2 3" xfId="16614" xr:uid="{F56C8350-B2EE-4BCC-8610-72F71475F598}"/>
    <cellStyle name="Notas 11 2 7 2 3 2" xfId="31722" xr:uid="{400CF9F2-E2AD-4902-BBD3-4504BC83D767}"/>
    <cellStyle name="Notas 11 2 7 2 4" xfId="21721" xr:uid="{7610A65B-CA5A-48E1-B8EF-C7F852B4CDA7}"/>
    <cellStyle name="Notas 11 2 7 3" xfId="10358" xr:uid="{9547B995-C1F0-431A-B737-0BEC469D56DF}"/>
    <cellStyle name="Notas 11 2 7 3 2" xfId="25466" xr:uid="{B44169B9-BB0B-4722-86E6-C20C456E6613}"/>
    <cellStyle name="Notas 11 2 7 4" xfId="16550" xr:uid="{0D875A3A-00B2-49AC-849D-27D918BA91B3}"/>
    <cellStyle name="Notas 11 2 7 4 2" xfId="31658" xr:uid="{1740AA5F-5E1E-4E6F-8EE6-957AFF902AC7}"/>
    <cellStyle name="Notas 11 2 7 5" xfId="19084" xr:uid="{BF5A7627-761F-4F04-84AB-C069936E0A2E}"/>
    <cellStyle name="Notas 11 2 8" xfId="4541" xr:uid="{DC746AF6-C3B5-41CD-9133-7B3348AE4C4A}"/>
    <cellStyle name="Notas 11 2 8 2" xfId="10923" xr:uid="{108D427C-4D0E-47F5-B60A-7F5BFF3A31A1}"/>
    <cellStyle name="Notas 11 2 8 2 2" xfId="26031" xr:uid="{C389EBB3-34D3-4A40-85AD-B948A05BB4A2}"/>
    <cellStyle name="Notas 11 2 8 3" xfId="16341" xr:uid="{AEE10760-B54E-4A21-AB2D-6DFB29B7981B}"/>
    <cellStyle name="Notas 11 2 8 3 2" xfId="31449" xr:uid="{EB09E4B6-C046-4896-B566-EC69E123488A}"/>
    <cellStyle name="Notas 11 2 8 4" xfId="19649" xr:uid="{85152A64-1DB2-4CB2-8AE3-FB493B42788D}"/>
    <cellStyle name="Notas 11 2 9" xfId="8405" xr:uid="{F4FDB1D2-A1C0-4D17-B519-A42601E89D72}"/>
    <cellStyle name="Notas 11 2 9 2" xfId="23513" xr:uid="{DF37B358-9E7C-45D8-9247-6FEBA1A4FC40}"/>
    <cellStyle name="Notas 11 3" xfId="1891" xr:uid="{CA8F2F30-7891-4DD4-92C4-3250D3E9B8A4}"/>
    <cellStyle name="Notas 11 3 10" xfId="8392" xr:uid="{DE80535D-1CD4-4A78-BA64-B84E25F76FBE}"/>
    <cellStyle name="Notas 11 3 10 2" xfId="23500" xr:uid="{A5F8E64E-44D8-414B-A889-3465AC62702F}"/>
    <cellStyle name="Notas 11 3 11" xfId="14992" xr:uid="{02F7F8E2-CCD4-4D68-A2C0-29BCD71FB890}"/>
    <cellStyle name="Notas 11 3 11 2" xfId="30100" xr:uid="{A1667430-77BE-471A-A867-25729C791020}"/>
    <cellStyle name="Notas 11 3 12" xfId="16100" xr:uid="{20029D2D-69C4-4CAC-ABD8-77473AE91232}"/>
    <cellStyle name="Notas 11 3 12 2" xfId="31208" xr:uid="{63144A59-C491-4A98-9082-37135FDABE3C}"/>
    <cellStyle name="Notas 11 3 13" xfId="17116" xr:uid="{9DE19F08-D9B7-40A1-9FA0-8E5799BA229B}"/>
    <cellStyle name="Notas 11 3 2" xfId="2451" xr:uid="{4DD09200-46F7-4C02-8617-CF17CFAC5CC7}"/>
    <cellStyle name="Notas 11 3 2 2" xfId="5088" xr:uid="{185123BB-4198-40BF-AE2F-7BEFCF54C65F}"/>
    <cellStyle name="Notas 11 3 2 2 2" xfId="11452" xr:uid="{9FCC3056-1E65-4B04-B3AE-9DF4990F2858}"/>
    <cellStyle name="Notas 11 3 2 2 2 2" xfId="26560" xr:uid="{2732140E-C9A4-4E4A-BC98-1A469E637B1C}"/>
    <cellStyle name="Notas 11 3 2 2 3" xfId="15619" xr:uid="{EFDFC847-D1A1-4B3E-9A2F-19F0EDAC5096}"/>
    <cellStyle name="Notas 11 3 2 2 3 2" xfId="30727" xr:uid="{A42E8F74-1CE4-43F1-A7D9-92EE6377E415}"/>
    <cellStyle name="Notas 11 3 2 2 4" xfId="20196" xr:uid="{F5350798-EB6C-4A14-A4A0-AC6D73126267}"/>
    <cellStyle name="Notas 11 3 2 3" xfId="8918" xr:uid="{0827784B-927A-4E1F-A66B-A83F59FB4F6D}"/>
    <cellStyle name="Notas 11 3 2 3 2" xfId="24026" xr:uid="{53DD78CB-357A-4E55-BC45-E7275B48A756}"/>
    <cellStyle name="Notas 11 3 2 4" xfId="7514" xr:uid="{7950EEDE-9849-4213-894B-CDAA91A517F5}"/>
    <cellStyle name="Notas 11 3 2 4 2" xfId="22622" xr:uid="{43E8F16A-9F50-4FE1-B8C1-18E9D6E4CFD4}"/>
    <cellStyle name="Notas 11 3 2 5" xfId="14944" xr:uid="{32CAE249-0668-4F27-A816-7AAD923C4BBB}"/>
    <cellStyle name="Notas 11 3 2 5 2" xfId="30052" xr:uid="{D6BAF073-AD46-4E6F-B56C-A6B989B5E50D}"/>
    <cellStyle name="Notas 11 3 2 6" xfId="17625" xr:uid="{AD604663-B359-49A3-8E01-316730C7183A}"/>
    <cellStyle name="Notas 11 3 3" xfId="2667" xr:uid="{9A42C855-5307-4C28-BCB3-12F25CFFF3F1}"/>
    <cellStyle name="Notas 11 3 3 2" xfId="5304" xr:uid="{D4492D3C-2480-4EF6-A106-A7499916E432}"/>
    <cellStyle name="Notas 11 3 3 2 2" xfId="14445" xr:uid="{7940C6B0-CD13-4302-A38E-CCA84B551ACA}"/>
    <cellStyle name="Notas 11 3 3 2 2 2" xfId="29553" xr:uid="{F3F06B3C-D39D-4422-A4A5-3678821A9EF3}"/>
    <cellStyle name="Notas 11 3 3 2 3" xfId="20412" xr:uid="{88FEF1BD-DF65-4210-9E3F-C01633D5DE9E}"/>
    <cellStyle name="Notas 11 3 3 3" xfId="15120" xr:uid="{F199950E-B2DF-492A-8295-AFAAE17DE809}"/>
    <cellStyle name="Notas 11 3 3 3 2" xfId="30228" xr:uid="{48FC2333-0003-4FD5-B1FD-FF50409D4F13}"/>
    <cellStyle name="Notas 11 3 3 4" xfId="17775" xr:uid="{D9CCC1BA-4832-4677-B849-DB95262E7390}"/>
    <cellStyle name="Notas 11 3 4" xfId="2970" xr:uid="{9A3200D8-5B9B-4D9A-A10E-340522594FA0}"/>
    <cellStyle name="Notas 11 3 4 2" xfId="5607" xr:uid="{11838397-1068-4A9D-9C9E-C1C54C206D81}"/>
    <cellStyle name="Notas 11 3 4 2 2" xfId="11918" xr:uid="{B81EDE29-9A22-4811-9947-3B7895554DD5}"/>
    <cellStyle name="Notas 11 3 4 2 2 2" xfId="27026" xr:uid="{FDF1CF05-4714-46D9-966D-98FE4E38B5A1}"/>
    <cellStyle name="Notas 11 3 4 2 3" xfId="16415" xr:uid="{2D0D9B5B-DC0D-4B21-8276-70808F330A15}"/>
    <cellStyle name="Notas 11 3 4 2 3 2" xfId="31523" xr:uid="{33C1FEB8-5A9A-415E-88C2-0444D2B25E6F}"/>
    <cellStyle name="Notas 11 3 4 2 4" xfId="20715" xr:uid="{105A54A6-CB1F-4694-AEA8-ECB2D5485A2C}"/>
    <cellStyle name="Notas 11 3 4 3" xfId="9352" xr:uid="{6C31CB66-AC58-4568-A8DD-C6D08B863E63}"/>
    <cellStyle name="Notas 11 3 4 3 2" xfId="24460" xr:uid="{4D60D71A-3C48-495A-9F5F-2BF19DD514EC}"/>
    <cellStyle name="Notas 11 3 4 4" xfId="14751" xr:uid="{AA7346DD-7108-48F0-A7A9-7724006F45EC}"/>
    <cellStyle name="Notas 11 3 4 4 2" xfId="29859" xr:uid="{2CC15E82-CFAB-42E7-A2CF-5BCA3BCE3ACD}"/>
    <cellStyle name="Notas 11 3 4 5" xfId="18078" xr:uid="{341DED48-C538-4374-9BC8-EC5DC6A478AC}"/>
    <cellStyle name="Notas 11 3 5" xfId="3296" xr:uid="{F50B5AFB-9449-42D7-962D-789B9FBEE0C9}"/>
    <cellStyle name="Notas 11 3 5 2" xfId="5933" xr:uid="{F8CAA23F-7232-4BDE-A031-D1F18114D503}"/>
    <cellStyle name="Notas 11 3 5 2 2" xfId="12244" xr:uid="{5213D07E-3851-4404-8D4B-258D08749524}"/>
    <cellStyle name="Notas 11 3 5 2 2 2" xfId="27352" xr:uid="{ED24A062-8E00-4C00-8B12-6A8B97EFE4AC}"/>
    <cellStyle name="Notas 11 3 5 2 3" xfId="8161" xr:uid="{804206E7-7AE4-438C-86F1-048F4AC1E19B}"/>
    <cellStyle name="Notas 11 3 5 2 3 2" xfId="23269" xr:uid="{2E81D86B-9F55-429D-9170-ADBD1A2F0441}"/>
    <cellStyle name="Notas 11 3 5 2 4" xfId="21041" xr:uid="{D7320600-FF49-4FB7-9382-053F34749EBD}"/>
    <cellStyle name="Notas 11 3 5 3" xfId="9678" xr:uid="{9C12DA65-2B81-4D2B-943D-AAFFE2E496A3}"/>
    <cellStyle name="Notas 11 3 5 3 2" xfId="24786" xr:uid="{9DBB828F-59CC-4BF6-91EE-A37CAF80A38C}"/>
    <cellStyle name="Notas 11 3 5 4" xfId="14018" xr:uid="{53A4F159-48E7-4B01-B23B-2DA971955A9A}"/>
    <cellStyle name="Notas 11 3 5 4 2" xfId="29126" xr:uid="{CC8C439C-04DB-4EF0-AD60-FD1CA8100D5D}"/>
    <cellStyle name="Notas 11 3 5 5" xfId="18404" xr:uid="{EBCA0062-263E-4BE7-8FE7-FB4E1DDE61CC}"/>
    <cellStyle name="Notas 11 3 6" xfId="3602" xr:uid="{1B96180E-DDCE-405A-9B80-7ED411A5DE04}"/>
    <cellStyle name="Notas 11 3 6 2" xfId="6239" xr:uid="{A71E8788-E4B8-4AB1-8453-1DCD20BF07CE}"/>
    <cellStyle name="Notas 11 3 6 2 2" xfId="12550" xr:uid="{957D4AB2-D01D-41D7-A4E4-9F45F96382AC}"/>
    <cellStyle name="Notas 11 3 6 2 2 2" xfId="27658" xr:uid="{C78158DB-87CA-4014-9377-99926126EA43}"/>
    <cellStyle name="Notas 11 3 6 2 3" xfId="7300" xr:uid="{45DC696D-85E6-4075-915D-8D3C01D823C1}"/>
    <cellStyle name="Notas 11 3 6 2 3 2" xfId="22408" xr:uid="{950FDE63-2E75-44D8-B8B1-44D16482FE86}"/>
    <cellStyle name="Notas 11 3 6 2 4" xfId="21347" xr:uid="{27B1C299-CF54-42E8-84BD-DA7811F9488A}"/>
    <cellStyle name="Notas 11 3 6 3" xfId="9984" xr:uid="{AC7A1AAE-C5F4-42EE-8C6B-929D2DBAC7CB}"/>
    <cellStyle name="Notas 11 3 6 3 2" xfId="25092" xr:uid="{2BF044C7-B37D-4822-9DDB-C12C7BDDD95E}"/>
    <cellStyle name="Notas 11 3 6 4" xfId="14854" xr:uid="{D947D172-2187-4373-B397-C9939FB6621C}"/>
    <cellStyle name="Notas 11 3 6 4 2" xfId="29962" xr:uid="{AA2DD702-46C1-491C-9B50-14AC712C3C10}"/>
    <cellStyle name="Notas 11 3 6 5" xfId="18710" xr:uid="{EBB57620-4863-4757-B665-63C3DF43AC9C}"/>
    <cellStyle name="Notas 11 3 7" xfId="3963" xr:uid="{34BC7E81-7BDB-4B71-90C7-7C2A9D37A86A}"/>
    <cellStyle name="Notas 11 3 7 2" xfId="6600" xr:uid="{A24E0349-4ED5-4C77-8AEC-CB47B7A2E103}"/>
    <cellStyle name="Notas 11 3 7 2 2" xfId="12911" xr:uid="{B1CA484E-528B-4398-9ED2-A2E3A1944BFF}"/>
    <cellStyle name="Notas 11 3 7 2 2 2" xfId="28019" xr:uid="{BF7765F7-EF53-4C87-B82F-023A4E1491D2}"/>
    <cellStyle name="Notas 11 3 7 2 3" xfId="16601" xr:uid="{34F0D122-EB8D-4476-9327-C1C2E16C3FBE}"/>
    <cellStyle name="Notas 11 3 7 2 3 2" xfId="31709" xr:uid="{FE336218-A6C2-4D6B-AE57-3D1FC2ED6414}"/>
    <cellStyle name="Notas 11 3 7 2 4" xfId="21708" xr:uid="{37D10C73-D8C5-4BF8-8435-44FB6B060057}"/>
    <cellStyle name="Notas 11 3 7 3" xfId="10345" xr:uid="{EC6BDC1B-782B-4E74-A8CC-286397C9A0AB}"/>
    <cellStyle name="Notas 11 3 7 3 2" xfId="25453" xr:uid="{246831A4-46F3-4AE7-ABBD-54A8DCE03F84}"/>
    <cellStyle name="Notas 11 3 7 4" xfId="8185" xr:uid="{235B406E-DC45-4F26-A406-5537C5BF9146}"/>
    <cellStyle name="Notas 11 3 7 4 2" xfId="23293" xr:uid="{27DA80D3-5859-44E4-B121-041D6F176E21}"/>
    <cellStyle name="Notas 11 3 7 5" xfId="19071" xr:uid="{7252E8D7-8729-4088-8AEC-6B37EA50CC1F}"/>
    <cellStyle name="Notas 11 3 8" xfId="4295" xr:uid="{51F8003C-1D98-4D0A-B462-AE66CC09E713}"/>
    <cellStyle name="Notas 11 3 8 2" xfId="6932" xr:uid="{3530EBDB-DE9A-4FDF-A67B-CA1465ACDA50}"/>
    <cellStyle name="Notas 11 3 8 2 2" xfId="13243" xr:uid="{765CBE23-81B7-4384-A89C-758349464E0D}"/>
    <cellStyle name="Notas 11 3 8 2 2 2" xfId="28351" xr:uid="{0BC3C269-D56F-4A0E-ABA3-6CC867313789}"/>
    <cellStyle name="Notas 11 3 8 2 3" xfId="16907" xr:uid="{61AB6764-6A91-49D1-911D-085BF42D032B}"/>
    <cellStyle name="Notas 11 3 8 2 3 2" xfId="32015" xr:uid="{8FC23D57-B302-4549-8A63-C2529AB5CF15}"/>
    <cellStyle name="Notas 11 3 8 2 4" xfId="22040" xr:uid="{E2FB51B1-B46F-4E9D-8050-F0B95A59E2AA}"/>
    <cellStyle name="Notas 11 3 8 3" xfId="10677" xr:uid="{1260DDEA-2BC4-445B-8F79-776CC9D49545}"/>
    <cellStyle name="Notas 11 3 8 3 2" xfId="25785" xr:uid="{A49A3EA6-BF8E-4F49-80BB-3C92B334AFB7}"/>
    <cellStyle name="Notas 11 3 8 4" xfId="9206" xr:uid="{40FCFA88-1E6F-457D-83FD-BE0C3D7A6096}"/>
    <cellStyle name="Notas 11 3 8 4 2" xfId="24314" xr:uid="{5E66B6FF-A48A-446D-BD0C-E0B55521203F}"/>
    <cellStyle name="Notas 11 3 8 5" xfId="19403" xr:uid="{98FAB248-F0F7-40F9-8EF3-108769C48CD4}"/>
    <cellStyle name="Notas 11 3 9" xfId="4528" xr:uid="{A937C096-7D45-4342-8202-44C92E784B18}"/>
    <cellStyle name="Notas 11 3 9 2" xfId="10910" xr:uid="{075CC3B5-9DA6-4D4C-8071-0FAB833EEBBB}"/>
    <cellStyle name="Notas 11 3 9 2 2" xfId="26018" xr:uid="{48090D4D-950E-4577-8C66-577035EF3E98}"/>
    <cellStyle name="Notas 11 3 9 3" xfId="7129" xr:uid="{8EC9F930-C991-41D0-9F4E-D5D8311DBC4B}"/>
    <cellStyle name="Notas 11 3 9 3 2" xfId="22237" xr:uid="{18A1F622-0EE5-43DA-8866-5C3EA7D3F8DE}"/>
    <cellStyle name="Notas 11 3 9 4" xfId="19636" xr:uid="{394B9D6F-C480-4B7C-83CB-1173F705409B}"/>
    <cellStyle name="Notas 11 4" xfId="2101" xr:uid="{4915A7F0-86A4-4B68-85CF-D655060E488A}"/>
    <cellStyle name="Notas 11 4 10" xfId="8599" xr:uid="{23800EC9-E98B-44B4-9451-E39A2D414BBC}"/>
    <cellStyle name="Notas 11 4 10 2" xfId="23707" xr:uid="{38CF55F2-745D-4E0C-B6A2-2FEC06483423}"/>
    <cellStyle name="Notas 11 4 11" xfId="16502" xr:uid="{20474709-EE77-4A56-A6A4-A47F93C92246}"/>
    <cellStyle name="Notas 11 4 11 2" xfId="31610" xr:uid="{98549228-D3EF-4351-A803-2A0841CF6274}"/>
    <cellStyle name="Notas 11 4 12" xfId="16031" xr:uid="{77A32552-84EF-4059-B18C-0DF3C3288CCB}"/>
    <cellStyle name="Notas 11 4 12 2" xfId="31139" xr:uid="{F8438305-9FF1-49E7-B6BE-55C99E101E63}"/>
    <cellStyle name="Notas 11 4 13" xfId="17326" xr:uid="{D101C9C7-4726-4178-97F4-E8AED2B16E36}"/>
    <cellStyle name="Notas 11 4 2" xfId="2591" xr:uid="{EC98B610-4C6B-401E-8739-3448F6A09F5D}"/>
    <cellStyle name="Notas 11 4 2 2" xfId="5228" xr:uid="{E077D4A2-A22C-4C66-A8B0-8A1919BC07A9}"/>
    <cellStyle name="Notas 11 4 2 2 2" xfId="11592" xr:uid="{A006072E-1569-4124-8DA7-54EDED62CC59}"/>
    <cellStyle name="Notas 11 4 2 2 2 2" xfId="26700" xr:uid="{4BF426C0-172A-4B5D-830F-60993F464136}"/>
    <cellStyle name="Notas 11 4 2 2 3" xfId="13424" xr:uid="{AA0B4A88-62B3-4C28-A8D1-D32926E1BCAA}"/>
    <cellStyle name="Notas 11 4 2 2 3 2" xfId="28532" xr:uid="{20C0D92E-B325-4D1E-A6D8-31884B2E24A1}"/>
    <cellStyle name="Notas 11 4 2 2 4" xfId="20336" xr:uid="{6EA4302E-9CD1-421F-ADEA-819C92880932}"/>
    <cellStyle name="Notas 11 4 2 3" xfId="9058" xr:uid="{59C4D96A-07EA-4040-B616-36622A2B4068}"/>
    <cellStyle name="Notas 11 4 2 3 2" xfId="24166" xr:uid="{43D78B00-BACE-4F19-BEA0-A771AA993F3A}"/>
    <cellStyle name="Notas 11 4 2 4" xfId="11813" xr:uid="{61A6BE73-E4B4-4AC6-9476-B7881B4BAB54}"/>
    <cellStyle name="Notas 11 4 2 4 2" xfId="26921" xr:uid="{0F7AF8B3-9DEE-44E1-A232-034FFCF32192}"/>
    <cellStyle name="Notas 11 4 2 5" xfId="16236" xr:uid="{BDAA5282-5379-4D0F-90D4-231F042B533E}"/>
    <cellStyle name="Notas 11 4 2 5 2" xfId="31344" xr:uid="{4E1E55E5-7A67-4538-B6AD-41EBFD14E792}"/>
    <cellStyle name="Notas 11 4 2 6" xfId="17699" xr:uid="{4F5795E7-9BCE-4E2C-8F77-6F41167F2900}"/>
    <cellStyle name="Notas 11 4 3" xfId="2856" xr:uid="{18F9AD66-D095-4D77-BF0D-18C4934D98D6}"/>
    <cellStyle name="Notas 11 4 3 2" xfId="5493" xr:uid="{2E3E6DBB-5FFC-49F5-A3FF-FB694A7B15E6}"/>
    <cellStyle name="Notas 11 4 3 2 2" xfId="15615" xr:uid="{0A0C8BD7-728B-4812-A466-2013DFD26F6C}"/>
    <cellStyle name="Notas 11 4 3 2 2 2" xfId="30723" xr:uid="{12D48715-CFDC-4663-BC30-20FF9B061EDC}"/>
    <cellStyle name="Notas 11 4 3 2 3" xfId="20601" xr:uid="{1B65C399-B3D2-40A4-974A-D154954AAFD7}"/>
    <cellStyle name="Notas 11 4 3 3" xfId="16340" xr:uid="{469B3064-A311-445A-AA44-4F86F269CD69}"/>
    <cellStyle name="Notas 11 4 3 3 2" xfId="31448" xr:uid="{246D0DED-2F45-4C1B-A3D8-A1B4E342D68A}"/>
    <cellStyle name="Notas 11 4 3 4" xfId="17964" xr:uid="{A8F34224-4D0F-4A32-8294-24DCCD19BEFC}"/>
    <cellStyle name="Notas 11 4 4" xfId="3159" xr:uid="{793A54C9-F864-4680-850A-B7985ABB5ABA}"/>
    <cellStyle name="Notas 11 4 4 2" xfId="5796" xr:uid="{1E1F2BDE-0778-4A8F-9788-111FFBE09916}"/>
    <cellStyle name="Notas 11 4 4 2 2" xfId="12107" xr:uid="{9114BF6C-0B5D-47F7-A5BF-1A55FB1D02E4}"/>
    <cellStyle name="Notas 11 4 4 2 2 2" xfId="27215" xr:uid="{2A644143-4282-466A-AA20-F7BDD8A0B502}"/>
    <cellStyle name="Notas 11 4 4 2 3" xfId="8250" xr:uid="{2B5DC3C5-F14B-42DB-BAAE-2B17A596C03D}"/>
    <cellStyle name="Notas 11 4 4 2 3 2" xfId="23358" xr:uid="{546E4A0E-8342-41FB-8256-CBA98231C0F5}"/>
    <cellStyle name="Notas 11 4 4 2 4" xfId="20904" xr:uid="{6E396FD2-0317-4A0C-BA70-3BDAA4C29756}"/>
    <cellStyle name="Notas 11 4 4 3" xfId="9541" xr:uid="{5AC3ACAE-16FB-4C17-A209-D24FBE5F8DEE}"/>
    <cellStyle name="Notas 11 4 4 3 2" xfId="24649" xr:uid="{FA47B715-770F-4681-9EA6-B9F4DB635C93}"/>
    <cellStyle name="Notas 11 4 4 4" xfId="7699" xr:uid="{87475D46-7F47-4E43-BC1C-62B98978DF38}"/>
    <cellStyle name="Notas 11 4 4 4 2" xfId="22807" xr:uid="{BEB0C64A-F8E8-43E9-BF82-6599B89F05D5}"/>
    <cellStyle name="Notas 11 4 4 5" xfId="18267" xr:uid="{76BD31DB-5530-479F-9CA1-B77D5A5EF0A4}"/>
    <cellStyle name="Notas 11 4 5" xfId="3485" xr:uid="{7464B246-18D4-4144-B125-F4F5CA5C08D8}"/>
    <cellStyle name="Notas 11 4 5 2" xfId="6122" xr:uid="{1F133F04-931A-4A26-92CD-827D0517CE2B}"/>
    <cellStyle name="Notas 11 4 5 2 2" xfId="12433" xr:uid="{22E60523-74A9-419B-8ED4-400A775AC551}"/>
    <cellStyle name="Notas 11 4 5 2 2 2" xfId="27541" xr:uid="{91CE839F-C9DE-4A6B-BF47-47426F3C0741}"/>
    <cellStyle name="Notas 11 4 5 2 3" xfId="7332" xr:uid="{FEBCA02B-757A-406A-B1E3-DE01B5B7D1DF}"/>
    <cellStyle name="Notas 11 4 5 2 3 2" xfId="22440" xr:uid="{B0A3B920-7056-479B-973F-8B6E43926D13}"/>
    <cellStyle name="Notas 11 4 5 2 4" xfId="21230" xr:uid="{0D4FBB7C-0569-4321-B683-53BF24FDBC8D}"/>
    <cellStyle name="Notas 11 4 5 3" xfId="9867" xr:uid="{0687A62B-6265-40BA-8A71-7A1F65C6E63E}"/>
    <cellStyle name="Notas 11 4 5 3 2" xfId="24975" xr:uid="{C05BED81-B6A0-4CD9-B5AC-12C61BACE30F}"/>
    <cellStyle name="Notas 11 4 5 4" xfId="13846" xr:uid="{D76DA365-EF95-4208-87D6-BD84A1B7752F}"/>
    <cellStyle name="Notas 11 4 5 4 2" xfId="28954" xr:uid="{FFD41C45-EA39-4BBD-A1A7-B4B0664AC0D5}"/>
    <cellStyle name="Notas 11 4 5 5" xfId="18593" xr:uid="{0235A5DA-E8AB-4D67-876F-13496E7800EB}"/>
    <cellStyle name="Notas 11 4 6" xfId="3791" xr:uid="{EA0C765F-C8BB-4B42-BD4B-853333E93ADB}"/>
    <cellStyle name="Notas 11 4 6 2" xfId="6428" xr:uid="{D15FD8C1-E4A7-4F21-BF74-895A96F84C59}"/>
    <cellStyle name="Notas 11 4 6 2 2" xfId="12739" xr:uid="{6695C500-FF11-4FAE-9298-35A8AF00FB47}"/>
    <cellStyle name="Notas 11 4 6 2 2 2" xfId="27847" xr:uid="{A5039167-C08E-40FE-9DDD-A7F656D77DF5}"/>
    <cellStyle name="Notas 11 4 6 2 3" xfId="15803" xr:uid="{B5E9CF69-8BC4-4F2C-B7B1-BB2CA57D2C6A}"/>
    <cellStyle name="Notas 11 4 6 2 3 2" xfId="30911" xr:uid="{11B10A90-63E5-41C8-9F30-3066DC16510B}"/>
    <cellStyle name="Notas 11 4 6 2 4" xfId="21536" xr:uid="{04603399-0FCA-4C47-B9FB-5B48198AB0E7}"/>
    <cellStyle name="Notas 11 4 6 3" xfId="10173" xr:uid="{107B99CA-E9B1-4CDB-8D74-C7F054838C76}"/>
    <cellStyle name="Notas 11 4 6 3 2" xfId="25281" xr:uid="{A8F7A444-161B-4D19-AC36-D9458DB7769F}"/>
    <cellStyle name="Notas 11 4 6 4" xfId="8025" xr:uid="{CE097C52-D6E0-47FF-8364-AF444B1F5EFC}"/>
    <cellStyle name="Notas 11 4 6 4 2" xfId="23133" xr:uid="{60B7B9FD-00FA-4640-B9FE-28E6C9AE41CA}"/>
    <cellStyle name="Notas 11 4 6 5" xfId="18899" xr:uid="{14F6FB27-0748-4B95-A2CA-191D30347390}"/>
    <cellStyle name="Notas 11 4 7" xfId="4173" xr:uid="{C861EEA2-ACB2-414D-B30D-59C2B4A5012D}"/>
    <cellStyle name="Notas 11 4 7 2" xfId="6810" xr:uid="{4C8D5882-1247-40A3-A19C-AC2EE11C5A95}"/>
    <cellStyle name="Notas 11 4 7 2 2" xfId="13121" xr:uid="{38B64EC3-10BD-4D84-972B-1996AAD6F75B}"/>
    <cellStyle name="Notas 11 4 7 2 2 2" xfId="28229" xr:uid="{E9F962F4-4C37-4D01-AF9F-0A1BAFB33826}"/>
    <cellStyle name="Notas 11 4 7 2 3" xfId="16790" xr:uid="{11D27E2E-55E7-4686-BE43-835673445B3F}"/>
    <cellStyle name="Notas 11 4 7 2 3 2" xfId="31898" xr:uid="{46D50C26-FBB2-402E-B4FC-89E978B194BB}"/>
    <cellStyle name="Notas 11 4 7 2 4" xfId="21918" xr:uid="{C61FE0C1-0EE8-4A0C-A659-2CC13F8FD76E}"/>
    <cellStyle name="Notas 11 4 7 3" xfId="10555" xr:uid="{53FA161A-1CCC-4E50-8DDB-DBF907B1543D}"/>
    <cellStyle name="Notas 11 4 7 3 2" xfId="25663" xr:uid="{A38DBB52-66C8-42FD-ADA6-3ED9E3A31216}"/>
    <cellStyle name="Notas 11 4 7 4" xfId="14837" xr:uid="{5520774F-60B1-4C8C-85FA-AB982805EE85}"/>
    <cellStyle name="Notas 11 4 7 4 2" xfId="29945" xr:uid="{6806B284-8ACB-4751-88E6-1D3AF5CF29F5}"/>
    <cellStyle name="Notas 11 4 7 5" xfId="19281" xr:uid="{9693F201-DA73-456E-B48C-2EC635425BCD}"/>
    <cellStyle name="Notas 11 4 8" xfId="4380" xr:uid="{286D3CAB-C432-4F8A-B76A-5ECEB2C1652B}"/>
    <cellStyle name="Notas 11 4 8 2" xfId="7017" xr:uid="{A0464CDD-DA8F-45D2-926C-BA4C299D5DC9}"/>
    <cellStyle name="Notas 11 4 8 2 2" xfId="13328" xr:uid="{8BED3597-58D9-48E1-AED6-1B68CB0CCA73}"/>
    <cellStyle name="Notas 11 4 8 2 2 2" xfId="28436" xr:uid="{5EE4B118-F377-435A-8A17-ACE0F55F358E}"/>
    <cellStyle name="Notas 11 4 8 2 3" xfId="16992" xr:uid="{FE40D656-BC3C-4393-ACE4-1B47AF006CDB}"/>
    <cellStyle name="Notas 11 4 8 2 3 2" xfId="32100" xr:uid="{1B442886-3659-405C-B6BC-2DE51987F8D3}"/>
    <cellStyle name="Notas 11 4 8 2 4" xfId="22125" xr:uid="{0F6BA9B4-FD64-4192-9D54-5D2CBE7C12AB}"/>
    <cellStyle name="Notas 11 4 8 3" xfId="10762" xr:uid="{4A059B6D-12C3-4765-94A8-8FA3EA919B6B}"/>
    <cellStyle name="Notas 11 4 8 3 2" xfId="25870" xr:uid="{54EA0335-48F5-4621-9CF0-8B6DB9CF4C01}"/>
    <cellStyle name="Notas 11 4 8 4" xfId="13847" xr:uid="{BA4D7141-C7AE-4866-8E81-DD4C653DBF39}"/>
    <cellStyle name="Notas 11 4 8 4 2" xfId="28955" xr:uid="{E9E30B8D-35E6-412C-A8F4-43D1A0AA3E21}"/>
    <cellStyle name="Notas 11 4 8 5" xfId="19488" xr:uid="{838E5F8C-FA3F-4E35-AB84-65F875B34FE9}"/>
    <cellStyle name="Notas 11 4 9" xfId="4738" xr:uid="{C8013EF4-ECB0-4E65-B333-0B97847BF2E9}"/>
    <cellStyle name="Notas 11 4 9 2" xfId="11120" xr:uid="{E00F7250-4012-4688-869A-B59B58296950}"/>
    <cellStyle name="Notas 11 4 9 2 2" xfId="26228" xr:uid="{AC1244F2-0BFB-4FDA-A190-6482D739E1E3}"/>
    <cellStyle name="Notas 11 4 9 3" xfId="15201" xr:uid="{F28EBF9E-D8FE-4E4C-9D35-9CC90619C2F8}"/>
    <cellStyle name="Notas 11 4 9 3 2" xfId="30309" xr:uid="{4888CB91-3495-4661-AD41-70A59F5C569C}"/>
    <cellStyle name="Notas 11 4 9 4" xfId="19846" xr:uid="{856D9C34-F9F9-46FD-9773-A3B2B9CCE3C8}"/>
    <cellStyle name="Notas 11 5" xfId="2023" xr:uid="{EE9EF3A4-B8DC-4298-BD25-E260123233E2}"/>
    <cellStyle name="Notas 11 5 10" xfId="7723" xr:uid="{54E04444-B183-4198-B5B3-36B467C40CBB}"/>
    <cellStyle name="Notas 11 5 10 2" xfId="22831" xr:uid="{C3DE81BF-7017-42A0-BDA6-769374BBEAF7}"/>
    <cellStyle name="Notas 11 5 11" xfId="7267" xr:uid="{7C02F2D2-E35C-48C8-A3C3-06399EF3A869}"/>
    <cellStyle name="Notas 11 5 11 2" xfId="22375" xr:uid="{B95590F7-07C1-4158-A2D7-6F6BA4670C48}"/>
    <cellStyle name="Notas 11 5 12" xfId="17248" xr:uid="{CBE11A0E-4DF5-4A95-B593-9026BFEDBE15}"/>
    <cellStyle name="Notas 11 5 2" xfId="2785" xr:uid="{5FB865EE-F62B-4A51-88A0-8277BFFFA108}"/>
    <cellStyle name="Notas 11 5 2 2" xfId="5422" xr:uid="{0B9B7D64-9A6D-437B-A0D9-5BCC91C66D2A}"/>
    <cellStyle name="Notas 11 5 2 2 2" xfId="8226" xr:uid="{53A211B6-4C51-4F33-963F-EBFD91D7FC29}"/>
    <cellStyle name="Notas 11 5 2 2 2 2" xfId="23334" xr:uid="{F6846E59-B660-41DE-B96E-42968A6E0930}"/>
    <cellStyle name="Notas 11 5 2 2 3" xfId="20530" xr:uid="{124D1929-87D9-4354-A599-5EA3B81A5DC9}"/>
    <cellStyle name="Notas 11 5 2 3" xfId="7917" xr:uid="{B1082753-26B6-412E-94FE-DBCE5E99515F}"/>
    <cellStyle name="Notas 11 5 2 3 2" xfId="23025" xr:uid="{D1A1C33D-DB70-4C0A-B166-70B5C6E754CF}"/>
    <cellStyle name="Notas 11 5 2 4" xfId="17893" xr:uid="{04702335-BC7D-463A-9A7D-EEE074DD2091}"/>
    <cellStyle name="Notas 11 5 3" xfId="3088" xr:uid="{A06D77CE-45BE-408D-817B-CC8A866E6549}"/>
    <cellStyle name="Notas 11 5 3 2" xfId="5725" xr:uid="{0EDD9F49-B684-455B-9CCA-B3F25461FA22}"/>
    <cellStyle name="Notas 11 5 3 2 2" xfId="12036" xr:uid="{27A2A9A0-6986-4F03-B648-915A3CCEB9C5}"/>
    <cellStyle name="Notas 11 5 3 2 2 2" xfId="27144" xr:uid="{6548700D-7335-4046-8CCD-6750024B1726}"/>
    <cellStyle name="Notas 11 5 3 2 3" xfId="14657" xr:uid="{ADF4D87A-3237-46BD-AD9C-71353FD91101}"/>
    <cellStyle name="Notas 11 5 3 2 3 2" xfId="29765" xr:uid="{4D6940C1-FCF9-4BF7-9E78-663367E1A20E}"/>
    <cellStyle name="Notas 11 5 3 2 4" xfId="20833" xr:uid="{92C37A83-4A83-4F2F-9EE8-56AFEEE9FA18}"/>
    <cellStyle name="Notas 11 5 3 3" xfId="9470" xr:uid="{5C478026-F748-4C9A-BBBA-5346F9E17538}"/>
    <cellStyle name="Notas 11 5 3 3 2" xfId="24578" xr:uid="{86D3FEC9-2D2A-4E7C-BDFB-043F4B11446E}"/>
    <cellStyle name="Notas 11 5 3 4" xfId="14314" xr:uid="{DDDBEC1F-0441-4391-AEC5-522B400BF3CB}"/>
    <cellStyle name="Notas 11 5 3 4 2" xfId="29422" xr:uid="{73926B01-A98E-48FA-A914-AD3593E9F706}"/>
    <cellStyle name="Notas 11 5 3 5" xfId="18196" xr:uid="{4A07EE8E-BA52-42AE-814F-827154F4EB77}"/>
    <cellStyle name="Notas 11 5 4" xfId="3414" xr:uid="{3F051D88-0C27-4C3A-9213-925C2795EDC7}"/>
    <cellStyle name="Notas 11 5 4 2" xfId="6051" xr:uid="{24ECA29C-F147-4C5F-9D2C-98D911B7C0B5}"/>
    <cellStyle name="Notas 11 5 4 2 2" xfId="12362" xr:uid="{4DEA867B-6FD1-4FBB-BFEC-0423D2B30821}"/>
    <cellStyle name="Notas 11 5 4 2 2 2" xfId="27470" xr:uid="{45EB1C62-8D52-4A6B-BAB9-7D030517E88A}"/>
    <cellStyle name="Notas 11 5 4 2 3" xfId="9210" xr:uid="{D10EC787-622F-4023-826C-27B91CC82112}"/>
    <cellStyle name="Notas 11 5 4 2 3 2" xfId="24318" xr:uid="{9E1A4721-4DB3-4113-ADAE-8750713F97DA}"/>
    <cellStyle name="Notas 11 5 4 2 4" xfId="21159" xr:uid="{C53211F5-6993-4C7E-92DE-91ECB38373DA}"/>
    <cellStyle name="Notas 11 5 4 3" xfId="9796" xr:uid="{808C071D-AC96-454C-B788-F5DD0F72F86D}"/>
    <cellStyle name="Notas 11 5 4 3 2" xfId="24904" xr:uid="{05AE4364-8262-487D-AFBC-8D8BA77027E0}"/>
    <cellStyle name="Notas 11 5 4 4" xfId="7882" xr:uid="{573A51FB-E23D-4D5E-B424-6029253C0E24}"/>
    <cellStyle name="Notas 11 5 4 4 2" xfId="22990" xr:uid="{4343DB8E-9211-4FDF-856B-96865BB67F74}"/>
    <cellStyle name="Notas 11 5 4 5" xfId="18522" xr:uid="{57F460AC-CBC6-4280-B045-29E7022A9632}"/>
    <cellStyle name="Notas 11 5 5" xfId="3720" xr:uid="{B0B43EAF-E662-4F7B-A1E8-263878E24739}"/>
    <cellStyle name="Notas 11 5 5 2" xfId="6357" xr:uid="{B663C1EC-EF07-49A9-9281-CF438E82164B}"/>
    <cellStyle name="Notas 11 5 5 2 2" xfId="12668" xr:uid="{D53793CE-E4E3-41D2-BF6B-82A08EDDC4A5}"/>
    <cellStyle name="Notas 11 5 5 2 2 2" xfId="27776" xr:uid="{6FF9D4FF-5D13-4419-8DB9-56AF81C0363F}"/>
    <cellStyle name="Notas 11 5 5 2 3" xfId="15264" xr:uid="{E537CA9F-7DBA-4603-BF89-8DA3F0A3E746}"/>
    <cellStyle name="Notas 11 5 5 2 3 2" xfId="30372" xr:uid="{E315E80F-93AB-4FD2-BC98-81AE02F1A825}"/>
    <cellStyle name="Notas 11 5 5 2 4" xfId="21465" xr:uid="{7EB92D2A-37F3-44EE-9DA7-00B5F7EBD3D7}"/>
    <cellStyle name="Notas 11 5 5 3" xfId="10102" xr:uid="{26DC1202-618E-493A-A26E-A45DDF1D9487}"/>
    <cellStyle name="Notas 11 5 5 3 2" xfId="25210" xr:uid="{052FAD74-32A9-49CA-AD2F-101FF485AA39}"/>
    <cellStyle name="Notas 11 5 5 4" xfId="16381" xr:uid="{7A24A08A-0AF5-4691-B578-0BEAD51A937A}"/>
    <cellStyle name="Notas 11 5 5 4 2" xfId="31489" xr:uid="{E0ED0D8E-C9B7-4362-B15F-2F9BA8CBBCF0}"/>
    <cellStyle name="Notas 11 5 5 5" xfId="18828" xr:uid="{8946EA4B-31A7-4E7B-9964-AE68A29A41C0}"/>
    <cellStyle name="Notas 11 5 6" xfId="4095" xr:uid="{AFA72A98-6428-4006-A06A-1B85BC680791}"/>
    <cellStyle name="Notas 11 5 6 2" xfId="6732" xr:uid="{84F187EB-1462-464B-BED8-356A4D3E0E55}"/>
    <cellStyle name="Notas 11 5 6 2 2" xfId="13043" xr:uid="{9F7506F4-7CCB-4C1C-86B8-9FEFA47552B1}"/>
    <cellStyle name="Notas 11 5 6 2 2 2" xfId="28151" xr:uid="{23E8B5F1-D832-421B-9F33-7FB633C7C5B4}"/>
    <cellStyle name="Notas 11 5 6 2 3" xfId="16719" xr:uid="{5231555D-D2A3-46D4-BCF7-A2AF241B1149}"/>
    <cellStyle name="Notas 11 5 6 2 3 2" xfId="31827" xr:uid="{5DEE55DA-8E57-48B2-A838-03D71ED19CEE}"/>
    <cellStyle name="Notas 11 5 6 2 4" xfId="21840" xr:uid="{7580EFE9-A295-4B50-A044-156615C5249F}"/>
    <cellStyle name="Notas 11 5 6 3" xfId="10477" xr:uid="{5ABD46FE-DAB5-44EB-B2AA-4A135839C7CC}"/>
    <cellStyle name="Notas 11 5 6 3 2" xfId="25585" xr:uid="{83AA4C4B-4D64-4BEE-8D11-E33C65298610}"/>
    <cellStyle name="Notas 11 5 6 4" xfId="8246" xr:uid="{0D6703B7-4E76-45E6-BBCB-A7BDF65C8FE6}"/>
    <cellStyle name="Notas 11 5 6 4 2" xfId="23354" xr:uid="{CC65E77A-B426-44F4-AB71-398D5316A713}"/>
    <cellStyle name="Notas 11 5 6 5" xfId="19203" xr:uid="{B9BBD799-3B49-4995-BD03-38C0CB3239C5}"/>
    <cellStyle name="Notas 11 5 7" xfId="4377" xr:uid="{28D35603-8E37-4C2F-9167-72530C8D8A92}"/>
    <cellStyle name="Notas 11 5 7 2" xfId="7014" xr:uid="{9B3F3B14-CA18-4CED-B885-E5F22D611731}"/>
    <cellStyle name="Notas 11 5 7 2 2" xfId="13325" xr:uid="{0730392B-233D-4749-B2C6-B480970D7F4E}"/>
    <cellStyle name="Notas 11 5 7 2 2 2" xfId="28433" xr:uid="{2F1E4DCD-8500-4217-8C02-9F93FFED6D56}"/>
    <cellStyle name="Notas 11 5 7 2 3" xfId="16989" xr:uid="{48928F36-1FCC-4628-A303-8FF206EE789B}"/>
    <cellStyle name="Notas 11 5 7 2 3 2" xfId="32097" xr:uid="{EE428D5F-A422-43A6-85E8-94B049B3C708}"/>
    <cellStyle name="Notas 11 5 7 2 4" xfId="22122" xr:uid="{EC4348DB-6A2B-4B8C-AEDE-FD3291752D61}"/>
    <cellStyle name="Notas 11 5 7 3" xfId="10759" xr:uid="{192A3D95-B9EF-42BD-8E71-2CF99C14E4C8}"/>
    <cellStyle name="Notas 11 5 7 3 2" xfId="25867" xr:uid="{D5E17171-4836-4964-A93C-97BE2935C787}"/>
    <cellStyle name="Notas 11 5 7 4" xfId="9225" xr:uid="{320CE0F6-D876-4770-9CDC-76BED26C67E7}"/>
    <cellStyle name="Notas 11 5 7 4 2" xfId="24333" xr:uid="{F220D5D7-E794-4E32-AE1C-72CF7C776D04}"/>
    <cellStyle name="Notas 11 5 7 5" xfId="19485" xr:uid="{E2B8F20F-6BB7-4CA3-8439-CBBC0E7FD83E}"/>
    <cellStyle name="Notas 11 5 8" xfId="4660" xr:uid="{73E4C5E9-0918-4BC1-84D4-60039613915D}"/>
    <cellStyle name="Notas 11 5 8 2" xfId="11042" xr:uid="{7BBF367F-7D6C-433E-8AFB-151470C38BD5}"/>
    <cellStyle name="Notas 11 5 8 2 2" xfId="26150" xr:uid="{AB332689-3791-4FF9-B1B5-BFE87B7C3994}"/>
    <cellStyle name="Notas 11 5 8 3" xfId="14092" xr:uid="{7A88EAD4-AB17-48AF-821B-C50C3E95AF80}"/>
    <cellStyle name="Notas 11 5 8 3 2" xfId="29200" xr:uid="{AB635911-4967-494D-938F-3E2E76E54AE2}"/>
    <cellStyle name="Notas 11 5 8 4" xfId="19768" xr:uid="{9FF6A145-37EA-4FF8-83C2-D49CFD666D4B}"/>
    <cellStyle name="Notas 11 5 9" xfId="8521" xr:uid="{1F62AACF-993F-4C45-BEED-54A1F9C1BA6B}"/>
    <cellStyle name="Notas 11 5 9 2" xfId="23629" xr:uid="{B068F78A-20D8-4490-8027-7198902CAD43}"/>
    <cellStyle name="Notas 12" xfId="1450" xr:uid="{00000000-0005-0000-0000-0000AE050000}"/>
    <cellStyle name="Notas 12 2" xfId="1905" xr:uid="{70387B07-5074-4829-BD59-A3B7117A0733}"/>
    <cellStyle name="Notas 12 2 10" xfId="14339" xr:uid="{4017F3AF-C52B-4E02-8C50-B4E8E7DA9993}"/>
    <cellStyle name="Notas 12 2 10 2" xfId="29447" xr:uid="{58D36044-1F23-4CAC-A264-9861249EE809}"/>
    <cellStyle name="Notas 12 2 11" xfId="15958" xr:uid="{4CEEAFC6-DA01-47AB-9AE8-420A35CC7E40}"/>
    <cellStyle name="Notas 12 2 11 2" xfId="31066" xr:uid="{5DD615AA-A9FE-4461-88C4-79569E20CE6B}"/>
    <cellStyle name="Notas 12 2 12" xfId="17130" xr:uid="{4EBCB7CB-1DB9-40A0-892C-3EA06A191FA5}"/>
    <cellStyle name="Notas 12 2 2" xfId="2465" xr:uid="{EE45D282-6E84-4669-988A-7865602CD553}"/>
    <cellStyle name="Notas 12 2 2 2" xfId="5102" xr:uid="{49D9A58C-5832-48B5-BBD2-8589FC4784CB}"/>
    <cellStyle name="Notas 12 2 2 2 2" xfId="11466" xr:uid="{A8360AB3-5337-4B17-B5CD-96E747206939}"/>
    <cellStyle name="Notas 12 2 2 2 2 2" xfId="26574" xr:uid="{836331D4-208F-4B46-BCDF-53D152E8F3F4}"/>
    <cellStyle name="Notas 12 2 2 2 3" xfId="14556" xr:uid="{FCFE3E05-8B73-4ADE-A95F-4231B86C3AAC}"/>
    <cellStyle name="Notas 12 2 2 2 3 2" xfId="29664" xr:uid="{95934FEB-E133-49B8-BD49-E8F3B622929A}"/>
    <cellStyle name="Notas 12 2 2 2 4" xfId="20210" xr:uid="{AD3BEA8A-A98F-4D1D-8B9D-D5EF3A9FCD17}"/>
    <cellStyle name="Notas 12 2 2 3" xfId="8932" xr:uid="{A1339071-A77F-423B-97A3-D4D15597399F}"/>
    <cellStyle name="Notas 12 2 2 3 2" xfId="24040" xr:uid="{17BA9667-EDF4-4F71-BE00-4FCEE2DB6433}"/>
    <cellStyle name="Notas 12 2 3" xfId="2681" xr:uid="{9406B2F8-0C11-47AF-8A23-50B0E41AF19C}"/>
    <cellStyle name="Notas 12 2 3 2" xfId="5318" xr:uid="{92933A94-269A-41C9-B239-20BA0BEDD894}"/>
    <cellStyle name="Notas 12 2 3 2 2" xfId="7646" xr:uid="{7A72D400-7435-43A1-9EE5-4AA9D0B54763}"/>
    <cellStyle name="Notas 12 2 3 2 2 2" xfId="22754" xr:uid="{8EFD5146-CC6B-4B5E-B43E-17540AA5B2C7}"/>
    <cellStyle name="Notas 12 2 3 2 3" xfId="20426" xr:uid="{D6E77E53-A8A6-4357-BAE7-F07179FB7AEB}"/>
    <cellStyle name="Notas 12 2 3 3" xfId="14408" xr:uid="{93EA7921-E2EB-43C3-9D77-6663058BC774}"/>
    <cellStyle name="Notas 12 2 3 3 2" xfId="29516" xr:uid="{714F1C94-9C93-47A0-B90F-DD4763754740}"/>
    <cellStyle name="Notas 12 2 3 4" xfId="17789" xr:uid="{76DE9676-6909-4248-B9C1-AEB107E553E5}"/>
    <cellStyle name="Notas 12 2 4" xfId="2984" xr:uid="{2A32775D-5697-4CC1-A67E-938441C7C445}"/>
    <cellStyle name="Notas 12 2 4 2" xfId="5621" xr:uid="{EAD23117-0558-4E12-A2B8-31B5CBB497A6}"/>
    <cellStyle name="Notas 12 2 4 2 2" xfId="11932" xr:uid="{F5A86431-A6DF-48F4-85A9-2FBDCC9D92B8}"/>
    <cellStyle name="Notas 12 2 4 2 2 2" xfId="27040" xr:uid="{0F166E3A-B65D-4B62-9557-0634A74CE645}"/>
    <cellStyle name="Notas 12 2 4 2 3" xfId="13844" xr:uid="{E3FA135B-5709-4669-A98E-D485AD9D02CE}"/>
    <cellStyle name="Notas 12 2 4 2 3 2" xfId="28952" xr:uid="{4B6D207B-8A01-4CC4-BCFF-8CE934A7917D}"/>
    <cellStyle name="Notas 12 2 4 2 4" xfId="20729" xr:uid="{DCA9721A-8B63-4CF7-AF1B-CBD9B795DC02}"/>
    <cellStyle name="Notas 12 2 4 3" xfId="9366" xr:uid="{BEAC3E4D-1B6B-4294-9209-B63810F39351}"/>
    <cellStyle name="Notas 12 2 4 3 2" xfId="24474" xr:uid="{09473251-89B9-4097-A62D-69383288E149}"/>
    <cellStyle name="Notas 12 2 4 4" xfId="16298" xr:uid="{E37F0543-F48C-4C8C-B993-397FA4C12811}"/>
    <cellStyle name="Notas 12 2 4 4 2" xfId="31406" xr:uid="{61B00437-0182-4EEB-A1B9-16C46308B304}"/>
    <cellStyle name="Notas 12 2 4 5" xfId="18092" xr:uid="{DCDDE3A6-57B8-4C8C-8120-240FB9582306}"/>
    <cellStyle name="Notas 12 2 5" xfId="3310" xr:uid="{E6FDEFCE-EB61-4BC3-9A91-4FB7CABBF940}"/>
    <cellStyle name="Notas 12 2 5 2" xfId="5947" xr:uid="{85762AE4-7ECA-4CC2-8A87-8F7AFA5EA7F0}"/>
    <cellStyle name="Notas 12 2 5 2 2" xfId="12258" xr:uid="{71837228-B722-4B58-B130-698FEDBF2B51}"/>
    <cellStyle name="Notas 12 2 5 2 2 2" xfId="27366" xr:uid="{D13C548B-C5F3-437C-A2AB-D91658A25DD4}"/>
    <cellStyle name="Notas 12 2 5 2 3" xfId="13667" xr:uid="{7738FC8C-8DE2-47DF-95F4-49AB0B4DBDCD}"/>
    <cellStyle name="Notas 12 2 5 2 3 2" xfId="28775" xr:uid="{6ACDEC85-B033-4B21-A858-B404864BFD2D}"/>
    <cellStyle name="Notas 12 2 5 2 4" xfId="21055" xr:uid="{EF5DBFD0-A445-44C5-A432-526A2B9EC9D8}"/>
    <cellStyle name="Notas 12 2 5 3" xfId="9692" xr:uid="{9B9C2C87-8876-455B-9271-E16DFF47ED78}"/>
    <cellStyle name="Notas 12 2 5 3 2" xfId="24800" xr:uid="{53A5FD59-787D-4EA0-9433-10BC47B5F3A3}"/>
    <cellStyle name="Notas 12 2 5 4" xfId="8227" xr:uid="{B331A583-1862-49AF-8D6C-F889ADA427AC}"/>
    <cellStyle name="Notas 12 2 5 4 2" xfId="23335" xr:uid="{57603886-B3D5-40E0-92C8-081DB5B9D1D5}"/>
    <cellStyle name="Notas 12 2 5 5" xfId="18418" xr:uid="{0FF73861-19E5-46BC-8A20-D473DC34D46D}"/>
    <cellStyle name="Notas 12 2 6" xfId="3616" xr:uid="{753F428A-DA74-482A-A745-78D8B7554D93}"/>
    <cellStyle name="Notas 12 2 6 2" xfId="6253" xr:uid="{C026C1FA-7958-431F-9616-69DEF6564D4A}"/>
    <cellStyle name="Notas 12 2 6 2 2" xfId="12564" xr:uid="{21942595-F755-4141-BA3C-093B0769CDB7}"/>
    <cellStyle name="Notas 12 2 6 2 2 2" xfId="27672" xr:uid="{DCB74D61-EF49-4078-BE69-D6335B8B133B}"/>
    <cellStyle name="Notas 12 2 6 2 3" xfId="7281" xr:uid="{22DF32A4-C603-4BE2-975F-CE0A9E9D00DE}"/>
    <cellStyle name="Notas 12 2 6 2 3 2" xfId="22389" xr:uid="{BE8CB7DE-2872-4418-B33E-A9AEC941571E}"/>
    <cellStyle name="Notas 12 2 6 2 4" xfId="21361" xr:uid="{D83F2038-03C3-459B-BDDB-925F75B54E0A}"/>
    <cellStyle name="Notas 12 2 6 3" xfId="9998" xr:uid="{8481D359-8ACF-43F7-8CD2-A4012B75B205}"/>
    <cellStyle name="Notas 12 2 6 3 2" xfId="25106" xr:uid="{7ED8199B-6A88-4DF2-BC89-CCA1597902B2}"/>
    <cellStyle name="Notas 12 2 6 4" xfId="16172" xr:uid="{BB391989-3780-4CEE-A7C0-A4183818874B}"/>
    <cellStyle name="Notas 12 2 6 4 2" xfId="31280" xr:uid="{E50524EE-7754-4476-AF3B-B769BD84DF74}"/>
    <cellStyle name="Notas 12 2 6 5" xfId="18724" xr:uid="{D626816D-7EB4-46A4-8486-A8711DAF1315}"/>
    <cellStyle name="Notas 12 2 7" xfId="3977" xr:uid="{D499630C-44C2-4C3B-9347-3A5E6008D937}"/>
    <cellStyle name="Notas 12 2 7 2" xfId="6614" xr:uid="{40CE4823-9686-4560-8494-7CE53FBEB8ED}"/>
    <cellStyle name="Notas 12 2 7 2 2" xfId="12925" xr:uid="{FBA7B237-3C3A-41DF-9A42-2332F41E0E1F}"/>
    <cellStyle name="Notas 12 2 7 2 2 2" xfId="28033" xr:uid="{0EE7733E-199F-4C2C-A12E-1ACBE3DB7F56}"/>
    <cellStyle name="Notas 12 2 7 2 3" xfId="16615" xr:uid="{45188821-3DFA-4EFF-9F2F-F9E524F71658}"/>
    <cellStyle name="Notas 12 2 7 2 3 2" xfId="31723" xr:uid="{7C873646-1D3B-450F-A839-83F86BA3C14C}"/>
    <cellStyle name="Notas 12 2 7 2 4" xfId="21722" xr:uid="{ED471518-832C-41CA-8CDD-02C61E8F37A4}"/>
    <cellStyle name="Notas 12 2 7 3" xfId="10359" xr:uid="{2B03C1F8-B593-426E-A730-775E17CDDEAC}"/>
    <cellStyle name="Notas 12 2 7 3 2" xfId="25467" xr:uid="{CA969072-0BF3-4FE6-9BAC-1C3136E45D87}"/>
    <cellStyle name="Notas 12 2 7 4" xfId="15224" xr:uid="{46687F87-2EB9-45AB-89E3-DC8A4D904670}"/>
    <cellStyle name="Notas 12 2 7 4 2" xfId="30332" xr:uid="{3A411AE6-A5BA-4111-99AE-FC76D10E6C17}"/>
    <cellStyle name="Notas 12 2 7 5" xfId="19085" xr:uid="{B5407A0E-BFAA-412C-BAB8-4EC4B1986AA1}"/>
    <cellStyle name="Notas 12 2 8" xfId="4542" xr:uid="{3F468105-2E18-4651-A343-CF0884C06979}"/>
    <cellStyle name="Notas 12 2 8 2" xfId="10924" xr:uid="{BAE73EF9-9F2B-469F-84F9-E795C835D498}"/>
    <cellStyle name="Notas 12 2 8 2 2" xfId="26032" xr:uid="{E00BD0A2-F15D-4288-B284-00A8033D4908}"/>
    <cellStyle name="Notas 12 2 8 3" xfId="15755" xr:uid="{10C9AB6F-EA4F-495B-A225-91795BC41275}"/>
    <cellStyle name="Notas 12 2 8 3 2" xfId="30863" xr:uid="{8EC6CAC6-CA07-4581-ACDB-4AB46F45A07F}"/>
    <cellStyle name="Notas 12 2 8 4" xfId="19650" xr:uid="{22EF0342-25A8-48CC-8DC1-A6A35E9D1923}"/>
    <cellStyle name="Notas 12 2 9" xfId="8406" xr:uid="{428B63F7-D973-4D6A-A008-2CD505FD0B92}"/>
    <cellStyle name="Notas 12 2 9 2" xfId="23514" xr:uid="{1E633A76-27A5-4C2F-838A-04918440DE6F}"/>
    <cellStyle name="Notas 12 3" xfId="1892" xr:uid="{98A09983-8685-4555-B972-4C2FE105E5BD}"/>
    <cellStyle name="Notas 12 3 10" xfId="8393" xr:uid="{DD0A83A8-16DE-4BFF-8489-19C50DF286EA}"/>
    <cellStyle name="Notas 12 3 10 2" xfId="23501" xr:uid="{28812408-9F6C-451D-8FCB-92D99650C28F}"/>
    <cellStyle name="Notas 12 3 11" xfId="11247" xr:uid="{472E45A9-5660-443F-BBB2-2A8C857D4FB9}"/>
    <cellStyle name="Notas 12 3 11 2" xfId="26355" xr:uid="{68808B8E-4347-4699-80CE-D315E8CA3C33}"/>
    <cellStyle name="Notas 12 3 12" xfId="15474" xr:uid="{DC64466C-5E15-4A22-851B-3EEF8410596E}"/>
    <cellStyle name="Notas 12 3 12 2" xfId="30582" xr:uid="{88880E8D-1D2F-4439-8825-44386FD2535F}"/>
    <cellStyle name="Notas 12 3 13" xfId="17117" xr:uid="{515394DE-CFCE-4269-8857-A2782ED788CF}"/>
    <cellStyle name="Notas 12 3 2" xfId="2452" xr:uid="{F10BEFD0-C884-4131-9765-01C9EAE15465}"/>
    <cellStyle name="Notas 12 3 2 2" xfId="5089" xr:uid="{1F908098-A17F-47BC-9875-D8A916E9CD3C}"/>
    <cellStyle name="Notas 12 3 2 2 2" xfId="11453" xr:uid="{2DD12046-EEF3-4FD2-BA37-797DB6057CBF}"/>
    <cellStyle name="Notas 12 3 2 2 2 2" xfId="26561" xr:uid="{32C63872-714B-4C1B-B99F-41C95179B15E}"/>
    <cellStyle name="Notas 12 3 2 2 3" xfId="7655" xr:uid="{6F765A06-DE5C-4B95-848C-6728B7464349}"/>
    <cellStyle name="Notas 12 3 2 2 3 2" xfId="22763" xr:uid="{B8089381-4B4D-424F-A8CC-A134F1105F1D}"/>
    <cellStyle name="Notas 12 3 2 2 4" xfId="20197" xr:uid="{023C3375-C4C2-4FEA-80CB-117FA52BB39F}"/>
    <cellStyle name="Notas 12 3 2 3" xfId="8919" xr:uid="{9473832B-D46F-4A9B-9891-A9C053C2B8A2}"/>
    <cellStyle name="Notas 12 3 2 3 2" xfId="24027" xr:uid="{B6716A68-34FF-4403-A260-3A73098A9301}"/>
    <cellStyle name="Notas 12 3 2 4" xfId="13646" xr:uid="{D7D2F907-ED34-4DFE-87B4-D2CB42441381}"/>
    <cellStyle name="Notas 12 3 2 4 2" xfId="28754" xr:uid="{CF909106-7C1F-499A-87C3-6E5DC6ED9696}"/>
    <cellStyle name="Notas 12 3 2 5" xfId="14645" xr:uid="{4E63143E-1A45-4A79-9B15-48B9F78D7749}"/>
    <cellStyle name="Notas 12 3 2 5 2" xfId="29753" xr:uid="{0780F0DC-AB07-4F7F-9BBA-E0FAE70E5B92}"/>
    <cellStyle name="Notas 12 3 2 6" xfId="17626" xr:uid="{9373E966-84F5-4CCE-BD8B-8DFF9BF19826}"/>
    <cellStyle name="Notas 12 3 3" xfId="2668" xr:uid="{951B5193-EB1D-4323-A68D-7BD7A7994DF5}"/>
    <cellStyle name="Notas 12 3 3 2" xfId="5305" xr:uid="{292427CC-E66B-4BC1-BF0B-B5EC94C38454}"/>
    <cellStyle name="Notas 12 3 3 2 2" xfId="9149" xr:uid="{9AA97C6D-D4F0-4F02-8E34-9120916B53F0}"/>
    <cellStyle name="Notas 12 3 3 2 2 2" xfId="24257" xr:uid="{2AD6AA69-50EA-4AE6-A6C6-197BFE11EEE9}"/>
    <cellStyle name="Notas 12 3 3 2 3" xfId="20413" xr:uid="{22BAC048-A5B4-4BB5-A256-B2147BC2ABCF}"/>
    <cellStyle name="Notas 12 3 3 3" xfId="14718" xr:uid="{64446E95-5C83-4E3C-928E-1B018B77B43D}"/>
    <cellStyle name="Notas 12 3 3 3 2" xfId="29826" xr:uid="{15005336-1F53-474B-8B84-04767A220813}"/>
    <cellStyle name="Notas 12 3 3 4" xfId="17776" xr:uid="{44500F54-AC02-4040-AC38-71F1D8C3185A}"/>
    <cellStyle name="Notas 12 3 4" xfId="2971" xr:uid="{3C0E7571-44CB-4F97-9A4D-AE81F6B209C2}"/>
    <cellStyle name="Notas 12 3 4 2" xfId="5608" xr:uid="{D07EA839-A062-477B-959A-F04354C2421C}"/>
    <cellStyle name="Notas 12 3 4 2 2" xfId="11919" xr:uid="{3DB62041-B5FB-4F11-AD59-BDD7E5A0B3DE}"/>
    <cellStyle name="Notas 12 3 4 2 2 2" xfId="27027" xr:uid="{DC908BD9-0FA6-490A-883C-B87A507611A6}"/>
    <cellStyle name="Notas 12 3 4 2 3" xfId="13814" xr:uid="{5FB8F934-00A2-42D9-9034-963E11AF5CBD}"/>
    <cellStyle name="Notas 12 3 4 2 3 2" xfId="28922" xr:uid="{21760E83-F8D2-4665-B003-A7AA6C2827F6}"/>
    <cellStyle name="Notas 12 3 4 2 4" xfId="20716" xr:uid="{1D36208D-4A4D-46B9-9C2F-685BE78AF606}"/>
    <cellStyle name="Notas 12 3 4 3" xfId="9353" xr:uid="{59F67E69-A3E1-46A8-B986-67358CE37064}"/>
    <cellStyle name="Notas 12 3 4 3 2" xfId="24461" xr:uid="{7510A03B-2937-4D45-82A0-A992FF5EA166}"/>
    <cellStyle name="Notas 12 3 4 4" xfId="13530" xr:uid="{B03DF46C-D28C-4047-8113-84110135878A}"/>
    <cellStyle name="Notas 12 3 4 4 2" xfId="28638" xr:uid="{C45CF686-16FD-4789-BC43-8E0205F4426F}"/>
    <cellStyle name="Notas 12 3 4 5" xfId="18079" xr:uid="{32D7A0BE-4675-4046-8E6B-9865784B2D2E}"/>
    <cellStyle name="Notas 12 3 5" xfId="3297" xr:uid="{8D1EDE15-BE1E-4D18-AC2B-601078D8194D}"/>
    <cellStyle name="Notas 12 3 5 2" xfId="5934" xr:uid="{8E2C9F53-8CB1-49F2-A6F7-6D4AB4FF8989}"/>
    <cellStyle name="Notas 12 3 5 2 2" xfId="12245" xr:uid="{B8E0F46F-28BE-4E20-AAB7-1DB5F59419B0}"/>
    <cellStyle name="Notas 12 3 5 2 2 2" xfId="27353" xr:uid="{5D30836B-3C37-4292-8176-5E99E4AE16EE}"/>
    <cellStyle name="Notas 12 3 5 2 3" xfId="7462" xr:uid="{474E1E92-D1DF-4B86-B068-AC8CE5D03596}"/>
    <cellStyle name="Notas 12 3 5 2 3 2" xfId="22570" xr:uid="{A544CC96-1941-49BE-88DC-35A0C9B0DE98}"/>
    <cellStyle name="Notas 12 3 5 2 4" xfId="21042" xr:uid="{7CBC8F60-FC70-4C0C-8213-63A2AFC2B2AB}"/>
    <cellStyle name="Notas 12 3 5 3" xfId="9679" xr:uid="{5C2AE0EA-0778-4525-9985-9AD9CB50F79E}"/>
    <cellStyle name="Notas 12 3 5 3 2" xfId="24787" xr:uid="{DC47FA0E-4955-4108-BEDC-7239B8132354}"/>
    <cellStyle name="Notas 12 3 5 4" xfId="13711" xr:uid="{390F5BA3-75C5-4B15-B32A-21D78F3B05CB}"/>
    <cellStyle name="Notas 12 3 5 4 2" xfId="28819" xr:uid="{09D70F66-CA03-496C-9B31-0CF317083A4F}"/>
    <cellStyle name="Notas 12 3 5 5" xfId="18405" xr:uid="{DAEF07A0-549B-4AA1-BE47-504362CE52F5}"/>
    <cellStyle name="Notas 12 3 6" xfId="3603" xr:uid="{CCA642A3-3608-4867-A34B-A6B8E17085B8}"/>
    <cellStyle name="Notas 12 3 6 2" xfId="6240" xr:uid="{78A3146F-1CE4-4209-9549-5426823D0E0D}"/>
    <cellStyle name="Notas 12 3 6 2 2" xfId="12551" xr:uid="{12C99457-0E49-46CB-8191-E817685840A5}"/>
    <cellStyle name="Notas 12 3 6 2 2 2" xfId="27659" xr:uid="{FB210FBB-AE89-4DD4-9E17-CBC524F6FE3E}"/>
    <cellStyle name="Notas 12 3 6 2 3" xfId="11243" xr:uid="{A294442C-3B53-45AF-96B4-BF843D628B27}"/>
    <cellStyle name="Notas 12 3 6 2 3 2" xfId="26351" xr:uid="{6021E62D-7FC3-41D6-86E1-9F77CA5BD5DD}"/>
    <cellStyle name="Notas 12 3 6 2 4" xfId="21348" xr:uid="{8E16996B-CE06-45FB-BE00-C37A22049F3F}"/>
    <cellStyle name="Notas 12 3 6 3" xfId="9985" xr:uid="{060B67B1-46F6-488C-89A9-71D1A64303F9}"/>
    <cellStyle name="Notas 12 3 6 3 2" xfId="25093" xr:uid="{466F1C58-3BDD-43E8-B649-7001A7103294}"/>
    <cellStyle name="Notas 12 3 6 4" xfId="7161" xr:uid="{18FB1BA3-3CAA-4556-A4BE-F28FCD31B7C7}"/>
    <cellStyle name="Notas 12 3 6 4 2" xfId="22269" xr:uid="{DD9624CF-B07B-488D-8FC1-C01914DA1909}"/>
    <cellStyle name="Notas 12 3 6 5" xfId="18711" xr:uid="{4415B9D0-EDC3-4210-862F-AB99357458E4}"/>
    <cellStyle name="Notas 12 3 7" xfId="3964" xr:uid="{AC400ACC-C0B9-40DD-9612-730F6EDCE317}"/>
    <cellStyle name="Notas 12 3 7 2" xfId="6601" xr:uid="{3DD9DAD7-E9B7-4BC5-831B-392DA5B32500}"/>
    <cellStyle name="Notas 12 3 7 2 2" xfId="12912" xr:uid="{5A168135-CA22-45B2-93EA-C73A59938284}"/>
    <cellStyle name="Notas 12 3 7 2 2 2" xfId="28020" xr:uid="{9ED4330D-494D-4B37-A638-6D18C6A17B1D}"/>
    <cellStyle name="Notas 12 3 7 2 3" xfId="16602" xr:uid="{63D92808-FD01-40C0-8AFA-9934219EB67E}"/>
    <cellStyle name="Notas 12 3 7 2 3 2" xfId="31710" xr:uid="{9B4B5208-86BD-417E-A4F5-581989ADB1AF}"/>
    <cellStyle name="Notas 12 3 7 2 4" xfId="21709" xr:uid="{9E6E8836-B53F-4F44-BEE8-A1B9ACA9FB7B}"/>
    <cellStyle name="Notas 12 3 7 3" xfId="10346" xr:uid="{7E0E9DE1-5424-424F-B970-EDF9957698F2}"/>
    <cellStyle name="Notas 12 3 7 3 2" xfId="25454" xr:uid="{5EA161BB-0849-4705-9C6F-A5C70CD5F1BA}"/>
    <cellStyle name="Notas 12 3 7 4" xfId="14153" xr:uid="{3607CBE9-B70D-4412-90FB-BA1CF66CC84A}"/>
    <cellStyle name="Notas 12 3 7 4 2" xfId="29261" xr:uid="{8028524A-0E17-4270-ACD9-00828D9B9208}"/>
    <cellStyle name="Notas 12 3 7 5" xfId="19072" xr:uid="{EE080E86-8DAE-491C-9C67-43EBD905D0E7}"/>
    <cellStyle name="Notas 12 3 8" xfId="4296" xr:uid="{1C38138E-E475-4099-A0B6-179D3CF77C26}"/>
    <cellStyle name="Notas 12 3 8 2" xfId="6933" xr:uid="{2E0E0535-33DF-4ADD-87E5-E5FB450D286E}"/>
    <cellStyle name="Notas 12 3 8 2 2" xfId="13244" xr:uid="{D5D16A0D-964E-409E-955A-C00B1D6DB7CB}"/>
    <cellStyle name="Notas 12 3 8 2 2 2" xfId="28352" xr:uid="{95B0802D-BF8E-41BC-A41C-06F9FA7893BD}"/>
    <cellStyle name="Notas 12 3 8 2 3" xfId="16908" xr:uid="{1188C1A5-DC81-45CE-9739-B13BE4F17E6C}"/>
    <cellStyle name="Notas 12 3 8 2 3 2" xfId="32016" xr:uid="{9862659A-74F8-43D2-ABC2-8CFDBCD8E4B0}"/>
    <cellStyle name="Notas 12 3 8 2 4" xfId="22041" xr:uid="{FF5F4D36-DCCF-4BDB-92E7-B9CD5180D403}"/>
    <cellStyle name="Notas 12 3 8 3" xfId="10678" xr:uid="{042ACB36-7B25-4FE6-8EEB-67DFBF952266}"/>
    <cellStyle name="Notas 12 3 8 3 2" xfId="25786" xr:uid="{1CDDE8DB-E1BD-49EB-BC04-640213D9C8BA}"/>
    <cellStyle name="Notas 12 3 8 4" xfId="15691" xr:uid="{C7E39F49-987F-4F88-AD20-DE1E439A2CBA}"/>
    <cellStyle name="Notas 12 3 8 4 2" xfId="30799" xr:uid="{9148B9EC-290A-45C0-8B6F-2BA926E0B99E}"/>
    <cellStyle name="Notas 12 3 8 5" xfId="19404" xr:uid="{F72F8B19-CC05-4C63-9767-2DFE3CC48AC5}"/>
    <cellStyle name="Notas 12 3 9" xfId="4529" xr:uid="{D41824B4-BAA0-4724-92AE-1EE75841F81F}"/>
    <cellStyle name="Notas 12 3 9 2" xfId="10911" xr:uid="{3949547D-057B-40A8-9D96-F6B574E55B0F}"/>
    <cellStyle name="Notas 12 3 9 2 2" xfId="26019" xr:uid="{6659EE5F-ED7E-42B9-B849-3DD7AD285E11}"/>
    <cellStyle name="Notas 12 3 9 3" xfId="7591" xr:uid="{606C6DCD-D328-4661-8866-329CCEA5631A}"/>
    <cellStyle name="Notas 12 3 9 3 2" xfId="22699" xr:uid="{25BC4BE7-8C24-4D7F-9114-9E142CA09CBE}"/>
    <cellStyle name="Notas 12 3 9 4" xfId="19637" xr:uid="{46A18687-608A-4A67-81FA-1D34E962310F}"/>
    <cellStyle name="Notas 12 4" xfId="2102" xr:uid="{453D0426-08BE-4F04-A0F4-DD418DB0FBA2}"/>
    <cellStyle name="Notas 12 4 10" xfId="8600" xr:uid="{FC715D93-0D40-4078-A975-701C902DD443}"/>
    <cellStyle name="Notas 12 4 10 2" xfId="23708" xr:uid="{36DE9C0E-3141-4A0C-8918-E99B598F6278}"/>
    <cellStyle name="Notas 12 4 11" xfId="14528" xr:uid="{CB148A74-58F3-42F9-8DA9-E2EB68E99827}"/>
    <cellStyle name="Notas 12 4 11 2" xfId="29636" xr:uid="{D809E771-54C8-4C89-AAD3-319F28DE35CF}"/>
    <cellStyle name="Notas 12 4 12" xfId="14619" xr:uid="{588331C1-D06E-492A-8C65-797E6040DA20}"/>
    <cellStyle name="Notas 12 4 12 2" xfId="29727" xr:uid="{44DCA1B4-44B4-4B89-9B29-B318043E4344}"/>
    <cellStyle name="Notas 12 4 13" xfId="17327" xr:uid="{55E8AEC9-5490-4869-A776-B6ED7FAEF905}"/>
    <cellStyle name="Notas 12 4 2" xfId="2592" xr:uid="{5ECCED31-D4B6-4F9E-B34E-48ACD140F6EA}"/>
    <cellStyle name="Notas 12 4 2 2" xfId="5229" xr:uid="{EB9EC94D-81BC-4996-85B6-09F775BFF4A3}"/>
    <cellStyle name="Notas 12 4 2 2 2" xfId="11593" xr:uid="{88101983-7107-46E4-A74C-A3282A0B50A9}"/>
    <cellStyle name="Notas 12 4 2 2 2 2" xfId="26701" xr:uid="{A888D161-FE8F-4BF4-A1E1-A9DE41330F01}"/>
    <cellStyle name="Notas 12 4 2 2 3" xfId="7940" xr:uid="{646F0529-EE1C-4CD6-B168-57151CE1D4C2}"/>
    <cellStyle name="Notas 12 4 2 2 3 2" xfId="23048" xr:uid="{3476DC76-C21D-4B30-8F14-0FF0C84CE345}"/>
    <cellStyle name="Notas 12 4 2 2 4" xfId="20337" xr:uid="{5048AB46-DF09-43F3-A8F5-E0E29B24C685}"/>
    <cellStyle name="Notas 12 4 2 3" xfId="9059" xr:uid="{EBD8422D-A1FD-48E8-B424-B0EB3BB6C212}"/>
    <cellStyle name="Notas 12 4 2 3 2" xfId="24167" xr:uid="{2F8927CD-438D-4CD2-A8CA-77CF723865E6}"/>
    <cellStyle name="Notas 12 4 2 4" xfId="15362" xr:uid="{3312A4BE-459C-43A3-B3DE-B1AD145FC582}"/>
    <cellStyle name="Notas 12 4 2 4 2" xfId="30470" xr:uid="{A49600EE-6FB4-4C6A-950C-78E21E0ABA3F}"/>
    <cellStyle name="Notas 12 4 2 5" xfId="9298" xr:uid="{E636EC8E-33AF-4F1D-9B0C-2582F46172F0}"/>
    <cellStyle name="Notas 12 4 2 5 2" xfId="24406" xr:uid="{BBC91FAD-13A9-405E-B658-C2F31675F386}"/>
    <cellStyle name="Notas 12 4 2 6" xfId="17700" xr:uid="{5375A64A-6F47-4B58-AB5D-3A6C05EF3B9A}"/>
    <cellStyle name="Notas 12 4 3" xfId="2857" xr:uid="{B401BDF5-D8D8-4B73-A542-C77B4D68F257}"/>
    <cellStyle name="Notas 12 4 3 2" xfId="5494" xr:uid="{A0A5C58B-0380-4CE5-A1F8-19EFAC42A905}"/>
    <cellStyle name="Notas 12 4 3 2 2" xfId="15539" xr:uid="{4B95C2F5-62C5-4F6F-8B44-7C908E53C48B}"/>
    <cellStyle name="Notas 12 4 3 2 2 2" xfId="30647" xr:uid="{5FC829E8-1FEF-4418-BA54-28E1D91E27A3}"/>
    <cellStyle name="Notas 12 4 3 2 3" xfId="20602" xr:uid="{8086C5FC-A69D-4E84-819A-D88C767D9177}"/>
    <cellStyle name="Notas 12 4 3 3" xfId="14188" xr:uid="{DB4B788E-4B7E-4166-ACB5-4091B26DDB38}"/>
    <cellStyle name="Notas 12 4 3 3 2" xfId="29296" xr:uid="{4FBB4E86-FDB1-43F3-AFBE-1AE171E39F0D}"/>
    <cellStyle name="Notas 12 4 3 4" xfId="17965" xr:uid="{C945F2EC-AFC2-4DE0-928B-6E1A5D1970B4}"/>
    <cellStyle name="Notas 12 4 4" xfId="3160" xr:uid="{44EC9ED3-EB69-41B2-93C4-8CA052DDF25C}"/>
    <cellStyle name="Notas 12 4 4 2" xfId="5797" xr:uid="{10278646-97A7-4825-8F39-13DEC3E711D0}"/>
    <cellStyle name="Notas 12 4 4 2 2" xfId="12108" xr:uid="{DD3A2D7D-920D-492E-9503-BBF549E11DA4}"/>
    <cellStyle name="Notas 12 4 4 2 2 2" xfId="27216" xr:uid="{4A06A174-1C0A-4973-BE47-A4A86EB313CD}"/>
    <cellStyle name="Notas 12 4 4 2 3" xfId="15223" xr:uid="{8CADDC1A-0F11-4B2F-BD5D-3B478CCE6DDE}"/>
    <cellStyle name="Notas 12 4 4 2 3 2" xfId="30331" xr:uid="{BCD9CD7C-636B-4B34-A4A0-B0CC6FFD5728}"/>
    <cellStyle name="Notas 12 4 4 2 4" xfId="20905" xr:uid="{9F1047E2-F264-49B9-972E-777F8DD19FBA}"/>
    <cellStyle name="Notas 12 4 4 3" xfId="9542" xr:uid="{963A5353-AFFC-4421-9041-F0AD1E068E20}"/>
    <cellStyle name="Notas 12 4 4 3 2" xfId="24650" xr:uid="{286B2704-F4BB-4512-86BC-1BA808625BDA}"/>
    <cellStyle name="Notas 12 4 4 4" xfId="7578" xr:uid="{BEBC6A0E-79D1-44EC-9372-383E6748CC26}"/>
    <cellStyle name="Notas 12 4 4 4 2" xfId="22686" xr:uid="{327241C2-EC12-4D2C-85EB-5F4B148A83D2}"/>
    <cellStyle name="Notas 12 4 4 5" xfId="18268" xr:uid="{F153A9D8-F472-4449-A528-64BF527D1ECB}"/>
    <cellStyle name="Notas 12 4 5" xfId="3486" xr:uid="{2E7C7ADA-7FA3-4E8B-98C0-37B4CFCB8E37}"/>
    <cellStyle name="Notas 12 4 5 2" xfId="6123" xr:uid="{9EB8D283-9E72-4FB3-9E8B-278A0A47515F}"/>
    <cellStyle name="Notas 12 4 5 2 2" xfId="12434" xr:uid="{36BC541C-0653-4835-9CE9-2F7FF7A2E8A1}"/>
    <cellStyle name="Notas 12 4 5 2 2 2" xfId="27542" xr:uid="{18B9A200-063F-4888-BDF7-28C869401AA0}"/>
    <cellStyle name="Notas 12 4 5 2 3" xfId="15268" xr:uid="{9DBA8F40-532C-433E-9845-5499574FB2E4}"/>
    <cellStyle name="Notas 12 4 5 2 3 2" xfId="30376" xr:uid="{B3251304-FB6C-479A-A290-FA4164ACCEAB}"/>
    <cellStyle name="Notas 12 4 5 2 4" xfId="21231" xr:uid="{CABC43A4-5DA5-4D3C-A4F3-12ED9DBF6B73}"/>
    <cellStyle name="Notas 12 4 5 3" xfId="9868" xr:uid="{A9BD7943-BB36-4991-B6F2-7E60DBCEF4F0}"/>
    <cellStyle name="Notas 12 4 5 3 2" xfId="24976" xr:uid="{0C5E9F6D-DE4E-472E-829F-8F159A3B7823}"/>
    <cellStyle name="Notas 12 4 5 4" xfId="9200" xr:uid="{80F73300-ED44-4975-898F-C8C8BA085442}"/>
    <cellStyle name="Notas 12 4 5 4 2" xfId="24308" xr:uid="{9776C0C5-2259-483B-B5A0-5C341DC34826}"/>
    <cellStyle name="Notas 12 4 5 5" xfId="18594" xr:uid="{27135E21-E14A-4DF5-B0C4-ACEFEE5BDD48}"/>
    <cellStyle name="Notas 12 4 6" xfId="3792" xr:uid="{78A53154-DF48-437A-96F2-07DDA52E910E}"/>
    <cellStyle name="Notas 12 4 6 2" xfId="6429" xr:uid="{1B9EBF10-706D-43EB-BAB8-894C74F3320D}"/>
    <cellStyle name="Notas 12 4 6 2 2" xfId="12740" xr:uid="{3357FFFA-6412-43D7-9D6A-E4CEA025A3A9}"/>
    <cellStyle name="Notas 12 4 6 2 2 2" xfId="27848" xr:uid="{CE5DDFB2-99BC-4408-91AE-328772A9632B}"/>
    <cellStyle name="Notas 12 4 6 2 3" xfId="15795" xr:uid="{A79A141A-56DE-44FB-8609-71A4046CDCE2}"/>
    <cellStyle name="Notas 12 4 6 2 3 2" xfId="30903" xr:uid="{5735CF7E-07D4-4777-9C03-24F0CE05364E}"/>
    <cellStyle name="Notas 12 4 6 2 4" xfId="21537" xr:uid="{9EE80546-757C-4741-BB9B-C31AF4BF0AA5}"/>
    <cellStyle name="Notas 12 4 6 3" xfId="10174" xr:uid="{B3D3F7C9-E6D4-4139-B9F7-428B611AD2E4}"/>
    <cellStyle name="Notas 12 4 6 3 2" xfId="25282" xr:uid="{C0E84D46-DDCC-47C3-B9BD-F6C250DAA152}"/>
    <cellStyle name="Notas 12 4 6 4" xfId="14878" xr:uid="{C57DA32E-F99A-4F94-933F-23C1EC5CD58F}"/>
    <cellStyle name="Notas 12 4 6 4 2" xfId="29986" xr:uid="{822B0F62-9A50-493C-AF12-3D2553FC645A}"/>
    <cellStyle name="Notas 12 4 6 5" xfId="18900" xr:uid="{01F4828F-078E-48D9-B282-E83E04D2A18B}"/>
    <cellStyle name="Notas 12 4 7" xfId="4174" xr:uid="{62B53686-1F86-47DA-BF5F-34456AFE1E27}"/>
    <cellStyle name="Notas 12 4 7 2" xfId="6811" xr:uid="{8B3B5A3D-353A-435B-BC03-BD5E128E18FF}"/>
    <cellStyle name="Notas 12 4 7 2 2" xfId="13122" xr:uid="{134A144B-B8EF-4A0D-9E24-75F407D37CED}"/>
    <cellStyle name="Notas 12 4 7 2 2 2" xfId="28230" xr:uid="{46A348D7-CA1B-45EF-B8FA-E66C5AAB13F3}"/>
    <cellStyle name="Notas 12 4 7 2 3" xfId="16791" xr:uid="{82744E16-278A-4640-97C7-A94A3177553B}"/>
    <cellStyle name="Notas 12 4 7 2 3 2" xfId="31899" xr:uid="{DF7693A5-194F-4CD7-94FA-333185E8AA51}"/>
    <cellStyle name="Notas 12 4 7 2 4" xfId="21919" xr:uid="{6A0D6D63-D375-4416-924F-2A2FCB5D12A0}"/>
    <cellStyle name="Notas 12 4 7 3" xfId="10556" xr:uid="{6584D9A0-AC0B-4380-B14E-96140FCFD5CA}"/>
    <cellStyle name="Notas 12 4 7 3 2" xfId="25664" xr:uid="{9B952632-E0F2-420D-B20C-49A364DDF8D0}"/>
    <cellStyle name="Notas 12 4 7 4" xfId="14174" xr:uid="{53DB7CA9-F5D2-4983-9F22-C75F97844E33}"/>
    <cellStyle name="Notas 12 4 7 4 2" xfId="29282" xr:uid="{C021768B-2802-4601-B54C-CE8F5D55E721}"/>
    <cellStyle name="Notas 12 4 7 5" xfId="19282" xr:uid="{9C3FBF9F-5116-41B1-B7EE-732866AC9795}"/>
    <cellStyle name="Notas 12 4 8" xfId="4381" xr:uid="{C5A368E5-40E5-4F83-AF3F-80C0A20F308D}"/>
    <cellStyle name="Notas 12 4 8 2" xfId="7018" xr:uid="{6D71E895-D591-4064-8066-DED09332780F}"/>
    <cellStyle name="Notas 12 4 8 2 2" xfId="13329" xr:uid="{89E39055-EAAE-42E4-919E-AF46A72B2709}"/>
    <cellStyle name="Notas 12 4 8 2 2 2" xfId="28437" xr:uid="{3276CF54-29F6-4830-89FE-5FA30315FFA8}"/>
    <cellStyle name="Notas 12 4 8 2 3" xfId="16993" xr:uid="{1465E9EF-9C8A-4EEE-A900-9B100F709E92}"/>
    <cellStyle name="Notas 12 4 8 2 3 2" xfId="32101" xr:uid="{39F02C6E-4607-4CD3-8EF4-431312CD0258}"/>
    <cellStyle name="Notas 12 4 8 2 4" xfId="22126" xr:uid="{99F9400A-83AA-4993-AAF9-94BB6FD70F22}"/>
    <cellStyle name="Notas 12 4 8 3" xfId="10763" xr:uid="{D73A2FCE-11E9-44F4-9586-B659CC2CDC8B}"/>
    <cellStyle name="Notas 12 4 8 3 2" xfId="25871" xr:uid="{C7547C55-CF44-4796-9DFB-A3480D1DBA6B}"/>
    <cellStyle name="Notas 12 4 8 4" xfId="16054" xr:uid="{8B65D988-2B71-41CA-AF1C-030667DC49F3}"/>
    <cellStyle name="Notas 12 4 8 4 2" xfId="31162" xr:uid="{09F9EF41-6E01-4134-AEEE-DB859DEA60F1}"/>
    <cellStyle name="Notas 12 4 8 5" xfId="19489" xr:uid="{B145E9DB-22D8-48EB-9BCC-BE3832AAB366}"/>
    <cellStyle name="Notas 12 4 9" xfId="4739" xr:uid="{512D7CE4-09BC-43B0-9B6C-4A3B1ED364F5}"/>
    <cellStyle name="Notas 12 4 9 2" xfId="11121" xr:uid="{05BFE651-4B53-43BC-B0A7-FC3305311D4D}"/>
    <cellStyle name="Notas 12 4 9 2 2" xfId="26229" xr:uid="{AE5A9FB2-5B71-4E0E-82BE-DC712909352F}"/>
    <cellStyle name="Notas 12 4 9 3" xfId="8172" xr:uid="{A1BC33C9-409A-45E7-A3F9-AF48A42EC27A}"/>
    <cellStyle name="Notas 12 4 9 3 2" xfId="23280" xr:uid="{A603460D-C49D-4FBE-883B-4C4771097DF0}"/>
    <cellStyle name="Notas 12 4 9 4" xfId="19847" xr:uid="{4C4C0A13-B05A-459A-88A6-6439DECE9A66}"/>
    <cellStyle name="Notas 12 5" xfId="2022" xr:uid="{9F4C4A20-1DF6-400C-9906-281AA198C258}"/>
    <cellStyle name="Notas 12 5 10" xfId="16332" xr:uid="{8DAD523A-B10A-4267-98F0-89A42E34471F}"/>
    <cellStyle name="Notas 12 5 10 2" xfId="31440" xr:uid="{36E8E544-CC5D-4B63-9B62-094AF54B52C6}"/>
    <cellStyle name="Notas 12 5 11" xfId="9198" xr:uid="{AB1A9ACB-EA5C-451B-89CF-F81F945C0118}"/>
    <cellStyle name="Notas 12 5 11 2" xfId="24306" xr:uid="{CD4E27A4-0EE2-4912-84B6-1EB1AD48446E}"/>
    <cellStyle name="Notas 12 5 12" xfId="17247" xr:uid="{72C97141-2610-4E34-A16E-4C9DDAB72280}"/>
    <cellStyle name="Notas 12 5 2" xfId="2784" xr:uid="{89C76CE7-3538-4F4E-A9B6-B5F8AEA345E5}"/>
    <cellStyle name="Notas 12 5 2 2" xfId="5421" xr:uid="{936A0CFA-A4D0-41BB-8481-A57FB81D0987}"/>
    <cellStyle name="Notas 12 5 2 2 2" xfId="14142" xr:uid="{854910CA-2174-4A91-ACE2-8557B08D0C9E}"/>
    <cellStyle name="Notas 12 5 2 2 2 2" xfId="29250" xr:uid="{8A6435F6-934A-40EC-83D6-4FF35A8783CC}"/>
    <cellStyle name="Notas 12 5 2 2 3" xfId="20529" xr:uid="{04CC7663-FCB5-4719-8960-8317BD028B48}"/>
    <cellStyle name="Notas 12 5 2 3" xfId="16114" xr:uid="{4FDC2D3C-581F-4C57-A10D-98137F3BEA78}"/>
    <cellStyle name="Notas 12 5 2 3 2" xfId="31222" xr:uid="{46BFEC95-DFE0-447C-AE9D-8EA2149326CF}"/>
    <cellStyle name="Notas 12 5 2 4" xfId="17892" xr:uid="{F38E432B-26EF-425A-8FB7-D4F388132971}"/>
    <cellStyle name="Notas 12 5 3" xfId="3087" xr:uid="{B4155F9B-244C-4929-BE43-FA8CD4DC134D}"/>
    <cellStyle name="Notas 12 5 3 2" xfId="5724" xr:uid="{2685CDE3-F319-45EB-9438-33D5C8F82167}"/>
    <cellStyle name="Notas 12 5 3 2 2" xfId="12035" xr:uid="{43B5EF60-6A04-4091-B2F2-8EB85E6D08F8}"/>
    <cellStyle name="Notas 12 5 3 2 2 2" xfId="27143" xr:uid="{CB71952B-CEFF-4402-9930-558FFED1FE3B}"/>
    <cellStyle name="Notas 12 5 3 2 3" xfId="15811" xr:uid="{72B5A192-1F64-416B-B064-C1E2538F45A5}"/>
    <cellStyle name="Notas 12 5 3 2 3 2" xfId="30919" xr:uid="{79F5FBE4-7D44-43E2-9C4C-D105A134E0A8}"/>
    <cellStyle name="Notas 12 5 3 2 4" xfId="20832" xr:uid="{7290D1EE-A653-4D66-87A4-C1BCE4DA52E1}"/>
    <cellStyle name="Notas 12 5 3 3" xfId="9469" xr:uid="{8D02BB2D-1826-4016-8944-5163ECE06F4B}"/>
    <cellStyle name="Notas 12 5 3 3 2" xfId="24577" xr:uid="{FDAF82D1-5A74-411F-92FD-BE3482210F2E}"/>
    <cellStyle name="Notas 12 5 3 4" xfId="15621" xr:uid="{E82E9F2B-55E8-4279-8D84-B2BADB04CF82}"/>
    <cellStyle name="Notas 12 5 3 4 2" xfId="30729" xr:uid="{031F091F-8179-4248-B8F3-29925D8F1495}"/>
    <cellStyle name="Notas 12 5 3 5" xfId="18195" xr:uid="{9D67A93B-D8A0-4A5C-B02C-DD0DE8A7FE61}"/>
    <cellStyle name="Notas 12 5 4" xfId="3413" xr:uid="{95787F9B-C8E3-416C-A6A8-3825888C6CD5}"/>
    <cellStyle name="Notas 12 5 4 2" xfId="6050" xr:uid="{F85A468F-5587-4F81-A574-3808A5BDC3C0}"/>
    <cellStyle name="Notas 12 5 4 2 2" xfId="12361" xr:uid="{1E2DD673-F772-4081-9B94-E970C9D9E74E}"/>
    <cellStyle name="Notas 12 5 4 2 2 2" xfId="27469" xr:uid="{3ABF6008-3A30-4644-8BCB-693EB14CE3EB}"/>
    <cellStyle name="Notas 12 5 4 2 3" xfId="16041" xr:uid="{ADBB85C8-02B1-4361-8279-F4B496C08781}"/>
    <cellStyle name="Notas 12 5 4 2 3 2" xfId="31149" xr:uid="{2DBC5D3F-5D3A-48E9-AF5F-4BDD563A17F7}"/>
    <cellStyle name="Notas 12 5 4 2 4" xfId="21158" xr:uid="{B54DF050-0260-441D-8B4E-4D8551C8322A}"/>
    <cellStyle name="Notas 12 5 4 3" xfId="9795" xr:uid="{56397830-D93E-49A9-A955-6E1FECF6B4C5}"/>
    <cellStyle name="Notas 12 5 4 3 2" xfId="24903" xr:uid="{7744627A-D8C2-452A-A96B-B847B60DCBB8}"/>
    <cellStyle name="Notas 12 5 4 4" xfId="14351" xr:uid="{892404B9-1064-44A8-8B98-E038F13F59BD}"/>
    <cellStyle name="Notas 12 5 4 4 2" xfId="29459" xr:uid="{3627377D-6576-46E9-9935-E954F7D1E3BB}"/>
    <cellStyle name="Notas 12 5 4 5" xfId="18521" xr:uid="{B3E5B112-9F65-490C-909A-E9B4DABFAAEC}"/>
    <cellStyle name="Notas 12 5 5" xfId="3719" xr:uid="{5CD58204-238E-40B3-8102-A09BBACF3C57}"/>
    <cellStyle name="Notas 12 5 5 2" xfId="6356" xr:uid="{A8BBBB0A-8B0C-4D53-8ADB-0EC11C346EC9}"/>
    <cellStyle name="Notas 12 5 5 2 2" xfId="12667" xr:uid="{34C4509B-F9F7-48E8-AD38-135DA0329707}"/>
    <cellStyle name="Notas 12 5 5 2 2 2" xfId="27775" xr:uid="{7AE14464-B8B7-41F8-88EA-EC24DB62EA16}"/>
    <cellStyle name="Notas 12 5 5 2 3" xfId="14548" xr:uid="{955899DC-C0CF-462C-8D4B-7A503954C158}"/>
    <cellStyle name="Notas 12 5 5 2 3 2" xfId="29656" xr:uid="{73E253E8-4986-4D2A-AD24-B1FAC1F53B8C}"/>
    <cellStyle name="Notas 12 5 5 2 4" xfId="21464" xr:uid="{5DB57B67-72A6-4295-9296-ED1D222FA45C}"/>
    <cellStyle name="Notas 12 5 5 3" xfId="10101" xr:uid="{C02E90C5-2D70-4A10-935D-7685387E1581}"/>
    <cellStyle name="Notas 12 5 5 3 2" xfId="25209" xr:uid="{0DBC16E1-B584-4259-9E6B-70DD4BE62D5A}"/>
    <cellStyle name="Notas 12 5 5 4" xfId="14043" xr:uid="{E0390DD2-8E1C-43CC-8BA5-28DCDDB7BE40}"/>
    <cellStyle name="Notas 12 5 5 4 2" xfId="29151" xr:uid="{59E35BA7-91C3-455B-8B91-8B2F6E15DAC8}"/>
    <cellStyle name="Notas 12 5 5 5" xfId="18827" xr:uid="{96252436-0668-49EA-A94C-C80277271B6E}"/>
    <cellStyle name="Notas 12 5 6" xfId="4094" xr:uid="{0237F279-1865-4642-B0AC-D78E5AA0B445}"/>
    <cellStyle name="Notas 12 5 6 2" xfId="6731" xr:uid="{2858240C-B4DD-4EF1-9EE0-46A9F3003439}"/>
    <cellStyle name="Notas 12 5 6 2 2" xfId="13042" xr:uid="{F2D6DC88-B2C4-4E22-9294-59E9601A712E}"/>
    <cellStyle name="Notas 12 5 6 2 2 2" xfId="28150" xr:uid="{5FF40384-0C49-49E8-A41D-E379062BE4ED}"/>
    <cellStyle name="Notas 12 5 6 2 3" xfId="16718" xr:uid="{C8237D35-C0C6-4D86-A801-7B9F34456E5A}"/>
    <cellStyle name="Notas 12 5 6 2 3 2" xfId="31826" xr:uid="{B2B6F30F-D352-435C-A0E1-130542636FC7}"/>
    <cellStyle name="Notas 12 5 6 2 4" xfId="21839" xr:uid="{FA525719-E2CB-4905-9D16-9648DE12BFB8}"/>
    <cellStyle name="Notas 12 5 6 3" xfId="10476" xr:uid="{CCAF3F1A-DCB2-412C-B6C1-A7FF8E761F91}"/>
    <cellStyle name="Notas 12 5 6 3 2" xfId="25584" xr:uid="{C2142976-198F-40EF-81A6-4877258E2B14}"/>
    <cellStyle name="Notas 12 5 6 4" xfId="15832" xr:uid="{E87A31D4-64D7-47D7-A767-CB2D4B6EE3EF}"/>
    <cellStyle name="Notas 12 5 6 4 2" xfId="30940" xr:uid="{AB3CF68F-F146-4A06-812F-03B616BB9BE1}"/>
    <cellStyle name="Notas 12 5 6 5" xfId="19202" xr:uid="{DB73D80D-4067-4CA9-88BA-2249BDDE2CFF}"/>
    <cellStyle name="Notas 12 5 7" xfId="4376" xr:uid="{A47075C1-60ED-44A6-A246-0EA456F0C729}"/>
    <cellStyle name="Notas 12 5 7 2" xfId="7013" xr:uid="{F29CDB48-8902-4398-AD86-7D9B989C2FCD}"/>
    <cellStyle name="Notas 12 5 7 2 2" xfId="13324" xr:uid="{41C04343-1B59-40F3-BD13-C71B0D27CA2F}"/>
    <cellStyle name="Notas 12 5 7 2 2 2" xfId="28432" xr:uid="{ECE193D5-E1C6-4DFE-A3ED-DC56D4615F6C}"/>
    <cellStyle name="Notas 12 5 7 2 3" xfId="16988" xr:uid="{7D1B1706-4F59-45A1-B9E3-A50EB0DEEE59}"/>
    <cellStyle name="Notas 12 5 7 2 3 2" xfId="32096" xr:uid="{FD4E97F0-9251-4FFF-813D-01D190E20E5F}"/>
    <cellStyle name="Notas 12 5 7 2 4" xfId="22121" xr:uid="{F73D4E34-7046-4219-AA9D-FF6BF313A50C}"/>
    <cellStyle name="Notas 12 5 7 3" xfId="10758" xr:uid="{5EB8F2AE-22A1-42B4-BD49-0868CF8CB917}"/>
    <cellStyle name="Notas 12 5 7 3 2" xfId="25866" xr:uid="{B0590F50-7634-44AF-8A0D-42A29E5BF6D7}"/>
    <cellStyle name="Notas 12 5 7 4" xfId="7951" xr:uid="{669D73DB-9C6B-4948-8118-EC1B73C0AB8C}"/>
    <cellStyle name="Notas 12 5 7 4 2" xfId="23059" xr:uid="{4450A744-9A77-40EE-939F-BDFFFE6DBA2E}"/>
    <cellStyle name="Notas 12 5 7 5" xfId="19484" xr:uid="{950A62DD-CF39-4851-8D35-5D93111D96EF}"/>
    <cellStyle name="Notas 12 5 8" xfId="4659" xr:uid="{28412E2C-2F15-4DD5-A9FB-5FFB30ABE48B}"/>
    <cellStyle name="Notas 12 5 8 2" xfId="11041" xr:uid="{009279EF-CD0E-4C26-9299-7B05C1F63978}"/>
    <cellStyle name="Notas 12 5 8 2 2" xfId="26149" xr:uid="{3C50FD66-D72B-457C-9A8C-AC6B47FA48A1}"/>
    <cellStyle name="Notas 12 5 8 3" xfId="7388" xr:uid="{47DA551D-A6EF-4941-9CF4-E8CDD3B9B77C}"/>
    <cellStyle name="Notas 12 5 8 3 2" xfId="22496" xr:uid="{7E9B7D35-4A96-49FF-94FE-04BAB5006AEF}"/>
    <cellStyle name="Notas 12 5 8 4" xfId="19767" xr:uid="{DF972B43-79D7-49F5-A423-AB946A796B9A}"/>
    <cellStyle name="Notas 12 5 9" xfId="8520" xr:uid="{072BCFC6-1270-4675-8A58-F63E149CDB6A}"/>
    <cellStyle name="Notas 12 5 9 2" xfId="23628" xr:uid="{75B0CB51-66F8-4DCE-9C70-CBC5591D15FB}"/>
    <cellStyle name="Notas 13" xfId="1451" xr:uid="{00000000-0005-0000-0000-0000AF050000}"/>
    <cellStyle name="Notas 13 2" xfId="1906" xr:uid="{F8C6C10B-F0A0-4DF4-A567-A9D4CAAA2458}"/>
    <cellStyle name="Notas 13 2 10" xfId="7231" xr:uid="{2BC27EAC-F5FB-46D9-B0F3-03FB752E9CA5}"/>
    <cellStyle name="Notas 13 2 10 2" xfId="22339" xr:uid="{E64328D6-A351-4DFA-96AB-260C3F0C54ED}"/>
    <cellStyle name="Notas 13 2 11" xfId="16525" xr:uid="{8F1069EF-8B27-4642-8F24-BBA4E9516D29}"/>
    <cellStyle name="Notas 13 2 11 2" xfId="31633" xr:uid="{2B2E4DCE-247F-435E-B9DE-9B459C914864}"/>
    <cellStyle name="Notas 13 2 12" xfId="17131" xr:uid="{A94D20AD-06E9-4AB2-8269-32ED45491693}"/>
    <cellStyle name="Notas 13 2 2" xfId="2466" xr:uid="{CD481200-9D6A-42EF-A47A-994FDE1E8BE4}"/>
    <cellStyle name="Notas 13 2 2 2" xfId="5103" xr:uid="{83266639-BE21-452C-93A5-F5FD4B7C02FB}"/>
    <cellStyle name="Notas 13 2 2 2 2" xfId="11467" xr:uid="{577D3D9E-CF63-480A-ABE2-F0C175AC63C5}"/>
    <cellStyle name="Notas 13 2 2 2 2 2" xfId="26575" xr:uid="{B2049FCF-B285-43A6-8D35-A61051065BA7}"/>
    <cellStyle name="Notas 13 2 2 2 3" xfId="9190" xr:uid="{48BACE0D-FF59-4D6B-ADC9-AF372A2A1D15}"/>
    <cellStyle name="Notas 13 2 2 2 3 2" xfId="24298" xr:uid="{C9021625-BEE0-477F-8E90-710B4D52314C}"/>
    <cellStyle name="Notas 13 2 2 2 4" xfId="20211" xr:uid="{702864F3-FF94-4069-B363-A499E7AAAA3E}"/>
    <cellStyle name="Notas 13 2 2 3" xfId="8933" xr:uid="{57E87389-A326-404E-8E40-80A773A33502}"/>
    <cellStyle name="Notas 13 2 2 3 2" xfId="24041" xr:uid="{890A3E14-D2A2-4ED5-9ABF-7B6817378A56}"/>
    <cellStyle name="Notas 13 2 3" xfId="2682" xr:uid="{DE3A56FA-03CC-4D1E-B819-87D48DFC4FC2}"/>
    <cellStyle name="Notas 13 2 3 2" xfId="5319" xr:uid="{9BC9DB39-3CD9-4611-B230-B38A0E76A070}"/>
    <cellStyle name="Notas 13 2 3 2 2" xfId="7597" xr:uid="{44DC87D3-E713-4B99-94AF-DE3B1FC3EEF3}"/>
    <cellStyle name="Notas 13 2 3 2 2 2" xfId="22705" xr:uid="{40662CD4-764E-46A4-8D06-52CBB8920401}"/>
    <cellStyle name="Notas 13 2 3 2 3" xfId="20427" xr:uid="{2F3CD92C-78D8-4EA9-90D7-AA996B745E65}"/>
    <cellStyle name="Notas 13 2 3 3" xfId="7403" xr:uid="{585E5942-E9AE-4993-B4C5-196809BC0091}"/>
    <cellStyle name="Notas 13 2 3 3 2" xfId="22511" xr:uid="{9F06B31C-195E-42AA-BD85-C1659CC3E448}"/>
    <cellStyle name="Notas 13 2 3 4" xfId="17790" xr:uid="{CAF80A39-CD39-4A72-A818-4952C1263C70}"/>
    <cellStyle name="Notas 13 2 4" xfId="2985" xr:uid="{B2A29F6C-582F-47D6-A2BD-68CFF4F92C00}"/>
    <cellStyle name="Notas 13 2 4 2" xfId="5622" xr:uid="{5C9175CA-14A9-4FF0-8A6E-3F00DCCF091A}"/>
    <cellStyle name="Notas 13 2 4 2 2" xfId="11933" xr:uid="{A8F0360A-8D59-4874-8EF5-420F7FB42AA5}"/>
    <cellStyle name="Notas 13 2 4 2 2 2" xfId="27041" xr:uid="{2D41304D-0870-4B0D-BDFE-2B6F17578D22}"/>
    <cellStyle name="Notas 13 2 4 2 3" xfId="14996" xr:uid="{509D5AFE-6A74-4632-BA21-779A260E2A04}"/>
    <cellStyle name="Notas 13 2 4 2 3 2" xfId="30104" xr:uid="{AC5A1C62-26A8-41BC-8A74-EFAF22F46431}"/>
    <cellStyle name="Notas 13 2 4 2 4" xfId="20730" xr:uid="{6C24FF44-A088-4F47-830E-F8CD29FE898A}"/>
    <cellStyle name="Notas 13 2 4 3" xfId="9367" xr:uid="{84639D85-C203-43DC-BC43-4A1ACDAD6BD2}"/>
    <cellStyle name="Notas 13 2 4 3 2" xfId="24475" xr:uid="{96511CB4-69F2-4E9B-8A09-6B839DB96BDA}"/>
    <cellStyle name="Notas 13 2 4 4" xfId="14483" xr:uid="{40177622-84D4-48AC-B255-1C4E4D196BB2}"/>
    <cellStyle name="Notas 13 2 4 4 2" xfId="29591" xr:uid="{5DF27104-B48F-4178-8579-2A3C32A904C9}"/>
    <cellStyle name="Notas 13 2 4 5" xfId="18093" xr:uid="{F5AFA584-D85C-4519-9DF4-5CEEFC16B870}"/>
    <cellStyle name="Notas 13 2 5" xfId="3311" xr:uid="{65A15825-2C4A-4245-9F32-CD208D4C9CBD}"/>
    <cellStyle name="Notas 13 2 5 2" xfId="5948" xr:uid="{20A9EB99-7E23-4091-86EA-D0166D09C196}"/>
    <cellStyle name="Notas 13 2 5 2 2" xfId="12259" xr:uid="{59953F02-B59F-4A54-97C3-4423EE2D4851}"/>
    <cellStyle name="Notas 13 2 5 2 2 2" xfId="27367" xr:uid="{919E238A-035D-459E-A18A-46A78EB75164}"/>
    <cellStyle name="Notas 13 2 5 2 3" xfId="7312" xr:uid="{6AA61EEC-2846-4F9B-AED9-682C6DC57A60}"/>
    <cellStyle name="Notas 13 2 5 2 3 2" xfId="22420" xr:uid="{FA945CEE-7AB7-4990-8C64-78B2B3DC54DD}"/>
    <cellStyle name="Notas 13 2 5 2 4" xfId="21056" xr:uid="{7BEF78AC-DEF4-462C-8F3A-D75D929ABAF1}"/>
    <cellStyle name="Notas 13 2 5 3" xfId="9693" xr:uid="{68D52B6B-F946-475F-B6F9-7D5C04C81127}"/>
    <cellStyle name="Notas 13 2 5 3 2" xfId="24801" xr:uid="{FD687C91-5750-4809-B2C7-9AABEDA03B0D}"/>
    <cellStyle name="Notas 13 2 5 4" xfId="15992" xr:uid="{4C123A31-EDC2-4868-87DD-6EC74FF72BC4}"/>
    <cellStyle name="Notas 13 2 5 4 2" xfId="31100" xr:uid="{7938C19F-0CF4-4BF5-B32E-3B6070AA0F97}"/>
    <cellStyle name="Notas 13 2 5 5" xfId="18419" xr:uid="{94942CF5-C36D-4BAC-8E9B-F2CB1F95739A}"/>
    <cellStyle name="Notas 13 2 6" xfId="3617" xr:uid="{237ECEC6-89D0-4C2A-906A-50877797BC92}"/>
    <cellStyle name="Notas 13 2 6 2" xfId="6254" xr:uid="{2EFBF652-B365-4FD9-8749-D28E1E8D3B12}"/>
    <cellStyle name="Notas 13 2 6 2 2" xfId="12565" xr:uid="{BAAB3A0E-EEBB-4197-B799-F011FCC38453}"/>
    <cellStyle name="Notas 13 2 6 2 2 2" xfId="27673" xr:uid="{367A6213-4368-424F-BDA2-CD6FA1A4825D}"/>
    <cellStyle name="Notas 13 2 6 2 3" xfId="8143" xr:uid="{4F6B3E81-A591-475C-9A47-4833B4157AA0}"/>
    <cellStyle name="Notas 13 2 6 2 3 2" xfId="23251" xr:uid="{9954B237-D85B-446B-94E8-245797E74A10}"/>
    <cellStyle name="Notas 13 2 6 2 4" xfId="21362" xr:uid="{464167AB-D6A4-49F4-9F09-07CC1D40DA50}"/>
    <cellStyle name="Notas 13 2 6 3" xfId="9999" xr:uid="{0A9134AF-C0E7-4548-B4AF-32327BAE6390}"/>
    <cellStyle name="Notas 13 2 6 3 2" xfId="25107" xr:uid="{D09A87A3-5AA6-4B08-A3B0-FB9C9C123203}"/>
    <cellStyle name="Notas 13 2 6 4" xfId="16303" xr:uid="{88E63863-0539-4357-995F-1ACE48EFA239}"/>
    <cellStyle name="Notas 13 2 6 4 2" xfId="31411" xr:uid="{2B133846-E2B0-4A85-940E-25D2E494344D}"/>
    <cellStyle name="Notas 13 2 6 5" xfId="18725" xr:uid="{C04B8F04-6A49-46B3-AC7A-BE77BEC0AE3C}"/>
    <cellStyle name="Notas 13 2 7" xfId="3978" xr:uid="{6D43F3BC-D126-48E2-87D6-0DA04A3C86E8}"/>
    <cellStyle name="Notas 13 2 7 2" xfId="6615" xr:uid="{D79135E9-993E-4807-BF5F-F4ADFBC54F65}"/>
    <cellStyle name="Notas 13 2 7 2 2" xfId="12926" xr:uid="{D8621128-00EB-4F3B-A244-157D96D217DE}"/>
    <cellStyle name="Notas 13 2 7 2 2 2" xfId="28034" xr:uid="{485BC02B-96E2-4B27-B4CF-7BC6E66BD2B1}"/>
    <cellStyle name="Notas 13 2 7 2 3" xfId="16616" xr:uid="{FEC94C12-87FD-4F49-B632-C1C720872D0F}"/>
    <cellStyle name="Notas 13 2 7 2 3 2" xfId="31724" xr:uid="{B917182E-6D51-4C0E-940A-05F367EC8AD2}"/>
    <cellStyle name="Notas 13 2 7 2 4" xfId="21723" xr:uid="{1C6F3241-D58B-44F5-A3EA-248F0F5FB0AC}"/>
    <cellStyle name="Notas 13 2 7 3" xfId="10360" xr:uid="{02E4994A-07A4-4EB7-9B4F-8B5C9FB0188D}"/>
    <cellStyle name="Notas 13 2 7 3 2" xfId="25468" xr:uid="{07F48889-718A-4658-BD2A-559710890A5D}"/>
    <cellStyle name="Notas 13 2 7 4" xfId="8002" xr:uid="{3F3733C0-0933-4546-864C-B539A1082C46}"/>
    <cellStyle name="Notas 13 2 7 4 2" xfId="23110" xr:uid="{69FEE6E0-6809-4CF8-B39B-63BEBDBCF483}"/>
    <cellStyle name="Notas 13 2 7 5" xfId="19086" xr:uid="{7F32453B-20C1-4957-AD81-4989B8E2B596}"/>
    <cellStyle name="Notas 13 2 8" xfId="4543" xr:uid="{E13E9CFA-36C1-4900-B378-97629B0347F5}"/>
    <cellStyle name="Notas 13 2 8 2" xfId="10925" xr:uid="{5165C6C9-50BA-4F4D-938F-0E3E8DA830AF}"/>
    <cellStyle name="Notas 13 2 8 2 2" xfId="26033" xr:uid="{A5E0692C-3A93-4369-A8BE-8D19376E1FB7}"/>
    <cellStyle name="Notas 13 2 8 3" xfId="7635" xr:uid="{32B3C608-CBE3-439C-A09A-D86397184E0D}"/>
    <cellStyle name="Notas 13 2 8 3 2" xfId="22743" xr:uid="{4E6DABCE-7BA2-49BC-93F6-7E5E88FE0B25}"/>
    <cellStyle name="Notas 13 2 8 4" xfId="19651" xr:uid="{4189B89D-0F4E-42D5-811F-2C14082FE041}"/>
    <cellStyle name="Notas 13 2 9" xfId="8407" xr:uid="{29FF2DA1-A08D-4BA5-AAA3-4BFD9402AF5E}"/>
    <cellStyle name="Notas 13 2 9 2" xfId="23515" xr:uid="{C587D8BF-4732-4B4A-A9A1-0454E3E501AC}"/>
    <cellStyle name="Notas 13 3" xfId="1893" xr:uid="{F97266BB-BE6E-45F1-9B53-FED32CAB89E1}"/>
    <cellStyle name="Notas 13 3 10" xfId="8394" xr:uid="{935FF37B-E338-40A9-A082-CFFDB2C2694F}"/>
    <cellStyle name="Notas 13 3 10 2" xfId="23502" xr:uid="{082E6154-FD90-46E3-B020-8C462F39E3F0}"/>
    <cellStyle name="Notas 13 3 11" xfId="9176" xr:uid="{F3A099BA-1277-42D2-BDFA-C0F42D71102D}"/>
    <cellStyle name="Notas 13 3 11 2" xfId="24284" xr:uid="{EBFFD26D-0F05-4631-84E9-F040289E3A5B}"/>
    <cellStyle name="Notas 13 3 12" xfId="7608" xr:uid="{569273AA-FD37-4C5D-92F6-B8255972F8B9}"/>
    <cellStyle name="Notas 13 3 12 2" xfId="22716" xr:uid="{DA77F231-B7CA-4329-8FD5-A7DC070177B0}"/>
    <cellStyle name="Notas 13 3 13" xfId="17118" xr:uid="{FDBBB406-2D39-4337-9538-B9952DB9DD8B}"/>
    <cellStyle name="Notas 13 3 2" xfId="2453" xr:uid="{96967C2C-0C79-4211-BC16-F990C723F5C7}"/>
    <cellStyle name="Notas 13 3 2 2" xfId="5090" xr:uid="{CA560CC7-2C40-4E62-A06E-1C9936A0AB41}"/>
    <cellStyle name="Notas 13 3 2 2 2" xfId="11454" xr:uid="{12362452-1ECD-4023-8238-9A234B598047}"/>
    <cellStyle name="Notas 13 3 2 2 2 2" xfId="26562" xr:uid="{99FB015D-B56D-4FCB-9F42-516B16698F92}"/>
    <cellStyle name="Notas 13 3 2 2 3" xfId="15472" xr:uid="{094B2EE4-B073-4B03-84FC-3B68FC13585D}"/>
    <cellStyle name="Notas 13 3 2 2 3 2" xfId="30580" xr:uid="{F1788AE9-B50A-45F7-9B0C-9FE0BBEE8393}"/>
    <cellStyle name="Notas 13 3 2 2 4" xfId="20198" xr:uid="{C5BF7D20-4CB2-4F90-AD8D-E47A78270C1A}"/>
    <cellStyle name="Notas 13 3 2 3" xfId="8920" xr:uid="{72B84C88-82F3-43AE-A89A-83F05ADE3031}"/>
    <cellStyle name="Notas 13 3 2 3 2" xfId="24028" xr:uid="{29375A89-1900-48E1-8C82-41F911AF4BC4}"/>
    <cellStyle name="Notas 13 3 2 4" xfId="16270" xr:uid="{85B88B86-A67F-4900-B19A-11D144E809E9}"/>
    <cellStyle name="Notas 13 3 2 4 2" xfId="31378" xr:uid="{8FAA556D-A3E7-44EE-8FD9-FCA07E24124D}"/>
    <cellStyle name="Notas 13 3 2 5" xfId="8736" xr:uid="{CF2A805B-E603-4FF8-9D73-E6B3243FB010}"/>
    <cellStyle name="Notas 13 3 2 5 2" xfId="23844" xr:uid="{84D3974E-E594-42D6-AE2B-9B65FCC97AE2}"/>
    <cellStyle name="Notas 13 3 2 6" xfId="17627" xr:uid="{E2BB7E8B-1F81-4090-A971-77F9EADC5995}"/>
    <cellStyle name="Notas 13 3 3" xfId="2669" xr:uid="{D81D45D6-E60D-4493-8BB6-69E571210FA9}"/>
    <cellStyle name="Notas 13 3 3 2" xfId="5306" xr:uid="{16D4B0ED-8C18-4125-A47E-DFC20E98F942}"/>
    <cellStyle name="Notas 13 3 3 2 2" xfId="15139" xr:uid="{6391F201-1B99-4FD5-8EBE-748D23CBEA97}"/>
    <cellStyle name="Notas 13 3 3 2 2 2" xfId="30247" xr:uid="{676AF8DC-5B25-4FA3-9FBB-0661DBF69256}"/>
    <cellStyle name="Notas 13 3 3 2 3" xfId="20414" xr:uid="{B2944546-7FCC-43B6-A219-ABFCFC22E53D}"/>
    <cellStyle name="Notas 13 3 3 3" xfId="15882" xr:uid="{189581D9-C926-4941-A61D-CF0E0D6AF968}"/>
    <cellStyle name="Notas 13 3 3 3 2" xfId="30990" xr:uid="{44837831-B819-479D-86F8-C0FA93E2870D}"/>
    <cellStyle name="Notas 13 3 3 4" xfId="17777" xr:uid="{9BF2C282-91BE-4385-B90C-EC7CD0490E46}"/>
    <cellStyle name="Notas 13 3 4" xfId="2972" xr:uid="{33FDAD44-9AE5-4D59-8DC0-3B125A70B01B}"/>
    <cellStyle name="Notas 13 3 4 2" xfId="5609" xr:uid="{35BB9946-1520-472C-8C23-7138CA63F134}"/>
    <cellStyle name="Notas 13 3 4 2 2" xfId="11920" xr:uid="{DF07020D-DC8B-4C77-A688-78E01590A929}"/>
    <cellStyle name="Notas 13 3 4 2 2 2" xfId="27028" xr:uid="{105CDEC5-66C6-4297-B699-5E7FACD1FE00}"/>
    <cellStyle name="Notas 13 3 4 2 3" xfId="16207" xr:uid="{B6CD4B44-038A-40F4-A5C7-3B9A8C8DAA45}"/>
    <cellStyle name="Notas 13 3 4 2 3 2" xfId="31315" xr:uid="{2673594C-BB96-42C5-8414-2C8CAA49C7D7}"/>
    <cellStyle name="Notas 13 3 4 2 4" xfId="20717" xr:uid="{9CDEE895-D189-4C8B-AC69-381858CABACE}"/>
    <cellStyle name="Notas 13 3 4 3" xfId="9354" xr:uid="{F66C9CA7-923E-46E5-8BD6-8A06E096AB43}"/>
    <cellStyle name="Notas 13 3 4 3 2" xfId="24462" xr:uid="{E6C80755-A161-4CC8-989E-E7533676BDF7}"/>
    <cellStyle name="Notas 13 3 4 4" xfId="15765" xr:uid="{73667EAA-85F7-45AC-816F-D5A9594FC4B7}"/>
    <cellStyle name="Notas 13 3 4 4 2" xfId="30873" xr:uid="{64078CDB-F3C1-4857-B612-2F11C90CC774}"/>
    <cellStyle name="Notas 13 3 4 5" xfId="18080" xr:uid="{BA69895D-D7BB-41FA-BD6F-F9E306E6D3F0}"/>
    <cellStyle name="Notas 13 3 5" xfId="3298" xr:uid="{0C3E7E4E-0C11-4770-A658-AC4282FC3F73}"/>
    <cellStyle name="Notas 13 3 5 2" xfId="5935" xr:uid="{8FF7DE10-664E-473D-9C8B-C77258132D3A}"/>
    <cellStyle name="Notas 13 3 5 2 2" xfId="12246" xr:uid="{6977D21B-4DB6-4E19-9443-B5CE3188B250}"/>
    <cellStyle name="Notas 13 3 5 2 2 2" xfId="27354" xr:uid="{152D4870-61B0-46F9-AF2D-188183D327C2}"/>
    <cellStyle name="Notas 13 3 5 2 3" xfId="8059" xr:uid="{8100A247-1716-4CD5-B06F-4C62F90D3E47}"/>
    <cellStyle name="Notas 13 3 5 2 3 2" xfId="23167" xr:uid="{DF551AE2-7BAF-420F-A382-76A57B056F4A}"/>
    <cellStyle name="Notas 13 3 5 2 4" xfId="21043" xr:uid="{4C363E2B-E2E2-4BFB-93A5-5396A60366D3}"/>
    <cellStyle name="Notas 13 3 5 3" xfId="9680" xr:uid="{72C5B66E-D693-4A4F-8BB6-661F1B1C7AAA}"/>
    <cellStyle name="Notas 13 3 5 3 2" xfId="24788" xr:uid="{75413254-906B-40B3-886E-162AC9288431}"/>
    <cellStyle name="Notas 13 3 5 4" xfId="14872" xr:uid="{ECA57094-6078-4237-A1A7-66B7601FFFFF}"/>
    <cellStyle name="Notas 13 3 5 4 2" xfId="29980" xr:uid="{1166ECBC-C7AB-4D5B-8F38-FB7B90F0733C}"/>
    <cellStyle name="Notas 13 3 5 5" xfId="18406" xr:uid="{1572CC0F-3EE6-4935-814A-323D24DE05E0}"/>
    <cellStyle name="Notas 13 3 6" xfId="3604" xr:uid="{71D0ACD2-B555-4799-9AB6-AF82C97F5A5E}"/>
    <cellStyle name="Notas 13 3 6 2" xfId="6241" xr:uid="{67F3A40E-2E56-4115-8E38-A1BA6627B734}"/>
    <cellStyle name="Notas 13 3 6 2 2" xfId="12552" xr:uid="{39D7137A-B25C-471D-9693-FC5EEB94E30C}"/>
    <cellStyle name="Notas 13 3 6 2 2 2" xfId="27660" xr:uid="{70F36345-28D3-4F6A-8BF7-7D5DCD881A8E}"/>
    <cellStyle name="Notas 13 3 6 2 3" xfId="15419" xr:uid="{8248B9F4-71D8-478A-9634-C4EDB4A5416D}"/>
    <cellStyle name="Notas 13 3 6 2 3 2" xfId="30527" xr:uid="{FB8A4688-7818-4289-B418-704C9591E3D8}"/>
    <cellStyle name="Notas 13 3 6 2 4" xfId="21349" xr:uid="{D3074184-B9C3-46FD-9CC6-61712E665F49}"/>
    <cellStyle name="Notas 13 3 6 3" xfId="9986" xr:uid="{9D2501D1-D101-4E63-BEFF-BADF50C739E5}"/>
    <cellStyle name="Notas 13 3 6 3 2" xfId="25094" xr:uid="{4A36C50F-0FD2-4E58-B730-A398554AC8B3}"/>
    <cellStyle name="Notas 13 3 6 4" xfId="14519" xr:uid="{B39A142A-2319-4CFA-9F28-08E1CEA4DACD}"/>
    <cellStyle name="Notas 13 3 6 4 2" xfId="29627" xr:uid="{48635A26-AD48-4051-949E-3EDAC210177E}"/>
    <cellStyle name="Notas 13 3 6 5" xfId="18712" xr:uid="{99999A68-9B75-4EB5-9E38-2A0693378E57}"/>
    <cellStyle name="Notas 13 3 7" xfId="3965" xr:uid="{90C8BC02-3481-4439-8752-0B41F45B66C5}"/>
    <cellStyle name="Notas 13 3 7 2" xfId="6602" xr:uid="{2A5D55B9-59B5-422A-BE42-D74A217F95F0}"/>
    <cellStyle name="Notas 13 3 7 2 2" xfId="12913" xr:uid="{F6801376-0661-4F15-A864-A2EB245DBF01}"/>
    <cellStyle name="Notas 13 3 7 2 2 2" xfId="28021" xr:uid="{E95BC091-CA9B-4F15-820F-61A6ECCBD9B3}"/>
    <cellStyle name="Notas 13 3 7 2 3" xfId="16603" xr:uid="{A805F334-8178-4FD9-84B0-95C54CBF2E18}"/>
    <cellStyle name="Notas 13 3 7 2 3 2" xfId="31711" xr:uid="{0AC1B219-093E-4FD8-8EB4-F3AC9F938CA3}"/>
    <cellStyle name="Notas 13 3 7 2 4" xfId="21710" xr:uid="{9D604148-3C56-4954-8CE4-87AB61341889}"/>
    <cellStyle name="Notas 13 3 7 3" xfId="10347" xr:uid="{0DD26FFB-7A05-4312-8895-735E2AE38251}"/>
    <cellStyle name="Notas 13 3 7 3 2" xfId="25455" xr:uid="{FFB579E0-CB74-4332-8D38-EF7283D75D7E}"/>
    <cellStyle name="Notas 13 3 7 4" xfId="16028" xr:uid="{CE408CCF-F6AC-45F6-BC1C-9A05D7B39D2F}"/>
    <cellStyle name="Notas 13 3 7 4 2" xfId="31136" xr:uid="{571BE34C-242F-4C33-AC11-AC452719C30F}"/>
    <cellStyle name="Notas 13 3 7 5" xfId="19073" xr:uid="{346DE614-0A6D-4D5D-8264-FA3810893CB8}"/>
    <cellStyle name="Notas 13 3 8" xfId="4297" xr:uid="{A4DFCC31-88B4-4D9F-BD7F-4A8325A43EAE}"/>
    <cellStyle name="Notas 13 3 8 2" xfId="6934" xr:uid="{C6017F8E-E01A-44FB-BE84-61D87944861D}"/>
    <cellStyle name="Notas 13 3 8 2 2" xfId="13245" xr:uid="{0697B1FF-C911-4899-A3FB-60BE9D9E4201}"/>
    <cellStyle name="Notas 13 3 8 2 2 2" xfId="28353" xr:uid="{FA399AF1-358A-4C49-9BD5-9F0FA9DFD6A0}"/>
    <cellStyle name="Notas 13 3 8 2 3" xfId="16909" xr:uid="{6603C203-4D05-4427-B00F-C503B93209C7}"/>
    <cellStyle name="Notas 13 3 8 2 3 2" xfId="32017" xr:uid="{DD699A91-4F49-4CE4-8531-160DE3A07BF8}"/>
    <cellStyle name="Notas 13 3 8 2 4" xfId="22042" xr:uid="{E656122B-C36B-4FB0-96BE-A80B1BD3E0FB}"/>
    <cellStyle name="Notas 13 3 8 3" xfId="10679" xr:uid="{7C3DA54D-2979-4AC1-B182-6524E6B8ECC7}"/>
    <cellStyle name="Notas 13 3 8 3 2" xfId="25787" xr:uid="{95F67DD4-9A58-40AF-83C0-A1A9E6B988CB}"/>
    <cellStyle name="Notas 13 3 8 4" xfId="14333" xr:uid="{9E61E059-467C-469A-9A9B-A56C67913BC3}"/>
    <cellStyle name="Notas 13 3 8 4 2" xfId="29441" xr:uid="{6557D7B9-C429-4B65-9E58-C5892C3777B0}"/>
    <cellStyle name="Notas 13 3 8 5" xfId="19405" xr:uid="{F9180EB5-2724-4C87-BC73-DD7DCFE65CF8}"/>
    <cellStyle name="Notas 13 3 9" xfId="4530" xr:uid="{4CDA31EA-DC49-473B-8CDC-8FA7268CADAA}"/>
    <cellStyle name="Notas 13 3 9 2" xfId="10912" xr:uid="{53782D61-4C9D-45B0-B8FD-39B3B1AA1F83}"/>
    <cellStyle name="Notas 13 3 9 2 2" xfId="26020" xr:uid="{35393C7C-DDB9-41E3-9CCA-073A6B5BF36D}"/>
    <cellStyle name="Notas 13 3 9 3" xfId="15679" xr:uid="{25E037D9-8E20-4CFF-B772-E31B6445C133}"/>
    <cellStyle name="Notas 13 3 9 3 2" xfId="30787" xr:uid="{5ABF1900-FFB7-494D-A595-000307EB1A46}"/>
    <cellStyle name="Notas 13 3 9 4" xfId="19638" xr:uid="{B126CD01-51F1-4127-B2A3-93D06785784C}"/>
    <cellStyle name="Notas 13 4" xfId="2103" xr:uid="{E2563713-D884-47DF-9E8C-6801AD08C748}"/>
    <cellStyle name="Notas 13 4 10" xfId="8601" xr:uid="{FF1004E2-44A0-4A89-BCC8-FBBCBAA7ADA0}"/>
    <cellStyle name="Notas 13 4 10 2" xfId="23709" xr:uid="{F54D1D23-3845-44DE-8A15-3FE7FE3881E0}"/>
    <cellStyle name="Notas 13 4 11" xfId="14496" xr:uid="{DA5D0B55-C723-4220-981A-DD5F1E3030B6}"/>
    <cellStyle name="Notas 13 4 11 2" xfId="29604" xr:uid="{09690F12-5D1A-4BAD-9E2A-5991A7A444D3}"/>
    <cellStyle name="Notas 13 4 12" xfId="7658" xr:uid="{359E17A7-DD70-4EC7-8E24-222ED11CD07F}"/>
    <cellStyle name="Notas 13 4 12 2" xfId="22766" xr:uid="{DEB19B3D-2DA4-4EC0-BD62-515A14F79CCE}"/>
    <cellStyle name="Notas 13 4 13" xfId="17328" xr:uid="{5BFA7A5A-214C-41B3-9CB5-24A87F6A1956}"/>
    <cellStyle name="Notas 13 4 2" xfId="2593" xr:uid="{8C148CC2-3E62-433E-BFCC-6A4694D9B00E}"/>
    <cellStyle name="Notas 13 4 2 2" xfId="5230" xr:uid="{A8964833-F8BA-44E3-BD38-7973816DC0E3}"/>
    <cellStyle name="Notas 13 4 2 2 2" xfId="11594" xr:uid="{2690AB9D-E59C-4718-AC5D-DC99EBF73944}"/>
    <cellStyle name="Notas 13 4 2 2 2 2" xfId="26702" xr:uid="{B0A240F2-089B-4D9B-9A94-8E5F86B229CE}"/>
    <cellStyle name="Notas 13 4 2 2 3" xfId="13962" xr:uid="{F08C61FD-D990-433C-B52F-F25A86800643}"/>
    <cellStyle name="Notas 13 4 2 2 3 2" xfId="29070" xr:uid="{AD3EC74B-AEE5-40C8-8E82-C962538BC984}"/>
    <cellStyle name="Notas 13 4 2 2 4" xfId="20338" xr:uid="{96012CBD-D04F-4943-8CA7-0EE93F098827}"/>
    <cellStyle name="Notas 13 4 2 3" xfId="9060" xr:uid="{AEFD30BF-FAF9-436F-8D4E-3CFEDF2DC188}"/>
    <cellStyle name="Notas 13 4 2 3 2" xfId="24168" xr:uid="{D41C0776-CE68-4C83-BF4B-C22870C8AA59}"/>
    <cellStyle name="Notas 13 4 2 4" xfId="8204" xr:uid="{59423E93-4F94-4E1B-82EB-32B114D3E604}"/>
    <cellStyle name="Notas 13 4 2 4 2" xfId="23312" xr:uid="{15EDAD77-54A5-4202-B27E-D829F78E1D35}"/>
    <cellStyle name="Notas 13 4 2 5" xfId="7953" xr:uid="{9E559C04-0CCF-42C7-B009-0BE70768C069}"/>
    <cellStyle name="Notas 13 4 2 5 2" xfId="23061" xr:uid="{C6919743-83E3-4D10-9E16-E46D2D7599FA}"/>
    <cellStyle name="Notas 13 4 2 6" xfId="17701" xr:uid="{2D69E9E3-D308-43F7-B9BD-13BB5ED6502E}"/>
    <cellStyle name="Notas 13 4 3" xfId="2858" xr:uid="{F22AC511-C313-457F-A8D2-D162ADFCA008}"/>
    <cellStyle name="Notas 13 4 3 2" xfId="5495" xr:uid="{D1C05CD2-F343-4F6D-AFA2-F0E91EAD19C2}"/>
    <cellStyle name="Notas 13 4 3 2 2" xfId="13621" xr:uid="{804D5284-AE6A-4D2E-B4E5-6777B8E71DAE}"/>
    <cellStyle name="Notas 13 4 3 2 2 2" xfId="28729" xr:uid="{66CDEDB9-B969-453C-8308-EA1864A8F148}"/>
    <cellStyle name="Notas 13 4 3 2 3" xfId="20603" xr:uid="{4B49694F-FDCD-41D5-B261-41385E1BC439}"/>
    <cellStyle name="Notas 13 4 3 3" xfId="13777" xr:uid="{028882B6-D0A8-4682-B453-16DF023ED8E9}"/>
    <cellStyle name="Notas 13 4 3 3 2" xfId="28885" xr:uid="{45D71920-30EA-4E59-91B1-0439C5568848}"/>
    <cellStyle name="Notas 13 4 3 4" xfId="17966" xr:uid="{8451298A-EC03-4941-B3C4-7555B4CA2FBD}"/>
    <cellStyle name="Notas 13 4 4" xfId="3161" xr:uid="{8BD9D121-4F89-48CB-A965-39DB2A4F4A2A}"/>
    <cellStyle name="Notas 13 4 4 2" xfId="5798" xr:uid="{F6B3A47B-1716-4027-904A-A55F40256971}"/>
    <cellStyle name="Notas 13 4 4 2 2" xfId="12109" xr:uid="{31398F98-B1D9-4CE7-8FFD-B8F1D28BC568}"/>
    <cellStyle name="Notas 13 4 4 2 2 2" xfId="27217" xr:uid="{4F918213-CFDF-4F35-B2FA-4B018149F952}"/>
    <cellStyle name="Notas 13 4 4 2 3" xfId="14913" xr:uid="{D4D94B2B-2E37-4A93-BE43-F7F948BD7302}"/>
    <cellStyle name="Notas 13 4 4 2 3 2" xfId="30021" xr:uid="{2B8418D2-F87C-4705-8CCB-B42A5E3E1A07}"/>
    <cellStyle name="Notas 13 4 4 2 4" xfId="20906" xr:uid="{B7D1B195-2074-4D41-A4BF-2ADF937A2DBB}"/>
    <cellStyle name="Notas 13 4 4 3" xfId="9543" xr:uid="{EB00A3F3-D191-4A19-9D10-93D802F2A8B5}"/>
    <cellStyle name="Notas 13 4 4 3 2" xfId="24651" xr:uid="{DC2A74F5-4916-4423-B8D4-6B726B5FD05D}"/>
    <cellStyle name="Notas 13 4 4 4" xfId="14906" xr:uid="{92856BCE-3093-4E4C-9243-F4BCD62CF261}"/>
    <cellStyle name="Notas 13 4 4 4 2" xfId="30014" xr:uid="{F8B94C73-29F6-4D2C-B624-7819192B9CFB}"/>
    <cellStyle name="Notas 13 4 4 5" xfId="18269" xr:uid="{00B827B3-F655-4344-8CD9-076A5F004A65}"/>
    <cellStyle name="Notas 13 4 5" xfId="3487" xr:uid="{9ACB8A56-325D-46A8-A4B7-DEF8A6D788E6}"/>
    <cellStyle name="Notas 13 4 5 2" xfId="6124" xr:uid="{B0B3E59B-0C32-4D5E-B278-E90187A89CFF}"/>
    <cellStyle name="Notas 13 4 5 2 2" xfId="12435" xr:uid="{31BD5972-393E-4E7D-9087-EAD6CCE5A4B8}"/>
    <cellStyle name="Notas 13 4 5 2 2 2" xfId="27543" xr:uid="{09C25F88-0EB9-43F8-867A-1401CB92FA44}"/>
    <cellStyle name="Notas 13 4 5 2 3" xfId="9141" xr:uid="{A33251B6-4F3C-4EC4-8E2E-19752760B1A9}"/>
    <cellStyle name="Notas 13 4 5 2 3 2" xfId="24249" xr:uid="{49B53FD8-2BCA-46FC-9596-B3F85315ACA3}"/>
    <cellStyle name="Notas 13 4 5 2 4" xfId="21232" xr:uid="{772EE8E2-5C39-469C-A9FC-282B402BECDB}"/>
    <cellStyle name="Notas 13 4 5 3" xfId="9869" xr:uid="{6AC1FF59-0D65-460C-9EFF-37C0480ACAE0}"/>
    <cellStyle name="Notas 13 4 5 3 2" xfId="24977" xr:uid="{9243D2B5-7C3D-4C41-BB02-9870D2CA2944}"/>
    <cellStyle name="Notas 13 4 5 4" xfId="14346" xr:uid="{80B7C4DC-DC94-48F4-881A-D1944E8D8544}"/>
    <cellStyle name="Notas 13 4 5 4 2" xfId="29454" xr:uid="{19E24363-A03A-4444-9CC4-28C87CE34D3D}"/>
    <cellStyle name="Notas 13 4 5 5" xfId="18595" xr:uid="{75635367-7113-466F-918C-B50DEE519964}"/>
    <cellStyle name="Notas 13 4 6" xfId="3793" xr:uid="{189449E0-7B50-43A9-9192-A29AC66F4B1C}"/>
    <cellStyle name="Notas 13 4 6 2" xfId="6430" xr:uid="{719C191D-8BB1-452A-A323-86BE73E63ABD}"/>
    <cellStyle name="Notas 13 4 6 2 2" xfId="12741" xr:uid="{02C604E1-C090-4422-8493-E833AF704C63}"/>
    <cellStyle name="Notas 13 4 6 2 2 2" xfId="27849" xr:uid="{67DEE5FA-E9C0-47EC-9FEE-5EC921AB327A}"/>
    <cellStyle name="Notas 13 4 6 2 3" xfId="13633" xr:uid="{A7359D9B-0B81-4F3A-BE90-A39FFAF1828F}"/>
    <cellStyle name="Notas 13 4 6 2 3 2" xfId="28741" xr:uid="{8B35D609-7AEB-43C0-8ACA-F70C150BE5FF}"/>
    <cellStyle name="Notas 13 4 6 2 4" xfId="21538" xr:uid="{ABD51935-6C0F-487C-B80D-E37298C28935}"/>
    <cellStyle name="Notas 13 4 6 3" xfId="10175" xr:uid="{4E9CFB7E-EA26-41E3-AAEE-9DFBB59A003E}"/>
    <cellStyle name="Notas 13 4 6 3 2" xfId="25283" xr:uid="{49B559D8-1F2F-4640-8F76-C4A3736BFD46}"/>
    <cellStyle name="Notas 13 4 6 4" xfId="15049" xr:uid="{58AA219B-8119-4925-A1C4-E0CCE8E3B5F2}"/>
    <cellStyle name="Notas 13 4 6 4 2" xfId="30157" xr:uid="{5092B39D-CBB5-418C-AFB8-3EBE0F7F4C61}"/>
    <cellStyle name="Notas 13 4 6 5" xfId="18901" xr:uid="{84D532F6-E4EB-4EE4-A6B0-91A9B96E6B54}"/>
    <cellStyle name="Notas 13 4 7" xfId="4175" xr:uid="{2368C615-BC9B-4006-B281-FF1FF76E1153}"/>
    <cellStyle name="Notas 13 4 7 2" xfId="6812" xr:uid="{14732D61-706B-4D1B-9BE0-68644552FC77}"/>
    <cellStyle name="Notas 13 4 7 2 2" xfId="13123" xr:uid="{ED9FDC63-DCB7-4096-8B01-B52D35B8B9AA}"/>
    <cellStyle name="Notas 13 4 7 2 2 2" xfId="28231" xr:uid="{9E18ECBA-D3A2-4872-B077-9D22BF35A35E}"/>
    <cellStyle name="Notas 13 4 7 2 3" xfId="16792" xr:uid="{D3D31FE2-18CD-4D07-999F-BFC769CA0E69}"/>
    <cellStyle name="Notas 13 4 7 2 3 2" xfId="31900" xr:uid="{777675B1-ABD6-4380-93B7-2AB47DC7A25B}"/>
    <cellStyle name="Notas 13 4 7 2 4" xfId="21920" xr:uid="{1D8C7561-1C90-4702-8295-F8E4C4D677F4}"/>
    <cellStyle name="Notas 13 4 7 3" xfId="10557" xr:uid="{ACFFFDFD-A3C9-4FFF-BD53-916A4D429480}"/>
    <cellStyle name="Notas 13 4 7 3 2" xfId="25665" xr:uid="{1EB41665-34A3-4C7B-B449-E49C1752B150}"/>
    <cellStyle name="Notas 13 4 7 4" xfId="7584" xr:uid="{5BC92B8D-62CE-4E92-8A91-1EF693C1F04B}"/>
    <cellStyle name="Notas 13 4 7 4 2" xfId="22692" xr:uid="{BBD5E139-5C35-4B97-928F-58143A80CA31}"/>
    <cellStyle name="Notas 13 4 7 5" xfId="19283" xr:uid="{2E71F4E5-79A9-4EE5-B860-A397F88B0D26}"/>
    <cellStyle name="Notas 13 4 8" xfId="4382" xr:uid="{1854B30B-6A6E-4999-BE66-3061CA1293E4}"/>
    <cellStyle name="Notas 13 4 8 2" xfId="7019" xr:uid="{47958644-3404-4416-BF2F-EC3679DEFBE3}"/>
    <cellStyle name="Notas 13 4 8 2 2" xfId="13330" xr:uid="{64C16BDA-611D-4049-8A01-DD2ACC3C7A10}"/>
    <cellStyle name="Notas 13 4 8 2 2 2" xfId="28438" xr:uid="{9CCB077D-CA87-46D2-BA23-FC19B3B6421C}"/>
    <cellStyle name="Notas 13 4 8 2 3" xfId="16994" xr:uid="{6096972E-A14B-4FF0-A11F-7EAA1880A6F3}"/>
    <cellStyle name="Notas 13 4 8 2 3 2" xfId="32102" xr:uid="{B545A720-B483-4F01-8B6D-EF87B666FF13}"/>
    <cellStyle name="Notas 13 4 8 2 4" xfId="22127" xr:uid="{24D420F6-CAA9-4502-A3E5-29191ADB66D7}"/>
    <cellStyle name="Notas 13 4 8 3" xfId="10764" xr:uid="{281CA1C1-3469-46AD-99A7-B3012740C872}"/>
    <cellStyle name="Notas 13 4 8 3 2" xfId="25872" xr:uid="{98345F38-C04E-4B6B-9C67-3EA714E77913}"/>
    <cellStyle name="Notas 13 4 8 4" xfId="15938" xr:uid="{C4D85EBF-743E-4F47-B52D-C0B8EDEEDE02}"/>
    <cellStyle name="Notas 13 4 8 4 2" xfId="31046" xr:uid="{6FE9D4BA-21D0-4058-8A5D-542B86654306}"/>
    <cellStyle name="Notas 13 4 8 5" xfId="19490" xr:uid="{DC2C0EDE-6E5B-44AC-8AD2-30C15B6A59C2}"/>
    <cellStyle name="Notas 13 4 9" xfId="4740" xr:uid="{63277FC4-99BC-4634-B897-F79A2F92D63E}"/>
    <cellStyle name="Notas 13 4 9 2" xfId="11122" xr:uid="{8787AE40-1842-4D9B-B08A-5A908B107B73}"/>
    <cellStyle name="Notas 13 4 9 2 2" xfId="26230" xr:uid="{C9D99581-7551-4CF3-BB9A-A37A8A7B5631}"/>
    <cellStyle name="Notas 13 4 9 3" xfId="16361" xr:uid="{8503A776-128C-4A89-8CC6-1DD48845973F}"/>
    <cellStyle name="Notas 13 4 9 3 2" xfId="31469" xr:uid="{E7360D2C-9F58-455F-BA44-26B2759778D2}"/>
    <cellStyle name="Notas 13 4 9 4" xfId="19848" xr:uid="{0B293D4E-050E-4F94-979D-998F652DA146}"/>
    <cellStyle name="Notas 13 5" xfId="2021" xr:uid="{E5A4B0C4-3002-4665-B50D-D731E512232F}"/>
    <cellStyle name="Notas 13 5 10" xfId="7708" xr:uid="{786509B3-08B9-4752-A3D9-D2D7C7D5DD57}"/>
    <cellStyle name="Notas 13 5 10 2" xfId="22816" xr:uid="{8D8836A2-CCEC-4023-B7F5-0AC1A880EC56}"/>
    <cellStyle name="Notas 13 5 11" xfId="7855" xr:uid="{D5F9E9FD-E5AC-447E-BFD3-7A43F0024F7A}"/>
    <cellStyle name="Notas 13 5 11 2" xfId="22963" xr:uid="{5BCAC807-1617-44F3-985D-8F49EE901AA5}"/>
    <cellStyle name="Notas 13 5 12" xfId="17246" xr:uid="{A2BC64E5-0F78-4445-94D0-91C0D90D09F8}"/>
    <cellStyle name="Notas 13 5 2" xfId="2783" xr:uid="{6CE0AACC-5FF3-4360-8838-427868D25432}"/>
    <cellStyle name="Notas 13 5 2 2" xfId="5420" xr:uid="{DEF28675-55CB-4314-B478-B5D895E1C252}"/>
    <cellStyle name="Notas 13 5 2 2 2" xfId="14320" xr:uid="{DD2CD8D8-FF58-41B7-AC31-5A95715867C9}"/>
    <cellStyle name="Notas 13 5 2 2 2 2" xfId="29428" xr:uid="{03C6BBF5-5474-40EA-B9D3-3E802E49BD6C}"/>
    <cellStyle name="Notas 13 5 2 2 3" xfId="20528" xr:uid="{EF88E8C2-5C13-4683-98AD-2C61B522B07D}"/>
    <cellStyle name="Notas 13 5 2 3" xfId="7344" xr:uid="{6252EBC2-6805-4307-8B62-74CDB28C577A}"/>
    <cellStyle name="Notas 13 5 2 3 2" xfId="22452" xr:uid="{D46E0491-B252-424D-83AB-43640C5B9D0C}"/>
    <cellStyle name="Notas 13 5 2 4" xfId="17891" xr:uid="{9DE9300C-DCF8-49B3-B2B5-08108C62ACF8}"/>
    <cellStyle name="Notas 13 5 3" xfId="3086" xr:uid="{8D5E662C-7A67-4043-A936-ED2ED13834DC}"/>
    <cellStyle name="Notas 13 5 3 2" xfId="5723" xr:uid="{6D638C05-1A57-47A4-9BFD-885A2F135E86}"/>
    <cellStyle name="Notas 13 5 3 2 2" xfId="12034" xr:uid="{FA6FBA1E-379F-4476-84DA-5602B58016A0}"/>
    <cellStyle name="Notas 13 5 3 2 2 2" xfId="27142" xr:uid="{A299D691-495F-46A0-A671-AAD4B894236D}"/>
    <cellStyle name="Notas 13 5 3 2 3" xfId="15885" xr:uid="{B7ECD034-9954-4FF4-AA5F-9ED008416AE6}"/>
    <cellStyle name="Notas 13 5 3 2 3 2" xfId="30993" xr:uid="{06281804-A801-4581-94C6-72FD5540082C}"/>
    <cellStyle name="Notas 13 5 3 2 4" xfId="20831" xr:uid="{75E3D42D-E9A0-46E5-8444-0A4042ECA9EA}"/>
    <cellStyle name="Notas 13 5 3 3" xfId="9468" xr:uid="{F98F379B-AAAC-4492-928E-C75E94F75F88}"/>
    <cellStyle name="Notas 13 5 3 3 2" xfId="24576" xr:uid="{BAFB02A7-AA8C-4143-A79B-2CB7F6E074C7}"/>
    <cellStyle name="Notas 13 5 3 4" xfId="13394" xr:uid="{06D94648-7113-4187-AB27-17619E5C163B}"/>
    <cellStyle name="Notas 13 5 3 4 2" xfId="28502" xr:uid="{9057128B-355C-4A11-A30C-6F06050FF344}"/>
    <cellStyle name="Notas 13 5 3 5" xfId="18194" xr:uid="{FF897B69-993E-49BC-B09E-A923D371B43C}"/>
    <cellStyle name="Notas 13 5 4" xfId="3412" xr:uid="{968DC9BF-0847-41C4-9989-5A0CC7430B2A}"/>
    <cellStyle name="Notas 13 5 4 2" xfId="6049" xr:uid="{B0ECDAF7-E99E-4377-914F-9146A5EC3805}"/>
    <cellStyle name="Notas 13 5 4 2 2" xfId="12360" xr:uid="{18F75F31-D5FF-4514-862F-7851A7E1DF1C}"/>
    <cellStyle name="Notas 13 5 4 2 2 2" xfId="27468" xr:uid="{87B502B1-B434-4BB6-9215-884F757E2157}"/>
    <cellStyle name="Notas 13 5 4 2 3" xfId="16007" xr:uid="{E8391AFF-A751-4918-9289-F96EE3A6EFD5}"/>
    <cellStyle name="Notas 13 5 4 2 3 2" xfId="31115" xr:uid="{F6AC41BB-EE81-469B-85EA-DC01D6215A84}"/>
    <cellStyle name="Notas 13 5 4 2 4" xfId="21157" xr:uid="{480D4D04-AC31-4EF5-9E0A-794C2985E748}"/>
    <cellStyle name="Notas 13 5 4 3" xfId="9794" xr:uid="{BF4DBA32-84F0-40F3-BA98-1B9EBC05F92B}"/>
    <cellStyle name="Notas 13 5 4 3 2" xfId="24902" xr:uid="{FE57E3EA-05D9-4D89-856A-CE673FAB05A6}"/>
    <cellStyle name="Notas 13 5 4 4" xfId="8702" xr:uid="{62C17B84-AB34-4972-8900-D987E9B6054D}"/>
    <cellStyle name="Notas 13 5 4 4 2" xfId="23810" xr:uid="{D19C525D-9AEA-457D-88E7-B5698CEFF387}"/>
    <cellStyle name="Notas 13 5 4 5" xfId="18520" xr:uid="{AD1BC920-97DA-4493-9FCB-E101C1DAAEF5}"/>
    <cellStyle name="Notas 13 5 5" xfId="3718" xr:uid="{C5D30832-A084-4845-8A12-F35F5BF60D4D}"/>
    <cellStyle name="Notas 13 5 5 2" xfId="6355" xr:uid="{EA194751-D168-4011-AFFB-C873CC4CB3E3}"/>
    <cellStyle name="Notas 13 5 5 2 2" xfId="12666" xr:uid="{410B624C-8D21-45A8-8CCA-F3D7F9619901}"/>
    <cellStyle name="Notas 13 5 5 2 2 2" xfId="27774" xr:uid="{6608B7F9-480A-4755-8D78-F82FCBB910E5}"/>
    <cellStyle name="Notas 13 5 5 2 3" xfId="15967" xr:uid="{6BFF0C0B-A433-4400-A211-E4C6E07F0759}"/>
    <cellStyle name="Notas 13 5 5 2 3 2" xfId="31075" xr:uid="{40F2BE1A-7438-4547-9E32-51CE33C1DF85}"/>
    <cellStyle name="Notas 13 5 5 2 4" xfId="21463" xr:uid="{7C1676B7-C49E-47BC-9C53-98C4853A0EE7}"/>
    <cellStyle name="Notas 13 5 5 3" xfId="10100" xr:uid="{11F8A848-AE13-4DA0-8F58-B38349006EAB}"/>
    <cellStyle name="Notas 13 5 5 3 2" xfId="25208" xr:uid="{6041E2C8-E192-40C8-8E34-092CDF3DDF04}"/>
    <cellStyle name="Notas 13 5 5 4" xfId="14283" xr:uid="{97BC4BB4-5494-449D-8D35-90B6430FB8EB}"/>
    <cellStyle name="Notas 13 5 5 4 2" xfId="29391" xr:uid="{DA2A1F9E-47F4-430B-8612-6639B85980D3}"/>
    <cellStyle name="Notas 13 5 5 5" xfId="18826" xr:uid="{BF22B5FD-C8AC-4801-8936-549456A3FC25}"/>
    <cellStyle name="Notas 13 5 6" xfId="4093" xr:uid="{E36C0252-16F3-4DA5-93BF-C4335B6A8AEF}"/>
    <cellStyle name="Notas 13 5 6 2" xfId="6730" xr:uid="{654A0B3E-7908-4BFA-8AC1-351F47860B48}"/>
    <cellStyle name="Notas 13 5 6 2 2" xfId="13041" xr:uid="{B0F3A2EA-7171-454E-B89F-BADFDD7A8C1C}"/>
    <cellStyle name="Notas 13 5 6 2 2 2" xfId="28149" xr:uid="{B2859003-D02C-4091-8A2F-64EAC0EFD431}"/>
    <cellStyle name="Notas 13 5 6 2 3" xfId="16717" xr:uid="{7F6F9CE1-E7A4-4C28-AF73-B1DA04CBE23C}"/>
    <cellStyle name="Notas 13 5 6 2 3 2" xfId="31825" xr:uid="{A1111C11-0E4F-4EA9-86C0-65648D14BBE3}"/>
    <cellStyle name="Notas 13 5 6 2 4" xfId="21838" xr:uid="{A2838DE0-DBE8-45D1-8785-46207652CEF7}"/>
    <cellStyle name="Notas 13 5 6 3" xfId="10475" xr:uid="{FBF38AB6-488B-40CC-A2F4-F49EA8B3C9DA}"/>
    <cellStyle name="Notas 13 5 6 3 2" xfId="25583" xr:uid="{0C5F1EE5-FDBE-4293-82AC-EE34B624D202}"/>
    <cellStyle name="Notas 13 5 6 4" xfId="14403" xr:uid="{2A54AACB-1016-43DB-AC43-2F175333028A}"/>
    <cellStyle name="Notas 13 5 6 4 2" xfId="29511" xr:uid="{B101F60D-9925-48D9-8F45-CC25E9E83C1B}"/>
    <cellStyle name="Notas 13 5 6 5" xfId="19201" xr:uid="{3D9E2F1D-3C8A-48E9-9D2D-571EA3E3EC5A}"/>
    <cellStyle name="Notas 13 5 7" xfId="4375" xr:uid="{75531848-6B1F-408D-A536-989692B94CDE}"/>
    <cellStyle name="Notas 13 5 7 2" xfId="7012" xr:uid="{7CB88F6E-8E36-467B-A666-6E7523F3F50A}"/>
    <cellStyle name="Notas 13 5 7 2 2" xfId="13323" xr:uid="{21ED57C0-1F83-4046-99B5-EDA3C5A61AE4}"/>
    <cellStyle name="Notas 13 5 7 2 2 2" xfId="28431" xr:uid="{ABE97825-3280-4955-A0DA-3B6669300E91}"/>
    <cellStyle name="Notas 13 5 7 2 3" xfId="16987" xr:uid="{FCCDF74C-2475-4D12-9F14-AC10F6103AE1}"/>
    <cellStyle name="Notas 13 5 7 2 3 2" xfId="32095" xr:uid="{CF9E589C-1B21-465D-9874-2F5E7BB31F23}"/>
    <cellStyle name="Notas 13 5 7 2 4" xfId="22120" xr:uid="{E1B3B65A-0440-4260-A5CA-A1EB26E0A5CA}"/>
    <cellStyle name="Notas 13 5 7 3" xfId="10757" xr:uid="{51611C29-091B-465E-BDE5-E2619EE00EC0}"/>
    <cellStyle name="Notas 13 5 7 3 2" xfId="25865" xr:uid="{8AE20B14-3A6D-4910-9609-C96D021C48C3}"/>
    <cellStyle name="Notas 13 5 7 4" xfId="8715" xr:uid="{3F28298C-CBF8-4B31-B93A-BB74E7990D84}"/>
    <cellStyle name="Notas 13 5 7 4 2" xfId="23823" xr:uid="{23F3D77F-C4E2-4A74-B025-A34928252FF7}"/>
    <cellStyle name="Notas 13 5 7 5" xfId="19483" xr:uid="{A3579B32-DA33-4C30-84FD-03B5B7F97E4A}"/>
    <cellStyle name="Notas 13 5 8" xfId="4658" xr:uid="{38E506CC-AE9D-4356-80AC-38252C994384}"/>
    <cellStyle name="Notas 13 5 8 2" xfId="11040" xr:uid="{C0CD572A-DAA8-4128-8833-B40102BDFA86}"/>
    <cellStyle name="Notas 13 5 8 2 2" xfId="26148" xr:uid="{F909E5B7-CE9D-4492-8ABA-DBA93766459E}"/>
    <cellStyle name="Notas 13 5 8 3" xfId="7588" xr:uid="{77D52AE3-9AF2-4F0B-8354-226F23DF9E66}"/>
    <cellStyle name="Notas 13 5 8 3 2" xfId="22696" xr:uid="{BD71112A-3146-4674-9964-B3F6D10D913F}"/>
    <cellStyle name="Notas 13 5 8 4" xfId="19766" xr:uid="{8889BCE2-5FB9-45FA-941B-11EDC0745BD9}"/>
    <cellStyle name="Notas 13 5 9" xfId="8519" xr:uid="{9C37B429-5E2F-4E83-AC7E-E0C146F79832}"/>
    <cellStyle name="Notas 13 5 9 2" xfId="23627" xr:uid="{0B5ED1EB-02CC-411C-A317-9223E531E8B4}"/>
    <cellStyle name="Notas 14" xfId="1452" xr:uid="{00000000-0005-0000-0000-0000B0050000}"/>
    <cellStyle name="Notas 14 2" xfId="1907" xr:uid="{E031036B-CA96-409C-868A-2F04DE531252}"/>
    <cellStyle name="Notas 14 2 10" xfId="15840" xr:uid="{0DADF482-DF7A-4114-8A96-5A382DD37706}"/>
    <cellStyle name="Notas 14 2 10 2" xfId="30948" xr:uid="{609FF664-F886-4560-90EF-3F0E5DD21362}"/>
    <cellStyle name="Notas 14 2 11" xfId="7704" xr:uid="{680B312B-8B95-4D26-860C-10C34367B42B}"/>
    <cellStyle name="Notas 14 2 11 2" xfId="22812" xr:uid="{CF5196B8-C014-49ED-B686-805B2A92915A}"/>
    <cellStyle name="Notas 14 2 12" xfId="17132" xr:uid="{196FCB35-C5EE-4AB0-AFAB-7A4B9D65E78C}"/>
    <cellStyle name="Notas 14 2 2" xfId="2467" xr:uid="{6E349D4B-FCCE-47F9-814C-FA296B835EC9}"/>
    <cellStyle name="Notas 14 2 2 2" xfId="5104" xr:uid="{67A00D20-C0CC-457E-90F9-B1325C9C7CC2}"/>
    <cellStyle name="Notas 14 2 2 2 2" xfId="11468" xr:uid="{6ADBFA14-5633-47D5-AAA0-29AA5A694540}"/>
    <cellStyle name="Notas 14 2 2 2 2 2" xfId="26576" xr:uid="{8685ED89-C530-4F84-AB28-1F406409B1D2}"/>
    <cellStyle name="Notas 14 2 2 2 3" xfId="9255" xr:uid="{C00D486E-73C5-4A51-BEA1-E04657AB10AA}"/>
    <cellStyle name="Notas 14 2 2 2 3 2" xfId="24363" xr:uid="{C619B483-EE05-4C97-9FB9-EFDC764E732D}"/>
    <cellStyle name="Notas 14 2 2 2 4" xfId="20212" xr:uid="{CAC83243-2274-4192-A249-900C9FA75B7A}"/>
    <cellStyle name="Notas 14 2 2 3" xfId="8934" xr:uid="{4711EAF6-1572-438F-BE84-8E4C21CAC7D2}"/>
    <cellStyle name="Notas 14 2 2 3 2" xfId="24042" xr:uid="{07F5284D-8E0B-4290-8E3B-BC16A790525E}"/>
    <cellStyle name="Notas 14 2 3" xfId="2683" xr:uid="{5A11D768-3A6B-4A5A-936D-75B5BA924C92}"/>
    <cellStyle name="Notas 14 2 3 2" xfId="5320" xr:uid="{4E57E0EF-3FF0-4267-AE60-ED9A8769D2BD}"/>
    <cellStyle name="Notas 14 2 3 2 2" xfId="8085" xr:uid="{DC9E2828-C25D-47D6-A038-06D1E38BD252}"/>
    <cellStyle name="Notas 14 2 3 2 2 2" xfId="23193" xr:uid="{3107C77D-0C2A-40DF-8DB6-4C4BD957577A}"/>
    <cellStyle name="Notas 14 2 3 2 3" xfId="20428" xr:uid="{579AD61B-DA69-42B8-8729-FD0F1BD7A8B2}"/>
    <cellStyle name="Notas 14 2 3 3" xfId="16259" xr:uid="{04AE14F4-904E-4FC2-934D-5BFACB54569D}"/>
    <cellStyle name="Notas 14 2 3 3 2" xfId="31367" xr:uid="{A0FA50C0-D2B6-43C6-99EE-9712E8F5E15F}"/>
    <cellStyle name="Notas 14 2 3 4" xfId="17791" xr:uid="{06149154-4BA4-4DF5-B442-C2803F4D86F7}"/>
    <cellStyle name="Notas 14 2 4" xfId="2986" xr:uid="{9E9C7373-B6A9-4458-A822-B89A9F1994DD}"/>
    <cellStyle name="Notas 14 2 4 2" xfId="5623" xr:uid="{2D2289C2-3317-427C-B046-566FDAAF4EA6}"/>
    <cellStyle name="Notas 14 2 4 2 2" xfId="11934" xr:uid="{904F4BCE-6134-4C7C-9896-E1C842531844}"/>
    <cellStyle name="Notas 14 2 4 2 2 2" xfId="27042" xr:uid="{BEC067F2-650A-4705-B4AB-F7739B819CCC}"/>
    <cellStyle name="Notas 14 2 4 2 3" xfId="14400" xr:uid="{790114E0-46D7-42DA-B2D5-D48AE51AF150}"/>
    <cellStyle name="Notas 14 2 4 2 3 2" xfId="29508" xr:uid="{3DE076CA-B79C-4CE6-85D6-4B844B9519E7}"/>
    <cellStyle name="Notas 14 2 4 2 4" xfId="20731" xr:uid="{4499DE81-5E64-4FC7-8E15-94253ECC0CEF}"/>
    <cellStyle name="Notas 14 2 4 3" xfId="9368" xr:uid="{15865EF7-A068-45DB-8A59-E28F10B0125A}"/>
    <cellStyle name="Notas 14 2 4 3 2" xfId="24476" xr:uid="{302235AF-5320-4AA5-ABA4-A2BFDAB41CB7}"/>
    <cellStyle name="Notas 14 2 4 4" xfId="13422" xr:uid="{DAE45E08-3BC0-4FE1-BA81-4C28E182E541}"/>
    <cellStyle name="Notas 14 2 4 4 2" xfId="28530" xr:uid="{25550FC4-C490-4822-8483-3FECB97936CA}"/>
    <cellStyle name="Notas 14 2 4 5" xfId="18094" xr:uid="{B4CDE8A7-504B-4E67-9286-6E1AD73C6D88}"/>
    <cellStyle name="Notas 14 2 5" xfId="3312" xr:uid="{3A4A4682-6219-44F1-B095-718CC064DE32}"/>
    <cellStyle name="Notas 14 2 5 2" xfId="5949" xr:uid="{56C00CF4-8190-41ED-ABE8-E59207AB63C9}"/>
    <cellStyle name="Notas 14 2 5 2 2" xfId="12260" xr:uid="{48465ADF-210C-4A85-BE28-F04906E19BFF}"/>
    <cellStyle name="Notas 14 2 5 2 2 2" xfId="27368" xr:uid="{479C92C7-1702-4072-8CE5-6244B0E589AB}"/>
    <cellStyle name="Notas 14 2 5 2 3" xfId="14157" xr:uid="{3FA4DAD1-25EB-408F-8987-4935346708FC}"/>
    <cellStyle name="Notas 14 2 5 2 3 2" xfId="29265" xr:uid="{2DCF4914-C95A-4844-AA23-78C716B8338E}"/>
    <cellStyle name="Notas 14 2 5 2 4" xfId="21057" xr:uid="{73E81ABB-FA81-467E-811D-0C60A0FB8AA3}"/>
    <cellStyle name="Notas 14 2 5 3" xfId="9694" xr:uid="{CC639931-D5C0-456A-BC52-D52C49DF73B1}"/>
    <cellStyle name="Notas 14 2 5 3 2" xfId="24802" xr:uid="{66E04B8A-A537-45B4-8CAB-DCA16C1EF177}"/>
    <cellStyle name="Notas 14 2 5 4" xfId="7852" xr:uid="{DBA348BC-F410-4A7F-9C6A-277397759B07}"/>
    <cellStyle name="Notas 14 2 5 4 2" xfId="22960" xr:uid="{F6A2020C-F40B-4BE6-9EE0-54549B31FF0E}"/>
    <cellStyle name="Notas 14 2 5 5" xfId="18420" xr:uid="{C2194CF3-5093-43B6-B2E3-DE636391602C}"/>
    <cellStyle name="Notas 14 2 6" xfId="3618" xr:uid="{CFE68107-94A3-4873-8008-05D5E6B98A8E}"/>
    <cellStyle name="Notas 14 2 6 2" xfId="6255" xr:uid="{07CC2607-5414-49AB-A496-DFEA6A596B52}"/>
    <cellStyle name="Notas 14 2 6 2 2" xfId="12566" xr:uid="{5E302CEA-F841-4672-87AA-8F1C34481DFB}"/>
    <cellStyle name="Notas 14 2 6 2 2 2" xfId="27674" xr:uid="{AD183A48-4A9D-4410-8935-D0D3996A637C}"/>
    <cellStyle name="Notas 14 2 6 2 3" xfId="16443" xr:uid="{6CAFD127-2463-459E-89FB-A29BC7ED4435}"/>
    <cellStyle name="Notas 14 2 6 2 3 2" xfId="31551" xr:uid="{B455E670-36D8-49A4-A3E7-285414D03FC2}"/>
    <cellStyle name="Notas 14 2 6 2 4" xfId="21363" xr:uid="{8685F49A-1790-4F89-8165-7E11011E32DF}"/>
    <cellStyle name="Notas 14 2 6 3" xfId="10000" xr:uid="{2CEBFB5D-0228-4B5E-9988-8B630A06FDBA}"/>
    <cellStyle name="Notas 14 2 6 3 2" xfId="25108" xr:uid="{0D535E3E-5143-46A5-995B-1ECF56CFB45D}"/>
    <cellStyle name="Notas 14 2 6 4" xfId="11214" xr:uid="{5DA411A1-3746-41FB-9D3B-404329C8A2D0}"/>
    <cellStyle name="Notas 14 2 6 4 2" xfId="26322" xr:uid="{EED880B8-9C08-42B8-A626-73234CFE01D5}"/>
    <cellStyle name="Notas 14 2 6 5" xfId="18726" xr:uid="{F4ABF8F8-2DE7-47EF-8F16-AD703B30603B}"/>
    <cellStyle name="Notas 14 2 7" xfId="3979" xr:uid="{1F66BB96-6164-4254-8F35-028DD92B2552}"/>
    <cellStyle name="Notas 14 2 7 2" xfId="6616" xr:uid="{2F92BA5B-55B9-4E90-AFE6-54F4F31A8B52}"/>
    <cellStyle name="Notas 14 2 7 2 2" xfId="12927" xr:uid="{ACDDCC46-A54E-4EF4-97C8-302D279D6A07}"/>
    <cellStyle name="Notas 14 2 7 2 2 2" xfId="28035" xr:uid="{52796638-464B-4FFA-9FD8-00C7023E0268}"/>
    <cellStyle name="Notas 14 2 7 2 3" xfId="16617" xr:uid="{5B9016D2-04CD-492C-A8AC-821498241BA6}"/>
    <cellStyle name="Notas 14 2 7 2 3 2" xfId="31725" xr:uid="{1CF95F74-A47B-4EB9-966D-853762673573}"/>
    <cellStyle name="Notas 14 2 7 2 4" xfId="21724" xr:uid="{8F69DF0B-4925-4DE6-89BF-7997E9EA32EF}"/>
    <cellStyle name="Notas 14 2 7 3" xfId="10361" xr:uid="{86882F8A-FAB6-4D2B-ACA3-2B644989522B}"/>
    <cellStyle name="Notas 14 2 7 3 2" xfId="25469" xr:uid="{5FEDA704-CE96-4968-9C16-728082982C69}"/>
    <cellStyle name="Notas 14 2 7 4" xfId="16368" xr:uid="{6E1BB69E-43A4-4175-A4F1-7619106F4FED}"/>
    <cellStyle name="Notas 14 2 7 4 2" xfId="31476" xr:uid="{06C42CB5-CDCA-4CC3-8044-DF4352B66249}"/>
    <cellStyle name="Notas 14 2 7 5" xfId="19087" xr:uid="{F7843E76-7B0F-49F3-B3DF-2ACEAC514778}"/>
    <cellStyle name="Notas 14 2 8" xfId="4544" xr:uid="{09D5E8BD-D807-4D2F-AD01-DC6AA2B7D601}"/>
    <cellStyle name="Notas 14 2 8 2" xfId="10926" xr:uid="{0DF2D4D7-7371-407B-AE3B-353B873E2750}"/>
    <cellStyle name="Notas 14 2 8 2 2" xfId="26034" xr:uid="{109503F7-85FE-41E8-9500-35DB79EEAB5D}"/>
    <cellStyle name="Notas 14 2 8 3" xfId="7246" xr:uid="{90F082E2-C11A-47D3-A9DE-8FBAD996CFF4}"/>
    <cellStyle name="Notas 14 2 8 3 2" xfId="22354" xr:uid="{EBB3E88A-6C70-48FF-8F2E-25F769504846}"/>
    <cellStyle name="Notas 14 2 8 4" xfId="19652" xr:uid="{B00C86B4-370D-4E13-A555-4EB00273E6E1}"/>
    <cellStyle name="Notas 14 2 9" xfId="8408" xr:uid="{C8B7532A-E3AA-461A-9034-C5545C62B556}"/>
    <cellStyle name="Notas 14 2 9 2" xfId="23516" xr:uid="{6B0596E0-D0A0-4155-AC3C-12927FC743E9}"/>
    <cellStyle name="Notas 14 3" xfId="1894" xr:uid="{889C1E46-D607-40B9-8098-FB7E498E7765}"/>
    <cellStyle name="Notas 14 3 10" xfId="8395" xr:uid="{A67711A4-2E9B-4E8B-94E7-E5BFE1D66B47}"/>
    <cellStyle name="Notas 14 3 10 2" xfId="23503" xr:uid="{84BA8E75-E06B-4077-A912-94063F328030}"/>
    <cellStyle name="Notas 14 3 11" xfId="7499" xr:uid="{B443BB90-AF60-4A0C-A61A-CEBDCFAB0851}"/>
    <cellStyle name="Notas 14 3 11 2" xfId="22607" xr:uid="{8AFCA1AA-FE0F-4D3F-A4CA-E79D1CEB9ED0}"/>
    <cellStyle name="Notas 14 3 12" xfId="8135" xr:uid="{FA18EB3D-82B2-43A7-8890-5893909B9907}"/>
    <cellStyle name="Notas 14 3 12 2" xfId="23243" xr:uid="{FB2620FA-B002-41C1-BCAB-CD9BE39D3B75}"/>
    <cellStyle name="Notas 14 3 13" xfId="17119" xr:uid="{3D5CD4ED-49D8-4E8D-BB3A-B5B2D2A05AD7}"/>
    <cellStyle name="Notas 14 3 2" xfId="2454" xr:uid="{8B5CFB82-F00E-4DD5-AEB4-A00FF35844FD}"/>
    <cellStyle name="Notas 14 3 2 2" xfId="5091" xr:uid="{D33669CA-3A06-46A7-AC65-8F1662AD3486}"/>
    <cellStyle name="Notas 14 3 2 2 2" xfId="11455" xr:uid="{7B4E8AE2-FAA4-4E0F-9ADE-94D197B5198B}"/>
    <cellStyle name="Notas 14 3 2 2 2 2" xfId="26563" xr:uid="{871BC6A8-DBF4-4487-8970-8A9C2BCCA7C0}"/>
    <cellStyle name="Notas 14 3 2 2 3" xfId="8291" xr:uid="{C87C12CD-7F07-4D2A-8570-DD37E19A6929}"/>
    <cellStyle name="Notas 14 3 2 2 3 2" xfId="23399" xr:uid="{F8FD69E7-ED2A-44EA-9742-B4B334A48C7B}"/>
    <cellStyle name="Notas 14 3 2 2 4" xfId="20199" xr:uid="{BC04ABF5-D732-4AD6-A333-781AFD0F95EC}"/>
    <cellStyle name="Notas 14 3 2 3" xfId="8921" xr:uid="{5C7F4F13-63DA-418E-9188-E5613E24B63E}"/>
    <cellStyle name="Notas 14 3 2 3 2" xfId="24029" xr:uid="{AEA33D6F-5507-481F-925B-CBB09790DDF3}"/>
    <cellStyle name="Notas 14 3 2 4" xfId="8139" xr:uid="{B30583A6-C67C-499D-A849-32263DA65E60}"/>
    <cellStyle name="Notas 14 3 2 4 2" xfId="23247" xr:uid="{61CB3AB5-4F0F-4E73-9A24-813EA17B4A53}"/>
    <cellStyle name="Notas 14 3 2 5" xfId="11792" xr:uid="{324BA0FE-D331-4FD0-A788-82CCC04D8192}"/>
    <cellStyle name="Notas 14 3 2 5 2" xfId="26900" xr:uid="{BE731587-E557-416B-9436-5D77ACCDF24B}"/>
    <cellStyle name="Notas 14 3 2 6" xfId="17628" xr:uid="{42C4D2F7-7408-4BFB-A4C0-0ECC4BF0A9CA}"/>
    <cellStyle name="Notas 14 3 3" xfId="2670" xr:uid="{380FC7D7-7573-41BE-A50A-C17DE0C0864E}"/>
    <cellStyle name="Notas 14 3 3 2" xfId="5307" xr:uid="{83BB337C-8FEE-4F72-B8F2-EC636B9C7B25}"/>
    <cellStyle name="Notas 14 3 3 2 2" xfId="14965" xr:uid="{CB683549-8516-46CF-B6A5-F883C79B8CA4}"/>
    <cellStyle name="Notas 14 3 3 2 2 2" xfId="30073" xr:uid="{12726BF4-DCB2-4F2A-9641-F8D4BE12DFA4}"/>
    <cellStyle name="Notas 14 3 3 2 3" xfId="20415" xr:uid="{BEF762CB-572B-473A-A1B5-1BB0CB337509}"/>
    <cellStyle name="Notas 14 3 3 3" xfId="14886" xr:uid="{777984EB-D777-4FC3-8A37-26B55BE1AA4C}"/>
    <cellStyle name="Notas 14 3 3 3 2" xfId="29994" xr:uid="{23F8A9D9-15CE-4B6C-9DC0-D36C752B81DF}"/>
    <cellStyle name="Notas 14 3 3 4" xfId="17778" xr:uid="{2F34274C-6433-45C7-B08E-4B64BC1C7100}"/>
    <cellStyle name="Notas 14 3 4" xfId="2973" xr:uid="{6040F090-63CC-478C-AF3E-69BD626B59A5}"/>
    <cellStyle name="Notas 14 3 4 2" xfId="5610" xr:uid="{D3F9AA0F-ADFB-4C9E-B097-6F30DA56D0E7}"/>
    <cellStyle name="Notas 14 3 4 2 2" xfId="11921" xr:uid="{FC8197D4-119F-41B9-87D6-8D1A3C353DE2}"/>
    <cellStyle name="Notas 14 3 4 2 2 2" xfId="27029" xr:uid="{45A45D8D-697E-4E5F-BCF4-5CBFBBA7B5DA}"/>
    <cellStyle name="Notas 14 3 4 2 3" xfId="14251" xr:uid="{06395052-B11C-4646-A3AC-040DEF64DDC3}"/>
    <cellStyle name="Notas 14 3 4 2 3 2" xfId="29359" xr:uid="{6601BD52-DB7F-40A9-84AB-481BD8A48BE0}"/>
    <cellStyle name="Notas 14 3 4 2 4" xfId="20718" xr:uid="{4ED55715-12AE-4CAD-8EE9-CC8A92460F4C}"/>
    <cellStyle name="Notas 14 3 4 3" xfId="9355" xr:uid="{011A226E-1F31-4B4A-A692-49CC4342A0F3}"/>
    <cellStyle name="Notas 14 3 4 3 2" xfId="24463" xr:uid="{8E7793B3-075D-4C5F-8AC7-003DD0C01566}"/>
    <cellStyle name="Notas 14 3 4 4" xfId="7058" xr:uid="{65CC30E6-F6E5-4F1C-B553-2840B9F2A5ED}"/>
    <cellStyle name="Notas 14 3 4 4 2" xfId="22166" xr:uid="{E52971EE-8029-4290-88D1-3A2756691FB1}"/>
    <cellStyle name="Notas 14 3 4 5" xfId="18081" xr:uid="{CB812985-6107-42DE-AF29-6FB4F5CDE19C}"/>
    <cellStyle name="Notas 14 3 5" xfId="3299" xr:uid="{2574929C-6FAF-48C9-AAE9-ED830E83BC40}"/>
    <cellStyle name="Notas 14 3 5 2" xfId="5936" xr:uid="{A6247D3D-DFA7-45AD-9C6D-D18B3A874CC0}"/>
    <cellStyle name="Notas 14 3 5 2 2" xfId="12247" xr:uid="{420C271C-5C39-4262-A9C5-B26C0EE035F4}"/>
    <cellStyle name="Notas 14 3 5 2 2 2" xfId="27355" xr:uid="{48F7C6D2-EBD8-44F6-962D-D0A1FEF6ADFD}"/>
    <cellStyle name="Notas 14 3 5 2 3" xfId="14211" xr:uid="{8488C5CF-7B64-43FC-AB41-52B75BAB0FDB}"/>
    <cellStyle name="Notas 14 3 5 2 3 2" xfId="29319" xr:uid="{1625FAAB-0DDE-490F-81DA-68E0C99A7FC3}"/>
    <cellStyle name="Notas 14 3 5 2 4" xfId="21044" xr:uid="{B796BFE3-E2A7-4FFA-805B-8414A995807B}"/>
    <cellStyle name="Notas 14 3 5 3" xfId="9681" xr:uid="{BFDD0171-39B4-43EF-9AF0-F366B7E4496A}"/>
    <cellStyle name="Notas 14 3 5 3 2" xfId="24789" xr:uid="{C090CCF5-A1AA-4D8F-B9FF-B61BF88837ED}"/>
    <cellStyle name="Notas 14 3 5 4" xfId="15151" xr:uid="{F90765A7-DB0F-4949-9546-BC12BE61BC20}"/>
    <cellStyle name="Notas 14 3 5 4 2" xfId="30259" xr:uid="{64743F4C-F065-4FB8-AA77-7CB7EB0184BB}"/>
    <cellStyle name="Notas 14 3 5 5" xfId="18407" xr:uid="{96005EBE-A878-45EA-9903-A09B8F192960}"/>
    <cellStyle name="Notas 14 3 6" xfId="3605" xr:uid="{26E94548-6C64-48F1-9150-7D3D3C55D51B}"/>
    <cellStyle name="Notas 14 3 6 2" xfId="6242" xr:uid="{AA59D64C-CA77-49B7-B379-CBBB619D51A9}"/>
    <cellStyle name="Notas 14 3 6 2 2" xfId="12553" xr:uid="{5B4B8129-4FD3-428C-A118-9F749832BDFA}"/>
    <cellStyle name="Notas 14 3 6 2 2 2" xfId="27661" xr:uid="{51787DEE-1E5A-43E8-9441-369DDBDC24F7}"/>
    <cellStyle name="Notas 14 3 6 2 3" xfId="8295" xr:uid="{7FAB693F-B3C0-4C9B-9054-34B5A7D3E0EE}"/>
    <cellStyle name="Notas 14 3 6 2 3 2" xfId="23403" xr:uid="{E4CC87CA-4685-4728-9AC9-DF1C815458A5}"/>
    <cellStyle name="Notas 14 3 6 2 4" xfId="21350" xr:uid="{A8A81F2A-26F7-4975-833F-B7159AC6BC36}"/>
    <cellStyle name="Notas 14 3 6 3" xfId="9987" xr:uid="{0F66EA71-24F4-4D24-BDEE-0BBD1575949C}"/>
    <cellStyle name="Notas 14 3 6 3 2" xfId="25095" xr:uid="{D25193FD-4A42-4043-BF90-DD23C5D85A7A}"/>
    <cellStyle name="Notas 14 3 6 4" xfId="15329" xr:uid="{A51AB139-DE83-4A2F-98BB-8C2971AC7B65}"/>
    <cellStyle name="Notas 14 3 6 4 2" xfId="30437" xr:uid="{8CABFCEC-9872-4828-8024-D7E8F0952651}"/>
    <cellStyle name="Notas 14 3 6 5" xfId="18713" xr:uid="{67FFC411-97A0-44BA-BBD1-8B804A513C60}"/>
    <cellStyle name="Notas 14 3 7" xfId="3966" xr:uid="{60CA4373-A5F3-4CBF-95C3-9E2FC4129250}"/>
    <cellStyle name="Notas 14 3 7 2" xfId="6603" xr:uid="{A6C9BB4C-BA04-46EC-8A3B-45FF2DE96960}"/>
    <cellStyle name="Notas 14 3 7 2 2" xfId="12914" xr:uid="{6B2ED6A5-4A1C-46B6-8969-A6D054665F3E}"/>
    <cellStyle name="Notas 14 3 7 2 2 2" xfId="28022" xr:uid="{B77D6854-2B96-40C2-8066-8B27380EDDCB}"/>
    <cellStyle name="Notas 14 3 7 2 3" xfId="16604" xr:uid="{16904935-2694-400D-9004-0B9650323A53}"/>
    <cellStyle name="Notas 14 3 7 2 3 2" xfId="31712" xr:uid="{EA9D47E7-033B-4909-A06A-F195F31FA5EE}"/>
    <cellStyle name="Notas 14 3 7 2 4" xfId="21711" xr:uid="{DABB19F5-9410-4939-BE28-CC187108E8A4}"/>
    <cellStyle name="Notas 14 3 7 3" xfId="10348" xr:uid="{7DEA63D4-FC82-476E-8147-6A162D8AC8E8}"/>
    <cellStyle name="Notas 14 3 7 3 2" xfId="25456" xr:uid="{39F3000F-2300-4FFF-84A6-8CFD9FB60411}"/>
    <cellStyle name="Notas 14 3 7 4" xfId="7472" xr:uid="{2240625D-DE19-4FE3-9114-B257E1379BBF}"/>
    <cellStyle name="Notas 14 3 7 4 2" xfId="22580" xr:uid="{8459F25B-1CE8-42D3-B480-0AB3552ABDC7}"/>
    <cellStyle name="Notas 14 3 7 5" xfId="19074" xr:uid="{DB917A64-0E7A-4266-835C-8D2A2ACAD1F3}"/>
    <cellStyle name="Notas 14 3 8" xfId="4298" xr:uid="{5D83CD09-1E6A-44D3-84FA-E1276C961EA1}"/>
    <cellStyle name="Notas 14 3 8 2" xfId="6935" xr:uid="{089CF16B-5569-46DD-9431-182DEA5D0F96}"/>
    <cellStyle name="Notas 14 3 8 2 2" xfId="13246" xr:uid="{9BFA4156-21E8-461C-BBD9-8B6AE08E1FAA}"/>
    <cellStyle name="Notas 14 3 8 2 2 2" xfId="28354" xr:uid="{AB7185B3-FC56-47B3-B5A6-7F24FEA4674A}"/>
    <cellStyle name="Notas 14 3 8 2 3" xfId="16910" xr:uid="{68E35696-FFF1-4581-B374-0214430182C2}"/>
    <cellStyle name="Notas 14 3 8 2 3 2" xfId="32018" xr:uid="{773601A9-A0A7-4F2D-BBAD-E4CE157F37B4}"/>
    <cellStyle name="Notas 14 3 8 2 4" xfId="22043" xr:uid="{B1925A2C-8747-40B4-B447-D75809DA02B3}"/>
    <cellStyle name="Notas 14 3 8 3" xfId="10680" xr:uid="{755D9088-FB43-4FD5-B138-B54D35C9F5B8}"/>
    <cellStyle name="Notas 14 3 8 3 2" xfId="25788" xr:uid="{82B26601-1029-40E8-A92C-C1BAEE4695D9}"/>
    <cellStyle name="Notas 14 3 8 4" xfId="13467" xr:uid="{8258E303-2D18-400A-9953-13617CB970C3}"/>
    <cellStyle name="Notas 14 3 8 4 2" xfId="28575" xr:uid="{28AA96DF-CED1-4335-99A8-98245C029A43}"/>
    <cellStyle name="Notas 14 3 8 5" xfId="19406" xr:uid="{0A044093-E0B1-4C45-BB53-A848307415BD}"/>
    <cellStyle name="Notas 14 3 9" xfId="4531" xr:uid="{0F44648B-7510-4EE8-9395-5DF14AA61B4A}"/>
    <cellStyle name="Notas 14 3 9 2" xfId="10913" xr:uid="{1ACF346D-0F21-4289-B5DB-7CA97C162071}"/>
    <cellStyle name="Notas 14 3 9 2 2" xfId="26021" xr:uid="{6B99C1D8-C3AC-4896-B63E-B4CF96C0169E}"/>
    <cellStyle name="Notas 14 3 9 3" xfId="7517" xr:uid="{1CFB4A99-E1ED-4E33-8CFB-D2E31E7EBADC}"/>
    <cellStyle name="Notas 14 3 9 3 2" xfId="22625" xr:uid="{22F03EC8-8DC9-4671-875F-2DF4E2394A94}"/>
    <cellStyle name="Notas 14 3 9 4" xfId="19639" xr:uid="{28E5275B-1A7A-4271-8071-5104F41F2B65}"/>
    <cellStyle name="Notas 14 4" xfId="2104" xr:uid="{103C101A-9B6F-4D01-ADD8-B5EE81239ECF}"/>
    <cellStyle name="Notas 14 4 10" xfId="8602" xr:uid="{880C718C-882F-4B0B-A752-1EEFEBEC125E}"/>
    <cellStyle name="Notas 14 4 10 2" xfId="23710" xr:uid="{066B0E87-E454-42C0-A086-9192F2FBED69}"/>
    <cellStyle name="Notas 14 4 11" xfId="7434" xr:uid="{F7400E61-569F-4593-A760-C76CE6FA3F6A}"/>
    <cellStyle name="Notas 14 4 11 2" xfId="22542" xr:uid="{916D05E9-5C0E-4467-8A98-87989F392723}"/>
    <cellStyle name="Notas 14 4 12" xfId="14434" xr:uid="{8717FE12-5E29-495B-BC4A-F7CF22AF0F0E}"/>
    <cellStyle name="Notas 14 4 12 2" xfId="29542" xr:uid="{A3B31E21-D7D6-4F8E-91F5-488790179980}"/>
    <cellStyle name="Notas 14 4 13" xfId="17329" xr:uid="{C64C2561-4DC8-428A-B12E-A83793A04E1A}"/>
    <cellStyle name="Notas 14 4 2" xfId="2594" xr:uid="{8A64DF2E-ED21-404C-A474-1260E20045F1}"/>
    <cellStyle name="Notas 14 4 2 2" xfId="5231" xr:uid="{8FC77E1D-1B88-476D-B499-DC03584A456D}"/>
    <cellStyle name="Notas 14 4 2 2 2" xfId="11595" xr:uid="{7879834D-B76C-43A5-8A9E-7780D6CEC581}"/>
    <cellStyle name="Notas 14 4 2 2 2 2" xfId="26703" xr:uid="{D16FE30F-0651-45CE-BB5D-D9F9DD29863D}"/>
    <cellStyle name="Notas 14 4 2 2 3" xfId="7964" xr:uid="{3A31D4B5-E787-4483-A16F-9B457DC0A95D}"/>
    <cellStyle name="Notas 14 4 2 2 3 2" xfId="23072" xr:uid="{C62A3DF1-6300-46EA-9DA7-947DFACFCBB5}"/>
    <cellStyle name="Notas 14 4 2 2 4" xfId="20339" xr:uid="{304B4804-0C8D-404C-BC49-F062BC906519}"/>
    <cellStyle name="Notas 14 4 2 3" xfId="9061" xr:uid="{650FD7E0-76D2-4E38-928A-203A481C5F82}"/>
    <cellStyle name="Notas 14 4 2 3 2" xfId="24169" xr:uid="{A2703B73-320D-462F-BAD2-EB808CB4540E}"/>
    <cellStyle name="Notas 14 4 2 4" xfId="15163" xr:uid="{B7539A8C-7290-4AE6-8348-719DAF4C49C4}"/>
    <cellStyle name="Notas 14 4 2 4 2" xfId="30271" xr:uid="{4C9681CC-376E-4108-8936-BE28A246CA5A}"/>
    <cellStyle name="Notas 14 4 2 5" xfId="15466" xr:uid="{4B9F388C-15CA-42AF-92DF-804D649D8581}"/>
    <cellStyle name="Notas 14 4 2 5 2" xfId="30574" xr:uid="{65A8F319-5898-4259-B1BF-E6254A002AD2}"/>
    <cellStyle name="Notas 14 4 2 6" xfId="17702" xr:uid="{A8AC96B7-5A7D-410F-9F4B-AB1887A4469B}"/>
    <cellStyle name="Notas 14 4 3" xfId="2859" xr:uid="{8579DB05-7FDA-4954-A0D3-3E88DD61BF3F}"/>
    <cellStyle name="Notas 14 4 3 2" xfId="5496" xr:uid="{0AD0EB1D-C3D1-492C-8F0C-DD6A131C4931}"/>
    <cellStyle name="Notas 14 4 3 2 2" xfId="16513" xr:uid="{5C154D93-372E-4C47-AEB9-6BEE468FD685}"/>
    <cellStyle name="Notas 14 4 3 2 2 2" xfId="31621" xr:uid="{28E36267-2803-458F-8307-10BB0C7039F6}"/>
    <cellStyle name="Notas 14 4 3 2 3" xfId="20604" xr:uid="{B11C57F9-DF8C-42B8-8447-89D44F5036F0}"/>
    <cellStyle name="Notas 14 4 3 3" xfId="16066" xr:uid="{A7C6966C-6883-4D0E-A322-6E92F9B7E780}"/>
    <cellStyle name="Notas 14 4 3 3 2" xfId="31174" xr:uid="{4E547E60-79FE-4217-9A7A-B9701398C238}"/>
    <cellStyle name="Notas 14 4 3 4" xfId="17967" xr:uid="{8C063DC0-E651-4B0D-BCD4-3DD74F501381}"/>
    <cellStyle name="Notas 14 4 4" xfId="3162" xr:uid="{89D36A86-F6BA-43A6-8062-C01AE23C797C}"/>
    <cellStyle name="Notas 14 4 4 2" xfId="5799" xr:uid="{41E2EF55-AE0A-46C1-A12A-A98380BFC977}"/>
    <cellStyle name="Notas 14 4 4 2 2" xfId="12110" xr:uid="{923F4570-D3C3-4B14-8AAB-7445D87374DC}"/>
    <cellStyle name="Notas 14 4 4 2 2 2" xfId="27218" xr:uid="{D8975A0C-8AE0-422F-9CDC-F64CD7213CF3}"/>
    <cellStyle name="Notas 14 4 4 2 3" xfId="8047" xr:uid="{A47F58EE-26E6-4CBA-B7A1-6234C1E33269}"/>
    <cellStyle name="Notas 14 4 4 2 3 2" xfId="23155" xr:uid="{C449C47E-AE25-4EAD-9A86-A445C3BF0D98}"/>
    <cellStyle name="Notas 14 4 4 2 4" xfId="20907" xr:uid="{62315356-50AC-4A8A-81D5-73940D648606}"/>
    <cellStyle name="Notas 14 4 4 3" xfId="9544" xr:uid="{0730C64B-56E2-448C-A752-4F9B1E7AD220}"/>
    <cellStyle name="Notas 14 4 4 3 2" xfId="24652" xr:uid="{A9BA5754-8D7F-4B3A-8900-94E704D9C949}"/>
    <cellStyle name="Notas 14 4 4 4" xfId="13417" xr:uid="{487631BC-7AA2-4242-8A71-90C970F16160}"/>
    <cellStyle name="Notas 14 4 4 4 2" xfId="28525" xr:uid="{732DF32C-9824-4D01-ABB1-3E89A314EAF9}"/>
    <cellStyle name="Notas 14 4 4 5" xfId="18270" xr:uid="{2E583D8D-4493-478E-A548-75444E02693A}"/>
    <cellStyle name="Notas 14 4 5" xfId="3488" xr:uid="{C67EE4F7-5E0E-487C-B58D-0611BD030EB8}"/>
    <cellStyle name="Notas 14 4 5 2" xfId="6125" xr:uid="{91FDF06A-C5E9-4E4A-8B80-A6065A1B1930}"/>
    <cellStyle name="Notas 14 4 5 2 2" xfId="12436" xr:uid="{2D0CBBC9-468E-43D7-ACB4-86950A73CC39}"/>
    <cellStyle name="Notas 14 4 5 2 2 2" xfId="27544" xr:uid="{3E544FB9-7B1E-44D8-A701-3476A3980572}"/>
    <cellStyle name="Notas 14 4 5 2 3" xfId="15588" xr:uid="{20EFD29E-21D2-44B5-8D75-A445FD11D0A2}"/>
    <cellStyle name="Notas 14 4 5 2 3 2" xfId="30696" xr:uid="{724DFDB2-D4FE-419B-982D-F972CD4D10CC}"/>
    <cellStyle name="Notas 14 4 5 2 4" xfId="21233" xr:uid="{AB4C884A-B2E1-4195-B826-011AC4096932}"/>
    <cellStyle name="Notas 14 4 5 3" xfId="9870" xr:uid="{8D19069C-6727-4C25-B7AA-0EFD0502F747}"/>
    <cellStyle name="Notas 14 4 5 3 2" xfId="24978" xr:uid="{52080684-1AD5-429F-8567-7ED2470DB093}"/>
    <cellStyle name="Notas 14 4 5 4" xfId="14815" xr:uid="{E7C96621-44BF-4B93-B073-4C428EDAF6C3}"/>
    <cellStyle name="Notas 14 4 5 4 2" xfId="29923" xr:uid="{6822D56C-62EC-4DAF-A912-87284F164710}"/>
    <cellStyle name="Notas 14 4 5 5" xfId="18596" xr:uid="{E1E682D9-0051-49AF-AC3C-35C1077B01F0}"/>
    <cellStyle name="Notas 14 4 6" xfId="3794" xr:uid="{26232F71-A0D6-4612-A59D-3FDE37236A4D}"/>
    <cellStyle name="Notas 14 4 6 2" xfId="6431" xr:uid="{17BC4736-2A36-4465-9ED9-166548ECC37A}"/>
    <cellStyle name="Notas 14 4 6 2 2" xfId="12742" xr:uid="{82D2930A-23B5-44DD-B4E7-75CB34D77222}"/>
    <cellStyle name="Notas 14 4 6 2 2 2" xfId="27850" xr:uid="{869E8DAA-E750-4279-A3FB-E83DBCF009FC}"/>
    <cellStyle name="Notas 14 4 6 2 3" xfId="14647" xr:uid="{E8496D0D-041A-43EC-ACBD-69C6E1080B0C}"/>
    <cellStyle name="Notas 14 4 6 2 3 2" xfId="29755" xr:uid="{D461271D-7521-4A9E-88D5-1C1BC5E37374}"/>
    <cellStyle name="Notas 14 4 6 2 4" xfId="21539" xr:uid="{60FF1324-427F-4978-B51D-03342F0B8682}"/>
    <cellStyle name="Notas 14 4 6 3" xfId="10176" xr:uid="{C5CA88C3-4536-40F1-A7B1-C8D4B6F64876}"/>
    <cellStyle name="Notas 14 4 6 3 2" xfId="25284" xr:uid="{95AE45A1-5AF4-4805-9256-C066A8A77943}"/>
    <cellStyle name="Notas 14 4 6 4" xfId="14039" xr:uid="{A2ECF662-597E-4ABC-8B96-AC413B36CBDE}"/>
    <cellStyle name="Notas 14 4 6 4 2" xfId="29147" xr:uid="{0903DC95-E653-42EF-948B-7617E55E9ED4}"/>
    <cellStyle name="Notas 14 4 6 5" xfId="18902" xr:uid="{C29919A4-D473-4098-B780-F1DCEC6E7515}"/>
    <cellStyle name="Notas 14 4 7" xfId="4176" xr:uid="{6539C27E-4CDD-4B12-9A60-8548253427BF}"/>
    <cellStyle name="Notas 14 4 7 2" xfId="6813" xr:uid="{2C23A838-96DF-42C4-B52A-BA2B8D021157}"/>
    <cellStyle name="Notas 14 4 7 2 2" xfId="13124" xr:uid="{8A90486C-2E02-4644-9A2C-4594A537C867}"/>
    <cellStyle name="Notas 14 4 7 2 2 2" xfId="28232" xr:uid="{18E55D86-B4CC-4053-BC90-9A1FBF76540E}"/>
    <cellStyle name="Notas 14 4 7 2 3" xfId="16793" xr:uid="{58BDCDFC-1417-45F3-B066-C5C0BFE4E127}"/>
    <cellStyle name="Notas 14 4 7 2 3 2" xfId="31901" xr:uid="{F2EC7D4C-8639-452E-AA41-70ED532D07CA}"/>
    <cellStyle name="Notas 14 4 7 2 4" xfId="21921" xr:uid="{F2180CFD-B548-44E6-8CD0-7AE9141C9FEF}"/>
    <cellStyle name="Notas 14 4 7 3" xfId="10558" xr:uid="{2A02556B-C622-45AD-974C-2224F5A53440}"/>
    <cellStyle name="Notas 14 4 7 3 2" xfId="25666" xr:uid="{BFC9E24A-B9EB-4530-99C8-C1B34806B70B}"/>
    <cellStyle name="Notas 14 4 7 4" xfId="14711" xr:uid="{3138AED4-B493-48F2-9367-E1E950638731}"/>
    <cellStyle name="Notas 14 4 7 4 2" xfId="29819" xr:uid="{65FB1EE3-389B-4408-9CD7-05B97C9EAB46}"/>
    <cellStyle name="Notas 14 4 7 5" xfId="19284" xr:uid="{F2732E3B-6A8D-4C41-9BED-145C287B2C2B}"/>
    <cellStyle name="Notas 14 4 8" xfId="4383" xr:uid="{4C8BA6D1-6E0A-4BFF-A456-2A7AE9C1BCD9}"/>
    <cellStyle name="Notas 14 4 8 2" xfId="7020" xr:uid="{6CA3BBFD-3CE1-4D46-91E0-BF0245D7B2B7}"/>
    <cellStyle name="Notas 14 4 8 2 2" xfId="13331" xr:uid="{F76777EB-8C32-4C48-BE89-095B9410A864}"/>
    <cellStyle name="Notas 14 4 8 2 2 2" xfId="28439" xr:uid="{FA19232B-E695-4488-80E3-AC6A3714DFF5}"/>
    <cellStyle name="Notas 14 4 8 2 3" xfId="16995" xr:uid="{19C5366A-53B9-4C56-A9F6-8AE751270C7D}"/>
    <cellStyle name="Notas 14 4 8 2 3 2" xfId="32103" xr:uid="{A0418522-5FEE-4A14-871C-0E935074CC54}"/>
    <cellStyle name="Notas 14 4 8 2 4" xfId="22128" xr:uid="{13AF1BD2-CD1D-4A0D-93E2-DA2FBFA2CD2A}"/>
    <cellStyle name="Notas 14 4 8 3" xfId="10765" xr:uid="{A78AC04D-62C4-4B2C-86EB-5AEA71FC522D}"/>
    <cellStyle name="Notas 14 4 8 3 2" xfId="25873" xr:uid="{D2F660C5-0A96-490F-A95C-3F4BF144AD27}"/>
    <cellStyle name="Notas 14 4 8 4" xfId="15457" xr:uid="{7E500161-EF07-44A1-900F-3B143B585598}"/>
    <cellStyle name="Notas 14 4 8 4 2" xfId="30565" xr:uid="{56AD3591-C261-4AB8-8D01-157778FCC8A7}"/>
    <cellStyle name="Notas 14 4 8 5" xfId="19491" xr:uid="{BB7D20D3-D41E-4571-9008-AEC00F244047}"/>
    <cellStyle name="Notas 14 4 9" xfId="4741" xr:uid="{7311467B-1CAF-419D-9152-8365D2FD3090}"/>
    <cellStyle name="Notas 14 4 9 2" xfId="11123" xr:uid="{1DCB712A-5A91-4F21-9494-A390AFE725B5}"/>
    <cellStyle name="Notas 14 4 9 2 2" xfId="26231" xr:uid="{EF08547F-458C-450B-83DA-ADA10C786FD4}"/>
    <cellStyle name="Notas 14 4 9 3" xfId="9134" xr:uid="{0DCE9FDE-D5BC-4BA7-BED2-2902DB765460}"/>
    <cellStyle name="Notas 14 4 9 3 2" xfId="24242" xr:uid="{B384A09F-6D28-4973-821A-67E4B59AF448}"/>
    <cellStyle name="Notas 14 4 9 4" xfId="19849" xr:uid="{E27A4D8A-8613-4ACE-B7AF-9ADF602C21B1}"/>
    <cellStyle name="Notas 14 5" xfId="2020" xr:uid="{5C8FA850-EF3B-41FB-992D-2C9E5478B8E2}"/>
    <cellStyle name="Notas 14 5 10" xfId="7758" xr:uid="{39AB6A97-9AA4-451C-A64C-115C6A8AB73B}"/>
    <cellStyle name="Notas 14 5 10 2" xfId="22866" xr:uid="{0A16C8F0-CD74-42B6-B706-7FDB0BC003C6}"/>
    <cellStyle name="Notas 14 5 11" xfId="15806" xr:uid="{A8D915FE-40F3-4314-B3FC-3838CFFE50DC}"/>
    <cellStyle name="Notas 14 5 11 2" xfId="30914" xr:uid="{35F9B37B-83F9-4A5B-8BEC-98E90A98CD97}"/>
    <cellStyle name="Notas 14 5 12" xfId="17245" xr:uid="{C969AC5C-11AD-4D7D-9320-BCFA7EE23E58}"/>
    <cellStyle name="Notas 14 5 2" xfId="2782" xr:uid="{DFD49165-B7F4-4639-8C0C-37C3B499044F}"/>
    <cellStyle name="Notas 14 5 2 2" xfId="5419" xr:uid="{B11C4BC4-61C9-4EC6-B07B-0D1718BD2ED9}"/>
    <cellStyle name="Notas 14 5 2 2 2" xfId="7074" xr:uid="{A45E026A-361E-4D41-9492-638868A35D09}"/>
    <cellStyle name="Notas 14 5 2 2 2 2" xfId="22182" xr:uid="{F9531148-D5E7-44B5-A7FF-BB309E7DB470}"/>
    <cellStyle name="Notas 14 5 2 2 3" xfId="20527" xr:uid="{7389F6BA-93CD-4838-BFA1-E5D3362D492C}"/>
    <cellStyle name="Notas 14 5 2 3" xfId="13994" xr:uid="{74C1C10B-8684-4649-B430-23B850DD2192}"/>
    <cellStyle name="Notas 14 5 2 3 2" xfId="29102" xr:uid="{4C2A8AFE-5FDC-404E-B588-BB602FEC2EF7}"/>
    <cellStyle name="Notas 14 5 2 4" xfId="17890" xr:uid="{E7638353-06EC-4F7F-8D9C-392E98ACF124}"/>
    <cellStyle name="Notas 14 5 3" xfId="3085" xr:uid="{94FCD64A-13EF-4CC1-BF11-824EFA7D9D66}"/>
    <cellStyle name="Notas 14 5 3 2" xfId="5722" xr:uid="{584D7874-A77B-452A-8CFD-90A6DDAFAA9A}"/>
    <cellStyle name="Notas 14 5 3 2 2" xfId="12033" xr:uid="{85D9609F-BEE3-4741-81EC-3914F629ECF4}"/>
    <cellStyle name="Notas 14 5 3 2 2 2" xfId="27141" xr:uid="{F9015004-3955-4347-A941-D3FCDAB972DD}"/>
    <cellStyle name="Notas 14 5 3 2 3" xfId="13686" xr:uid="{064B836D-B3E0-4F7B-B627-98FC52F8C7E7}"/>
    <cellStyle name="Notas 14 5 3 2 3 2" xfId="28794" xr:uid="{AAFE0C80-EE45-4306-BC70-C6FEFB0D9DFC}"/>
    <cellStyle name="Notas 14 5 3 2 4" xfId="20830" xr:uid="{795DCB3B-76CE-4C2A-831A-2459897C9F4E}"/>
    <cellStyle name="Notas 14 5 3 3" xfId="9467" xr:uid="{C6F8DEDC-4EBB-4117-B1D3-CA46F2CA0202}"/>
    <cellStyle name="Notas 14 5 3 3 2" xfId="24575" xr:uid="{E69A2FED-5A56-49BE-B132-D7DA16897019}"/>
    <cellStyle name="Notas 14 5 3 4" xfId="7992" xr:uid="{C4E4F4F8-8FBA-487A-B271-2E1BE7413EF8}"/>
    <cellStyle name="Notas 14 5 3 4 2" xfId="23100" xr:uid="{696B9582-3548-452E-9AEF-7613EC507A2D}"/>
    <cellStyle name="Notas 14 5 3 5" xfId="18193" xr:uid="{AED5066C-96AD-4EEE-8DE9-990A4F35E797}"/>
    <cellStyle name="Notas 14 5 4" xfId="3411" xr:uid="{2CA34053-623D-4947-958A-2D13BD19789A}"/>
    <cellStyle name="Notas 14 5 4 2" xfId="6048" xr:uid="{0ECD3CCE-6379-42A2-88A2-B5C02F4EFC14}"/>
    <cellStyle name="Notas 14 5 4 2 2" xfId="12359" xr:uid="{011CA5A0-D113-43B3-BFCA-4BF00B944193}"/>
    <cellStyle name="Notas 14 5 4 2 2 2" xfId="27467" xr:uid="{E4247DD7-0749-4AB7-A12B-E501AFEEFD5A}"/>
    <cellStyle name="Notas 14 5 4 2 3" xfId="15014" xr:uid="{0C94F29C-5D68-4B99-B4C3-042B860563F8}"/>
    <cellStyle name="Notas 14 5 4 2 3 2" xfId="30122" xr:uid="{56795B12-E8BC-4077-A35A-24628FE04230}"/>
    <cellStyle name="Notas 14 5 4 2 4" xfId="21156" xr:uid="{1FE6E379-48AE-409C-99DA-C27042621E49}"/>
    <cellStyle name="Notas 14 5 4 3" xfId="9793" xr:uid="{8D53734B-D09C-430B-885E-88D0AC9C5183}"/>
    <cellStyle name="Notas 14 5 4 3 2" xfId="24901" xr:uid="{CB804840-E7D6-4B91-B0DD-0A1EAFC43CED}"/>
    <cellStyle name="Notas 14 5 4 4" xfId="7769" xr:uid="{CFF4D73D-488B-4215-9A76-67E26158A70D}"/>
    <cellStyle name="Notas 14 5 4 4 2" xfId="22877" xr:uid="{6F19ED77-EA03-4030-A321-F2A696BF99CA}"/>
    <cellStyle name="Notas 14 5 4 5" xfId="18519" xr:uid="{ECC82387-13EF-4B31-A3E2-F7A05CDC0549}"/>
    <cellStyle name="Notas 14 5 5" xfId="3717" xr:uid="{E56E8E1B-7C8D-43E8-96BF-0DB99F5A1DC2}"/>
    <cellStyle name="Notas 14 5 5 2" xfId="6354" xr:uid="{79B381A0-587B-48A1-8EBF-7C6EFB57B419}"/>
    <cellStyle name="Notas 14 5 5 2 2" xfId="12665" xr:uid="{1CD59838-D4B4-4EA6-9FE0-84C93B4E4F89}"/>
    <cellStyle name="Notas 14 5 5 2 2 2" xfId="27773" xr:uid="{34CA3C03-8157-4330-9622-FD91AE3B77F0}"/>
    <cellStyle name="Notas 14 5 5 2 3" xfId="13651" xr:uid="{F7378161-637A-4544-80CD-207C338CC2A7}"/>
    <cellStyle name="Notas 14 5 5 2 3 2" xfId="28759" xr:uid="{618CD73F-04D8-4D2E-AA7C-BC4E0103AFE6}"/>
    <cellStyle name="Notas 14 5 5 2 4" xfId="21462" xr:uid="{38D612D8-EB31-48A4-87A8-B5D308DB0520}"/>
    <cellStyle name="Notas 14 5 5 3" xfId="10099" xr:uid="{3608DF3A-1349-46F3-B80E-F6BD5F202F86}"/>
    <cellStyle name="Notas 14 5 5 3 2" xfId="25207" xr:uid="{93FCF219-812F-44E6-A42E-E027D2B71BC4}"/>
    <cellStyle name="Notas 14 5 5 4" xfId="14635" xr:uid="{456CAE41-9ED7-4242-8AD9-BFD244EACEF4}"/>
    <cellStyle name="Notas 14 5 5 4 2" xfId="29743" xr:uid="{224958F0-BBA5-412A-B76F-5582DFC20F8C}"/>
    <cellStyle name="Notas 14 5 5 5" xfId="18825" xr:uid="{0B4D9B9E-0429-454F-9D04-30E1B29A218A}"/>
    <cellStyle name="Notas 14 5 6" xfId="4092" xr:uid="{4CD5A537-63C6-4A6D-BC78-1CB5AB5EEBE1}"/>
    <cellStyle name="Notas 14 5 6 2" xfId="6729" xr:uid="{2CDD2621-39FC-47F6-A526-59A910A2BCF2}"/>
    <cellStyle name="Notas 14 5 6 2 2" xfId="13040" xr:uid="{1286591C-6BD1-4F20-8AEB-C83368E9CFF3}"/>
    <cellStyle name="Notas 14 5 6 2 2 2" xfId="28148" xr:uid="{44AAA3B2-ECF8-4B9E-9028-9742AABEE258}"/>
    <cellStyle name="Notas 14 5 6 2 3" xfId="16716" xr:uid="{D97B3A0E-BE59-4F98-9D96-38C0AB15F3F3}"/>
    <cellStyle name="Notas 14 5 6 2 3 2" xfId="31824" xr:uid="{2F742B5C-262D-4EC6-8EB7-CDA317703867}"/>
    <cellStyle name="Notas 14 5 6 2 4" xfId="21837" xr:uid="{DE7431CD-88A6-424B-9ADE-A89CB4A27768}"/>
    <cellStyle name="Notas 14 5 6 3" xfId="10474" xr:uid="{10A9DB90-BEC6-48F0-A456-FDAC85FB8979}"/>
    <cellStyle name="Notas 14 5 6 3 2" xfId="25582" xr:uid="{54159A06-C81C-43A0-85A9-6906283B5332}"/>
    <cellStyle name="Notas 14 5 6 4" xfId="15480" xr:uid="{B6B1F2DD-EE26-4BFA-8FBD-2F109E5DB11B}"/>
    <cellStyle name="Notas 14 5 6 4 2" xfId="30588" xr:uid="{D35B7C59-6108-4ED9-BA3D-B7DC152C972D}"/>
    <cellStyle name="Notas 14 5 6 5" xfId="19200" xr:uid="{BA1935E2-6925-48A8-A2B2-E9988FCB816B}"/>
    <cellStyle name="Notas 14 5 7" xfId="4374" xr:uid="{543EC8CE-7464-4F3B-8105-59733053C613}"/>
    <cellStyle name="Notas 14 5 7 2" xfId="7011" xr:uid="{5EA0EC43-6B09-44DF-87DA-5D27CC829833}"/>
    <cellStyle name="Notas 14 5 7 2 2" xfId="13322" xr:uid="{8C92B2E5-BAD4-4F61-92CA-A750F1A6E9C4}"/>
    <cellStyle name="Notas 14 5 7 2 2 2" xfId="28430" xr:uid="{4D2D9833-0797-41AF-9C49-575F394B2701}"/>
    <cellStyle name="Notas 14 5 7 2 3" xfId="16986" xr:uid="{2C5569A5-0CC7-4944-BEB7-7394168CB5AF}"/>
    <cellStyle name="Notas 14 5 7 2 3 2" xfId="32094" xr:uid="{201579CE-2DB4-4718-8757-4432819D0101}"/>
    <cellStyle name="Notas 14 5 7 2 4" xfId="22119" xr:uid="{62B395E7-B1AF-4A9B-A078-6C4EE42F0756}"/>
    <cellStyle name="Notas 14 5 7 3" xfId="10756" xr:uid="{A21593BE-5836-4EEF-8CF9-8BAEC31A8A63}"/>
    <cellStyle name="Notas 14 5 7 3 2" xfId="25864" xr:uid="{789A3440-5140-4AC4-B85C-5560A04CFC01}"/>
    <cellStyle name="Notas 14 5 7 4" xfId="7534" xr:uid="{DAB385F3-3B0E-42F9-B737-DB71CD4D805E}"/>
    <cellStyle name="Notas 14 5 7 4 2" xfId="22642" xr:uid="{D10CEB3F-FB6E-4414-A609-1C4C2CF25738}"/>
    <cellStyle name="Notas 14 5 7 5" xfId="19482" xr:uid="{8E333CA8-4381-435F-87EF-14510784EC79}"/>
    <cellStyle name="Notas 14 5 8" xfId="4657" xr:uid="{0B4D1CCB-7690-4332-83A7-4B4570DEE943}"/>
    <cellStyle name="Notas 14 5 8 2" xfId="11039" xr:uid="{853783BF-3FD1-42DF-8BAE-54E0AB776D13}"/>
    <cellStyle name="Notas 14 5 8 2 2" xfId="26147" xr:uid="{E4599CA5-5193-4692-B5E8-6C62EEC37703}"/>
    <cellStyle name="Notas 14 5 8 3" xfId="7400" xr:uid="{013E92CD-C81A-4162-8990-99C90594286D}"/>
    <cellStyle name="Notas 14 5 8 3 2" xfId="22508" xr:uid="{3B2F6163-39C3-4962-B957-37E09E8FEBA4}"/>
    <cellStyle name="Notas 14 5 8 4" xfId="19765" xr:uid="{E4CF9525-871D-41F6-802B-A7BBF3BDE601}"/>
    <cellStyle name="Notas 14 5 9" xfId="8518" xr:uid="{3F1093E5-3191-4964-8FF6-47884762AB78}"/>
    <cellStyle name="Notas 14 5 9 2" xfId="23626" xr:uid="{18745158-0DF9-4A4D-AD18-41DFB77A3A21}"/>
    <cellStyle name="Notas 15" xfId="1453" xr:uid="{00000000-0005-0000-0000-0000B1050000}"/>
    <cellStyle name="Notas 15 2" xfId="1908" xr:uid="{30C9E267-029D-4FEC-A0E5-EA4EA2AEB802}"/>
    <cellStyle name="Notas 15 2 10" xfId="11804" xr:uid="{F18B1F4E-6639-4A43-93B0-89F8E528EE3D}"/>
    <cellStyle name="Notas 15 2 10 2" xfId="26912" xr:uid="{22991935-B105-4E3E-8CF7-33AB39BE3C23}"/>
    <cellStyle name="Notas 15 2 11" xfId="14322" xr:uid="{AF33DF8C-ED97-48F2-A4EC-748E7C682E20}"/>
    <cellStyle name="Notas 15 2 11 2" xfId="29430" xr:uid="{D8035717-C368-4285-B14C-80D711BC5776}"/>
    <cellStyle name="Notas 15 2 12" xfId="17133" xr:uid="{D87C7E66-D2F7-4F56-94CA-977DDD264BFB}"/>
    <cellStyle name="Notas 15 2 2" xfId="2468" xr:uid="{E21A8E64-8C1A-4C83-81D2-2C767A0280E1}"/>
    <cellStyle name="Notas 15 2 2 2" xfId="5105" xr:uid="{C8ED46FB-62EC-490B-8A32-FCC5975D6641}"/>
    <cellStyle name="Notas 15 2 2 2 2" xfId="11469" xr:uid="{E6002BA0-7CB9-40D8-B44B-3A69CCC44BB6}"/>
    <cellStyle name="Notas 15 2 2 2 2 2" xfId="26577" xr:uid="{51099EB5-6089-4A8A-90BB-80EB4D0FF72F}"/>
    <cellStyle name="Notas 15 2 2 2 3" xfId="15922" xr:uid="{4298F18E-750B-4482-ABD6-7151F625986D}"/>
    <cellStyle name="Notas 15 2 2 2 3 2" xfId="31030" xr:uid="{0ADAD041-47BA-4F57-8D3C-9850DFF3B7FF}"/>
    <cellStyle name="Notas 15 2 2 2 4" xfId="20213" xr:uid="{B95E42C9-5BED-4E49-88CD-3A0BA5CD0D16}"/>
    <cellStyle name="Notas 15 2 2 3" xfId="8935" xr:uid="{1285E8A3-94F1-45D2-9550-BE4053D96CF4}"/>
    <cellStyle name="Notas 15 2 2 3 2" xfId="24043" xr:uid="{1180907D-5BA5-4B9F-94C7-84FB4ECE32D3}"/>
    <cellStyle name="Notas 15 2 3" xfId="2684" xr:uid="{1C1D74BA-54EE-4A07-9862-3014EF6A889B}"/>
    <cellStyle name="Notas 15 2 3 2" xfId="5321" xr:uid="{C56F0427-69FE-4343-812C-BE870E8E46D6}"/>
    <cellStyle name="Notas 15 2 3 2 2" xfId="13660" xr:uid="{3EA39636-E8EB-4650-89DE-7E4D463DAD27}"/>
    <cellStyle name="Notas 15 2 3 2 2 2" xfId="28768" xr:uid="{64C473DA-A080-49F7-B139-3C4B38AAC276}"/>
    <cellStyle name="Notas 15 2 3 2 3" xfId="20429" xr:uid="{DE95F2FC-17A4-410E-B947-EAEA8D8DCF6C}"/>
    <cellStyle name="Notas 15 2 3 3" xfId="15431" xr:uid="{BA2E642E-DBEB-4FD4-A212-9F3AA3A3F3EA}"/>
    <cellStyle name="Notas 15 2 3 3 2" xfId="30539" xr:uid="{00234C64-3BE9-4DC6-B56E-0D4884A54C61}"/>
    <cellStyle name="Notas 15 2 3 4" xfId="17792" xr:uid="{0DB02377-8880-498E-923A-C85195125682}"/>
    <cellStyle name="Notas 15 2 4" xfId="2987" xr:uid="{3818C4B2-4477-4577-9BE3-6DF492FC368E}"/>
    <cellStyle name="Notas 15 2 4 2" xfId="5624" xr:uid="{C2F3BD0D-C854-4B00-A468-42372BE1944F}"/>
    <cellStyle name="Notas 15 2 4 2 2" xfId="11935" xr:uid="{BE3EA13C-0391-4464-AF93-D1F2DE52760F}"/>
    <cellStyle name="Notas 15 2 4 2 2 2" xfId="27043" xr:uid="{F61775A1-F82A-4146-9135-6221E8CE2F7A}"/>
    <cellStyle name="Notas 15 2 4 2 3" xfId="15108" xr:uid="{DC87C1F2-DC35-4F3B-993D-55AA6D16648B}"/>
    <cellStyle name="Notas 15 2 4 2 3 2" xfId="30216" xr:uid="{B4A788C5-D2F5-4D96-B17A-2DA46ACA87FF}"/>
    <cellStyle name="Notas 15 2 4 2 4" xfId="20732" xr:uid="{58DA1426-BC85-4EE0-9535-F6BAA475D8EF}"/>
    <cellStyle name="Notas 15 2 4 3" xfId="9369" xr:uid="{DB83563C-2C94-4E6A-82FD-97073C1924C9}"/>
    <cellStyle name="Notas 15 2 4 3 2" xfId="24477" xr:uid="{54D3FF7C-B423-4C6C-8843-DC91A2B0D226}"/>
    <cellStyle name="Notas 15 2 4 4" xfId="16294" xr:uid="{7EC3CB82-50BF-4B59-9850-32B2054BACB5}"/>
    <cellStyle name="Notas 15 2 4 4 2" xfId="31402" xr:uid="{C6DB45D7-7A3E-4382-8380-47EE1C3A0E8A}"/>
    <cellStyle name="Notas 15 2 4 5" xfId="18095" xr:uid="{EE0940D2-6BF1-4AB4-A6F1-338200E6DE63}"/>
    <cellStyle name="Notas 15 2 5" xfId="3313" xr:uid="{68E0ED57-7501-495D-8265-3050D1AA1608}"/>
    <cellStyle name="Notas 15 2 5 2" xfId="5950" xr:uid="{77938672-0D9E-4ABE-988A-9AD944EB7320}"/>
    <cellStyle name="Notas 15 2 5 2 2" xfId="12261" xr:uid="{FCB7AAAF-1A30-4F42-BD42-667080D90B22}"/>
    <cellStyle name="Notas 15 2 5 2 2 2" xfId="27369" xr:uid="{3A74EF81-1C9D-4358-AB46-D4026A084A3A}"/>
    <cellStyle name="Notas 15 2 5 2 3" xfId="7437" xr:uid="{014BF5A2-232F-474C-B9E6-19C0EBFCB844}"/>
    <cellStyle name="Notas 15 2 5 2 3 2" xfId="22545" xr:uid="{5F0F7D0A-95C5-4D6E-8186-98BE214F275F}"/>
    <cellStyle name="Notas 15 2 5 2 4" xfId="21058" xr:uid="{D3DB29DD-0E55-4A0E-8340-08D78FE7072B}"/>
    <cellStyle name="Notas 15 2 5 3" xfId="9695" xr:uid="{582ECAF0-654A-41B7-939B-360A53E1E127}"/>
    <cellStyle name="Notas 15 2 5 3 2" xfId="24803" xr:uid="{1C634BF0-D7CF-4CBB-870B-DC46338FBE79}"/>
    <cellStyle name="Notas 15 2 5 4" xfId="16514" xr:uid="{FD7E2C30-EB50-4395-9B29-3B77BDB59F59}"/>
    <cellStyle name="Notas 15 2 5 4 2" xfId="31622" xr:uid="{1A978044-B999-4A47-BDEE-E700145FC8C7}"/>
    <cellStyle name="Notas 15 2 5 5" xfId="18421" xr:uid="{42AAC4BE-01C2-4C97-86BE-58C9872B61C9}"/>
    <cellStyle name="Notas 15 2 6" xfId="3619" xr:uid="{FF0D2F15-4620-4533-A1D9-0D9514EB2FFE}"/>
    <cellStyle name="Notas 15 2 6 2" xfId="6256" xr:uid="{98B427D6-3778-4AB5-BAAF-3AA9D609967C}"/>
    <cellStyle name="Notas 15 2 6 2 2" xfId="12567" xr:uid="{D13E0BD8-2E91-4F3B-BA41-2E80C4415C3F}"/>
    <cellStyle name="Notas 15 2 6 2 2 2" xfId="27675" xr:uid="{8E90EADE-3FCE-424F-94AC-217401347F0F}"/>
    <cellStyle name="Notas 15 2 6 2 3" xfId="16027" xr:uid="{DF32625F-9FC4-423B-972D-296E517BBDBA}"/>
    <cellStyle name="Notas 15 2 6 2 3 2" xfId="31135" xr:uid="{C7998267-602B-4B19-BCED-E1710048AEC1}"/>
    <cellStyle name="Notas 15 2 6 2 4" xfId="21364" xr:uid="{A6B46A74-E88B-463C-BC47-4A27B1E15B78}"/>
    <cellStyle name="Notas 15 2 6 3" xfId="10001" xr:uid="{E16A7E16-5FF7-462B-97D8-E74AB37731C0}"/>
    <cellStyle name="Notas 15 2 6 3 2" xfId="25109" xr:uid="{2CD386B9-AF09-4823-8D51-E39EC965A124}"/>
    <cellStyle name="Notas 15 2 6 4" xfId="13635" xr:uid="{15CF9033-EE49-4595-BCF2-01D1676B83D3}"/>
    <cellStyle name="Notas 15 2 6 4 2" xfId="28743" xr:uid="{5ABC4819-1601-4E0F-B2F4-86C3F2FAC0ED}"/>
    <cellStyle name="Notas 15 2 6 5" xfId="18727" xr:uid="{6592A809-E9FF-4C9A-A6EB-70F91F59CD96}"/>
    <cellStyle name="Notas 15 2 7" xfId="3980" xr:uid="{4713494E-5F8C-490D-8AEA-D36CFCB2361E}"/>
    <cellStyle name="Notas 15 2 7 2" xfId="6617" xr:uid="{5E6F3E9E-15CB-4F59-955E-1401672AAE68}"/>
    <cellStyle name="Notas 15 2 7 2 2" xfId="12928" xr:uid="{C872AC16-148B-498C-A139-853B101157CE}"/>
    <cellStyle name="Notas 15 2 7 2 2 2" xfId="28036" xr:uid="{0A7CB036-8356-421F-A7A0-08A58D6660DD}"/>
    <cellStyle name="Notas 15 2 7 2 3" xfId="16618" xr:uid="{41D4919D-B71B-492B-A80C-0D8F3ECB4D78}"/>
    <cellStyle name="Notas 15 2 7 2 3 2" xfId="31726" xr:uid="{2798E117-1EE1-4384-A917-BEBDC3501722}"/>
    <cellStyle name="Notas 15 2 7 2 4" xfId="21725" xr:uid="{FC7889F6-BA6A-4115-BE5F-383510CC5DD5}"/>
    <cellStyle name="Notas 15 2 7 3" xfId="10362" xr:uid="{E0ACA5E6-113D-4931-A302-B57CCF5BCA39}"/>
    <cellStyle name="Notas 15 2 7 3 2" xfId="25470" xr:uid="{410614A0-ED01-4528-833F-6F903EFF0C88}"/>
    <cellStyle name="Notas 15 2 7 4" xfId="15423" xr:uid="{C14FDA14-83C0-4CE3-B8CF-E700C493268D}"/>
    <cellStyle name="Notas 15 2 7 4 2" xfId="30531" xr:uid="{2AC2E57A-7ABA-45CB-B417-1B4812BFC354}"/>
    <cellStyle name="Notas 15 2 7 5" xfId="19088" xr:uid="{02F81932-17ED-434E-929F-B730BCEA6E98}"/>
    <cellStyle name="Notas 15 2 8" xfId="4545" xr:uid="{65B1E7A5-07C0-47E3-AB0E-D4EBEA9C5A23}"/>
    <cellStyle name="Notas 15 2 8 2" xfId="10927" xr:uid="{10CC756C-028A-4168-A4E6-D1703B35DFAB}"/>
    <cellStyle name="Notas 15 2 8 2 2" xfId="26035" xr:uid="{29D46637-B586-47AD-A2B0-DC2D21CDE782}"/>
    <cellStyle name="Notas 15 2 8 3" xfId="16204" xr:uid="{FFAE99F4-8317-4400-9A71-46A9B40AE106}"/>
    <cellStyle name="Notas 15 2 8 3 2" xfId="31312" xr:uid="{F98C9F05-90AD-4F41-A2D3-2542EB2278F4}"/>
    <cellStyle name="Notas 15 2 8 4" xfId="19653" xr:uid="{C94573C7-D494-47F8-80A0-FC68E4D41532}"/>
    <cellStyle name="Notas 15 2 9" xfId="8409" xr:uid="{CBCCC076-43DD-4FCC-992E-724B6B38189E}"/>
    <cellStyle name="Notas 15 2 9 2" xfId="23517" xr:uid="{A5818F33-C1DF-4F9C-AAB1-DD5FA4716C4C}"/>
    <cellStyle name="Notas 15 3" xfId="1895" xr:uid="{ECF78FF2-EACC-4B13-B117-D4519F7D7E4E}"/>
    <cellStyle name="Notas 15 3 10" xfId="8396" xr:uid="{4C4CD675-05DA-4359-B13E-7B069969567E}"/>
    <cellStyle name="Notas 15 3 10 2" xfId="23504" xr:uid="{2CA0617B-9899-4D48-872F-60453CF7B88C}"/>
    <cellStyle name="Notas 15 3 11" xfId="15207" xr:uid="{442D64F1-B4DC-4B56-9467-06D404ED37D5}"/>
    <cellStyle name="Notas 15 3 11 2" xfId="30315" xr:uid="{A634EAFF-7028-46D6-9FA4-313EAD90F16B}"/>
    <cellStyle name="Notas 15 3 12" xfId="11812" xr:uid="{BBF33B5A-5A34-49EC-B521-DC616E80D3A9}"/>
    <cellStyle name="Notas 15 3 12 2" xfId="26920" xr:uid="{8AE8FA34-B656-47C4-AE71-222B2EAB3A07}"/>
    <cellStyle name="Notas 15 3 13" xfId="17120" xr:uid="{587C8BEF-6D35-4CF6-A7F0-862516B1F05B}"/>
    <cellStyle name="Notas 15 3 2" xfId="2455" xr:uid="{B86BD7C4-B409-4B31-9963-AAFB9BCA176E}"/>
    <cellStyle name="Notas 15 3 2 2" xfId="5092" xr:uid="{4275B2F3-32BE-4639-B14F-9C3BD1FEF0BC}"/>
    <cellStyle name="Notas 15 3 2 2 2" xfId="11456" xr:uid="{3999DC21-342E-40A7-91AA-3D39C47B2D1F}"/>
    <cellStyle name="Notas 15 3 2 2 2 2" xfId="26564" xr:uid="{101238B7-98F3-4B78-A900-D30C912F8BE1}"/>
    <cellStyle name="Notas 15 3 2 2 3" xfId="7339" xr:uid="{52D91164-7B65-4DFD-A260-265D0DE1FFD6}"/>
    <cellStyle name="Notas 15 3 2 2 3 2" xfId="22447" xr:uid="{2CD73D20-2635-431A-ACB7-AC7FB95FBB8E}"/>
    <cellStyle name="Notas 15 3 2 2 4" xfId="20200" xr:uid="{D3E4A4A0-55EC-48ED-8FBB-F42E541E5EFF}"/>
    <cellStyle name="Notas 15 3 2 3" xfId="8922" xr:uid="{CBBFD38E-42A8-43F6-B6BD-252D3A18A7F8}"/>
    <cellStyle name="Notas 15 3 2 3 2" xfId="24030" xr:uid="{44FDAD35-CD24-4F04-A530-EEE328A7677B}"/>
    <cellStyle name="Notas 15 3 2 4" xfId="15021" xr:uid="{2F856AAB-C46E-4826-B46A-D318E3010D67}"/>
    <cellStyle name="Notas 15 3 2 4 2" xfId="30129" xr:uid="{8F6CC511-3AD5-4380-8E18-5F2937DD45F7}"/>
    <cellStyle name="Notas 15 3 2 5" xfId="7595" xr:uid="{4DDD924B-4A17-4BD5-934F-6CB45694C96B}"/>
    <cellStyle name="Notas 15 3 2 5 2" xfId="22703" xr:uid="{3FA83F4D-CCDB-481E-9B72-2E8A998469FD}"/>
    <cellStyle name="Notas 15 3 2 6" xfId="17629" xr:uid="{E2A1767E-E939-4E9B-829F-8CFC3AFFD25C}"/>
    <cellStyle name="Notas 15 3 3" xfId="2671" xr:uid="{51F3FB02-413E-4ECC-A024-CC4C2DE165FA}"/>
    <cellStyle name="Notas 15 3 3 2" xfId="5308" xr:uid="{64390C89-5F1D-4B66-BCF5-CE2D5F6956AD}"/>
    <cellStyle name="Notas 15 3 3 2 2" xfId="8001" xr:uid="{59B7049A-A5CB-4396-8B32-C086105211FE}"/>
    <cellStyle name="Notas 15 3 3 2 2 2" xfId="23109" xr:uid="{C4DBB329-0C92-4A73-89D3-E4147A61C331}"/>
    <cellStyle name="Notas 15 3 3 2 3" xfId="20416" xr:uid="{0991D142-D13F-4979-B578-36689717EB53}"/>
    <cellStyle name="Notas 15 3 3 3" xfId="13746" xr:uid="{0126B1D4-BE14-4269-B9BB-15FB30D49D00}"/>
    <cellStyle name="Notas 15 3 3 3 2" xfId="28854" xr:uid="{CDA77D97-3B51-422E-BFAE-9A4CFBB8E39A}"/>
    <cellStyle name="Notas 15 3 3 4" xfId="17779" xr:uid="{DAFCEC1E-CDA3-4F16-85F0-1432F923C740}"/>
    <cellStyle name="Notas 15 3 4" xfId="2974" xr:uid="{FA3AE8E5-A799-4421-AEB3-D0BF2EBF7DA8}"/>
    <cellStyle name="Notas 15 3 4 2" xfId="5611" xr:uid="{05AFA7AA-AA64-4E2C-A918-EC10B74FB2D8}"/>
    <cellStyle name="Notas 15 3 4 2 2" xfId="11922" xr:uid="{E49EBC46-5F94-417D-9029-89D47C66A2AB}"/>
    <cellStyle name="Notas 15 3 4 2 2 2" xfId="27030" xr:uid="{AABAE7AA-7F75-4402-8AC5-AEB3F69B4A59}"/>
    <cellStyle name="Notas 15 3 4 2 3" xfId="7662" xr:uid="{2B4904CC-C2FC-419F-A83A-2F42C5029354}"/>
    <cellStyle name="Notas 15 3 4 2 3 2" xfId="22770" xr:uid="{EEE8E48F-921B-4545-841A-F5B432EFDFD6}"/>
    <cellStyle name="Notas 15 3 4 2 4" xfId="20719" xr:uid="{47BF69E0-1016-48C3-8734-F7A6F2A1080D}"/>
    <cellStyle name="Notas 15 3 4 3" xfId="9356" xr:uid="{65EF656C-AC6A-4ED9-8AB4-7E0A7AA57012}"/>
    <cellStyle name="Notas 15 3 4 3 2" xfId="24464" xr:uid="{297BF848-42BF-482A-B220-1BBACF554A24}"/>
    <cellStyle name="Notas 15 3 4 4" xfId="14991" xr:uid="{4427F334-2109-4581-84D2-B05496CFBFAF}"/>
    <cellStyle name="Notas 15 3 4 4 2" xfId="30099" xr:uid="{CF662489-E577-46A8-AC04-25D87826EA76}"/>
    <cellStyle name="Notas 15 3 4 5" xfId="18082" xr:uid="{1233F6BA-6AF5-41E6-91B4-45C0F4E5B005}"/>
    <cellStyle name="Notas 15 3 5" xfId="3300" xr:uid="{FD857081-01FD-4EA7-B53A-5F4847CBE449}"/>
    <cellStyle name="Notas 15 3 5 2" xfId="5937" xr:uid="{E945DD5F-C341-4023-8523-E5D3C29E4599}"/>
    <cellStyle name="Notas 15 3 5 2 2" xfId="12248" xr:uid="{3F73E305-4B65-453E-8C14-D27A8412569D}"/>
    <cellStyle name="Notas 15 3 5 2 2 2" xfId="27356" xr:uid="{B24E9B6E-62D8-4D64-9705-FCEF5E87811F}"/>
    <cellStyle name="Notas 15 3 5 2 3" xfId="14697" xr:uid="{D7EF6EC1-AB03-472D-B3EC-FFE23E717AD6}"/>
    <cellStyle name="Notas 15 3 5 2 3 2" xfId="29805" xr:uid="{C2FF97F3-6C18-43C5-ABDC-9E1772B68BD1}"/>
    <cellStyle name="Notas 15 3 5 2 4" xfId="21045" xr:uid="{4D5DDD8C-8251-4F90-AEA4-8A5E548BF73A}"/>
    <cellStyle name="Notas 15 3 5 3" xfId="9682" xr:uid="{EA9FF447-E67E-4DAF-8FE5-9EFD40092E28}"/>
    <cellStyle name="Notas 15 3 5 3 2" xfId="24790" xr:uid="{7B4A71E3-1DDA-4D0A-8F05-A803FD6EAF22}"/>
    <cellStyle name="Notas 15 3 5 4" xfId="16102" xr:uid="{2B908A1A-2462-4898-9B1F-D352ED25B974}"/>
    <cellStyle name="Notas 15 3 5 4 2" xfId="31210" xr:uid="{8A7B9082-D425-4345-94AA-DEA9C5932619}"/>
    <cellStyle name="Notas 15 3 5 5" xfId="18408" xr:uid="{837A5C5E-CE2A-4676-99CB-44A61DF5D966}"/>
    <cellStyle name="Notas 15 3 6" xfId="3606" xr:uid="{1D3D8518-2714-401A-BC23-169E9CA17186}"/>
    <cellStyle name="Notas 15 3 6 2" xfId="6243" xr:uid="{F0E0F9B4-B272-478C-803F-BD6A559F7F8F}"/>
    <cellStyle name="Notas 15 3 6 2 2" xfId="12554" xr:uid="{23957F30-5F42-49BC-990C-A76ACEA8CBB9}"/>
    <cellStyle name="Notas 15 3 6 2 2 2" xfId="27662" xr:uid="{29C41803-5772-4610-8FF6-D0E69A8038AE}"/>
    <cellStyle name="Notas 15 3 6 2 3" xfId="13575" xr:uid="{722EE6AE-F063-468D-BFAA-A9AA16D32C1A}"/>
    <cellStyle name="Notas 15 3 6 2 3 2" xfId="28683" xr:uid="{3FFE9FCE-DA0E-4703-951D-BC0F65B6B53D}"/>
    <cellStyle name="Notas 15 3 6 2 4" xfId="21351" xr:uid="{70F4913F-8613-49BF-852A-6EF30AE0C9BC}"/>
    <cellStyle name="Notas 15 3 6 3" xfId="9988" xr:uid="{B125077C-A2C1-4B4C-896E-F6DDC74854F3}"/>
    <cellStyle name="Notas 15 3 6 3 2" xfId="25096" xr:uid="{7C36BB92-5B15-4744-9B7F-F978E1E6F714}"/>
    <cellStyle name="Notas 15 3 6 4" xfId="7909" xr:uid="{7FCF066C-6888-47B0-B153-E631B46EA62E}"/>
    <cellStyle name="Notas 15 3 6 4 2" xfId="23017" xr:uid="{E8A92569-188F-49CB-ADD7-1194FAFFFB36}"/>
    <cellStyle name="Notas 15 3 6 5" xfId="18714" xr:uid="{0301411C-030A-4E9D-8B83-706D45C726D1}"/>
    <cellStyle name="Notas 15 3 7" xfId="3967" xr:uid="{2F998455-0542-411F-B801-73744217FFDC}"/>
    <cellStyle name="Notas 15 3 7 2" xfId="6604" xr:uid="{8AA976E0-CB93-476E-8D07-514B980D9177}"/>
    <cellStyle name="Notas 15 3 7 2 2" xfId="12915" xr:uid="{A412655B-3CB1-4205-832D-F55E3BF26DF6}"/>
    <cellStyle name="Notas 15 3 7 2 2 2" xfId="28023" xr:uid="{4AAB9AD6-88E0-4C67-9317-CEF1755798A0}"/>
    <cellStyle name="Notas 15 3 7 2 3" xfId="16605" xr:uid="{6756F9D6-5409-40C2-901D-43840A5A5C85}"/>
    <cellStyle name="Notas 15 3 7 2 3 2" xfId="31713" xr:uid="{591A7A00-836E-48AE-BFE8-F4560A040A3C}"/>
    <cellStyle name="Notas 15 3 7 2 4" xfId="21712" xr:uid="{9C68ED86-A6EC-483A-8994-40F7F80BACC0}"/>
    <cellStyle name="Notas 15 3 7 3" xfId="10349" xr:uid="{60D06FC4-1C3A-415C-9DB4-84F3E628DBC3}"/>
    <cellStyle name="Notas 15 3 7 3 2" xfId="25457" xr:uid="{5B40CE13-0BA4-44E5-917B-7022F95B5AC6}"/>
    <cellStyle name="Notas 15 3 7 4" xfId="8006" xr:uid="{A3DB4BA6-2403-47A9-B8A0-5C9F9392371D}"/>
    <cellStyle name="Notas 15 3 7 4 2" xfId="23114" xr:uid="{9D388F83-2007-4FDE-93BA-EC0E1DE11181}"/>
    <cellStyle name="Notas 15 3 7 5" xfId="19075" xr:uid="{1ADBB82C-7575-4F8D-8689-04C39E261118}"/>
    <cellStyle name="Notas 15 3 8" xfId="4299" xr:uid="{3FD994AE-4511-437E-AEBF-BE9D14570C60}"/>
    <cellStyle name="Notas 15 3 8 2" xfId="6936" xr:uid="{C512CAF4-9141-4E72-ADEC-0C08781EFABA}"/>
    <cellStyle name="Notas 15 3 8 2 2" xfId="13247" xr:uid="{0C877CA7-B1D3-4EFF-8C04-F15D4C323354}"/>
    <cellStyle name="Notas 15 3 8 2 2 2" xfId="28355" xr:uid="{63F87575-9CFB-49EB-9817-B052084E8E22}"/>
    <cellStyle name="Notas 15 3 8 2 3" xfId="16911" xr:uid="{D2B0183D-A9E0-4B94-A02A-BF83694A8F5B}"/>
    <cellStyle name="Notas 15 3 8 2 3 2" xfId="32019" xr:uid="{2A54FE19-72F9-4999-B05D-4CECF616EB2C}"/>
    <cellStyle name="Notas 15 3 8 2 4" xfId="22044" xr:uid="{B502BA3C-5DCA-41B0-909E-8DF167C329BE}"/>
    <cellStyle name="Notas 15 3 8 3" xfId="10681" xr:uid="{2B02E88E-F86E-46C0-B147-01DA29CBFA37}"/>
    <cellStyle name="Notas 15 3 8 3 2" xfId="25789" xr:uid="{ECC77C9D-EAA2-410D-B2DB-592B447CCB05}"/>
    <cellStyle name="Notas 15 3 8 4" xfId="8122" xr:uid="{C426CF3B-44BC-407A-A087-721AC3665467}"/>
    <cellStyle name="Notas 15 3 8 4 2" xfId="23230" xr:uid="{7016B0AE-FA53-4836-8F4F-0983B81C8781}"/>
    <cellStyle name="Notas 15 3 8 5" xfId="19407" xr:uid="{B4CBF729-EB96-4826-8396-59C1BE23E4E7}"/>
    <cellStyle name="Notas 15 3 9" xfId="4532" xr:uid="{BB41D0B4-9A78-4DA4-A624-A7975CE435CA}"/>
    <cellStyle name="Notas 15 3 9 2" xfId="10914" xr:uid="{25890F44-CFE2-4F5C-B6EB-7A3C0645F9F2}"/>
    <cellStyle name="Notas 15 3 9 2 2" xfId="26022" xr:uid="{B8392794-96BD-498B-A497-DF1887D68B35}"/>
    <cellStyle name="Notas 15 3 9 3" xfId="13448" xr:uid="{EBCA70F9-C8D1-4A4E-8303-95AC88C086D7}"/>
    <cellStyle name="Notas 15 3 9 3 2" xfId="28556" xr:uid="{14EE82A4-04E2-4BFD-A2B2-4AE268DEBD9D}"/>
    <cellStyle name="Notas 15 3 9 4" xfId="19640" xr:uid="{A0E2EFD3-ED0C-473B-B3F8-E384E486F04B}"/>
    <cellStyle name="Notas 15 4" xfId="2105" xr:uid="{9D9BE87B-5A3C-4B87-901D-7052B7C948B5}"/>
    <cellStyle name="Notas 15 4 10" xfId="8603" xr:uid="{3740F223-6243-4D38-A9D7-84FB035E355B}"/>
    <cellStyle name="Notas 15 4 10 2" xfId="23711" xr:uid="{7CF38479-979F-4DCE-B8D6-85E2E873F597}"/>
    <cellStyle name="Notas 15 4 11" xfId="13995" xr:uid="{7E453BF8-2BEC-47AB-A824-D3FC0C915E7C}"/>
    <cellStyle name="Notas 15 4 11 2" xfId="29103" xr:uid="{6D56FDE1-F4E6-41FA-982D-F002AA185F30}"/>
    <cellStyle name="Notas 15 4 12" xfId="13905" xr:uid="{AD3E8127-B070-4760-893E-1E7B16EDF73E}"/>
    <cellStyle name="Notas 15 4 12 2" xfId="29013" xr:uid="{CF22B086-98D3-4C9F-9A83-29F496AD28DA}"/>
    <cellStyle name="Notas 15 4 13" xfId="17330" xr:uid="{53D211A4-B293-42BD-9582-10DE6E2AB9BD}"/>
    <cellStyle name="Notas 15 4 2" xfId="2595" xr:uid="{DBD94381-645C-4DFF-921E-409E18566547}"/>
    <cellStyle name="Notas 15 4 2 2" xfId="5232" xr:uid="{7147C7F7-9A98-47CF-BA9B-8CC95D4A3CCC}"/>
    <cellStyle name="Notas 15 4 2 2 2" xfId="11596" xr:uid="{2A9C6F1F-706D-4491-9FA3-F5E78FA85E27}"/>
    <cellStyle name="Notas 15 4 2 2 2 2" xfId="26704" xr:uid="{4C1E798F-F982-45E3-8D8A-DCB558F8F13D}"/>
    <cellStyle name="Notas 15 4 2 2 3" xfId="7214" xr:uid="{BBF00385-13CC-4646-BE5D-ED23A89EEF5E}"/>
    <cellStyle name="Notas 15 4 2 2 3 2" xfId="22322" xr:uid="{A7267D45-5F11-4FA2-9DA1-55C3A78B6C53}"/>
    <cellStyle name="Notas 15 4 2 2 4" xfId="20340" xr:uid="{540AE5E4-DAD1-4019-8353-6667FB73D64D}"/>
    <cellStyle name="Notas 15 4 2 3" xfId="9062" xr:uid="{03010FDF-7509-4FC9-BEA8-86042BA0B849}"/>
    <cellStyle name="Notas 15 4 2 3 2" xfId="24170" xr:uid="{BD2A409C-DE32-405B-ABD0-BE2302153364}"/>
    <cellStyle name="Notas 15 4 2 4" xfId="13500" xr:uid="{3D406DFE-5E43-485C-AE72-6BE08CD614C0}"/>
    <cellStyle name="Notas 15 4 2 4 2" xfId="28608" xr:uid="{D20AD1A1-4D15-4895-87A6-7A13A43AE536}"/>
    <cellStyle name="Notas 15 4 2 5" xfId="7903" xr:uid="{704331F6-9572-4BBF-B216-6A34F5BD2C2B}"/>
    <cellStyle name="Notas 15 4 2 5 2" xfId="23011" xr:uid="{5D63B28C-4B70-49B0-99D3-6962F783A629}"/>
    <cellStyle name="Notas 15 4 2 6" xfId="17703" xr:uid="{891C3F8F-70C6-4654-9CD2-3C5B2EBD38E9}"/>
    <cellStyle name="Notas 15 4 3" xfId="2860" xr:uid="{A8FA3432-B5FF-43CC-B7CC-2B34B761EC55}"/>
    <cellStyle name="Notas 15 4 3 2" xfId="5497" xr:uid="{5A07EAB7-CFB1-4D1A-B41E-416AF9C2FBD5}"/>
    <cellStyle name="Notas 15 4 3 2 2" xfId="7511" xr:uid="{1D1DE1AC-8DA1-4376-BD41-D74B87ECFC93}"/>
    <cellStyle name="Notas 15 4 3 2 2 2" xfId="22619" xr:uid="{EE7B8373-FA8A-48BF-99FD-1642D94FE44E}"/>
    <cellStyle name="Notas 15 4 3 2 3" xfId="20605" xr:uid="{12AD2399-EC0E-44A6-8261-53515014DD04}"/>
    <cellStyle name="Notas 15 4 3 3" xfId="7641" xr:uid="{508F402D-5B4D-4C66-855E-798EBD717A52}"/>
    <cellStyle name="Notas 15 4 3 3 2" xfId="22749" xr:uid="{35A0C260-1120-49BF-AE21-A3A9A0AE7789}"/>
    <cellStyle name="Notas 15 4 3 4" xfId="17968" xr:uid="{69C19B77-7C40-4C7E-8ED3-7D49A4C34113}"/>
    <cellStyle name="Notas 15 4 4" xfId="3163" xr:uid="{44DFBCD2-8A52-44EC-8007-DEF9735F7062}"/>
    <cellStyle name="Notas 15 4 4 2" xfId="5800" xr:uid="{C1211454-1957-44D2-AA17-F2547F2D60BC}"/>
    <cellStyle name="Notas 15 4 4 2 2" xfId="12111" xr:uid="{A6F74726-2906-494F-94C9-B3606C1D7F57}"/>
    <cellStyle name="Notas 15 4 4 2 2 2" xfId="27219" xr:uid="{B151AA85-289F-4AA2-B8EA-5B8316F2245C}"/>
    <cellStyle name="Notas 15 4 4 2 3" xfId="15249" xr:uid="{431349A8-5D8E-4C58-8FB7-EA61C5BC9DB6}"/>
    <cellStyle name="Notas 15 4 4 2 3 2" xfId="30357" xr:uid="{6609F19A-797C-4F82-A7FC-FBADADFB0821}"/>
    <cellStyle name="Notas 15 4 4 2 4" xfId="20908" xr:uid="{695DD793-82EE-49C1-81AE-D19772369A3B}"/>
    <cellStyle name="Notas 15 4 4 3" xfId="9545" xr:uid="{6FE8C74A-3ACE-48F3-9DE6-4732E325FE05}"/>
    <cellStyle name="Notas 15 4 4 3 2" xfId="24653" xr:uid="{247A79CD-61EB-4A3D-A711-AD7CB33FBEB0}"/>
    <cellStyle name="Notas 15 4 4 4" xfId="15278" xr:uid="{F8475AA3-398A-4C16-80F7-3FD20A8AE21D}"/>
    <cellStyle name="Notas 15 4 4 4 2" xfId="30386" xr:uid="{A883EAD5-C586-4D5D-B4CC-2257E5A2C45F}"/>
    <cellStyle name="Notas 15 4 4 5" xfId="18271" xr:uid="{DD561547-CB3B-49C6-9F1A-BE3B3796E46F}"/>
    <cellStyle name="Notas 15 4 5" xfId="3489" xr:uid="{0A5F556D-D6CC-44B9-95F9-DD6410E2E0D2}"/>
    <cellStyle name="Notas 15 4 5 2" xfId="6126" xr:uid="{139A56F1-31ED-454C-95B2-DF9552B1B92D}"/>
    <cellStyle name="Notas 15 4 5 2 2" xfId="12437" xr:uid="{FDCDA692-74AE-49BB-B99B-72444E53CB3E}"/>
    <cellStyle name="Notas 15 4 5 2 2 2" xfId="27545" xr:uid="{AC800B35-739E-49E9-BBC1-E028F8725056}"/>
    <cellStyle name="Notas 15 4 5 2 3" xfId="15580" xr:uid="{49A16EF7-25DD-4F1B-BC6C-BC74BE71A657}"/>
    <cellStyle name="Notas 15 4 5 2 3 2" xfId="30688" xr:uid="{723D4748-C971-4CD0-B11B-15767CA38896}"/>
    <cellStyle name="Notas 15 4 5 2 4" xfId="21234" xr:uid="{2EA6A8EA-A479-4057-B2C3-523A409170B3}"/>
    <cellStyle name="Notas 15 4 5 3" xfId="9871" xr:uid="{0DA72970-11D3-485E-A70D-31A7F7773E4B}"/>
    <cellStyle name="Notas 15 4 5 3 2" xfId="24979" xr:uid="{269C7A98-0218-48EB-8C94-AE66BC988402}"/>
    <cellStyle name="Notas 15 4 5 4" xfId="7078" xr:uid="{B88A6138-A279-4738-BBB4-CEFBC6B859D2}"/>
    <cellStyle name="Notas 15 4 5 4 2" xfId="22186" xr:uid="{75D323EE-CA67-4669-9887-024346B4223A}"/>
    <cellStyle name="Notas 15 4 5 5" xfId="18597" xr:uid="{B0615B66-1D35-49A8-B0F2-2E209BD6CFBD}"/>
    <cellStyle name="Notas 15 4 6" xfId="3795" xr:uid="{0D46B544-08ED-4EAD-8A7F-FBFFE4D66AD3}"/>
    <cellStyle name="Notas 15 4 6 2" xfId="6432" xr:uid="{8E6117E9-9E70-4BF6-ACFB-D4E2A1A3E6FA}"/>
    <cellStyle name="Notas 15 4 6 2 2" xfId="12743" xr:uid="{C2579AFC-10F9-4CEA-95D5-CAAC92DECC50}"/>
    <cellStyle name="Notas 15 4 6 2 2 2" xfId="27851" xr:uid="{0B0812E8-AC27-4EE2-A5AE-2B4829DC13CD}"/>
    <cellStyle name="Notas 15 4 6 2 3" xfId="13749" xr:uid="{85F91B96-3389-4922-BEDB-54853A7C734E}"/>
    <cellStyle name="Notas 15 4 6 2 3 2" xfId="28857" xr:uid="{14C54E0D-2CB4-45BD-A925-015A12E59663}"/>
    <cellStyle name="Notas 15 4 6 2 4" xfId="21540" xr:uid="{6018E4DB-D718-4E1D-BEA3-1367BAC34864}"/>
    <cellStyle name="Notas 15 4 6 3" xfId="10177" xr:uid="{D325388E-3B86-4B89-825D-3D8FD4F39AF1}"/>
    <cellStyle name="Notas 15 4 6 3 2" xfId="25285" xr:uid="{1A227A90-5719-4D4B-A60C-11C04C3230EA}"/>
    <cellStyle name="Notas 15 4 6 4" xfId="16465" xr:uid="{86DA370A-D811-4F5C-AAB3-DDEA5BEEEF26}"/>
    <cellStyle name="Notas 15 4 6 4 2" xfId="31573" xr:uid="{05995286-1DB7-42EB-B878-46D66141A476}"/>
    <cellStyle name="Notas 15 4 6 5" xfId="18903" xr:uid="{80B1FA2D-72D5-42C7-8F16-0ABBB1308D5E}"/>
    <cellStyle name="Notas 15 4 7" xfId="4177" xr:uid="{A4AF62FB-806B-48B6-B3EF-B9E552E30009}"/>
    <cellStyle name="Notas 15 4 7 2" xfId="6814" xr:uid="{50EFEA3C-AFD5-44C1-BA2C-429FC7EFF81F}"/>
    <cellStyle name="Notas 15 4 7 2 2" xfId="13125" xr:uid="{D6780E4A-816B-4258-8A52-25F0F56F610A}"/>
    <cellStyle name="Notas 15 4 7 2 2 2" xfId="28233" xr:uid="{0C763351-B83D-4296-AFA9-CA0B62DB7921}"/>
    <cellStyle name="Notas 15 4 7 2 3" xfId="16794" xr:uid="{090FAA25-0C32-4E64-8E2E-999966A8F8C6}"/>
    <cellStyle name="Notas 15 4 7 2 3 2" xfId="31902" xr:uid="{D8491CCE-4543-4A6F-A773-3CF989B63987}"/>
    <cellStyle name="Notas 15 4 7 2 4" xfId="21922" xr:uid="{9C5A6175-3E5D-42A0-BAA9-CCB035EBA629}"/>
    <cellStyle name="Notas 15 4 7 3" xfId="10559" xr:uid="{BF6A6A86-909C-4EAF-9149-92657CFA557F}"/>
    <cellStyle name="Notas 15 4 7 3 2" xfId="25667" xr:uid="{33589BA0-0FBF-4EA7-8C5F-8EEE491B08A6}"/>
    <cellStyle name="Notas 15 4 7 4" xfId="16091" xr:uid="{AD3A36A2-1C60-4903-B235-C3CCF93411B4}"/>
    <cellStyle name="Notas 15 4 7 4 2" xfId="31199" xr:uid="{665F8DB1-7726-4D4E-8BA4-8CA1E1045065}"/>
    <cellStyle name="Notas 15 4 7 5" xfId="19285" xr:uid="{FFA0F0E9-6227-45D1-8C3B-D491481046AC}"/>
    <cellStyle name="Notas 15 4 8" xfId="4384" xr:uid="{6A47EC00-9197-4834-8FFA-6094C9E02079}"/>
    <cellStyle name="Notas 15 4 8 2" xfId="7021" xr:uid="{15D44702-B4C7-471F-9A1A-5A681FF6A875}"/>
    <cellStyle name="Notas 15 4 8 2 2" xfId="13332" xr:uid="{42D07247-3764-4CF1-93A9-AF572EAE1E79}"/>
    <cellStyle name="Notas 15 4 8 2 2 2" xfId="28440" xr:uid="{DD769516-34F8-40D7-A54D-921D540084FE}"/>
    <cellStyle name="Notas 15 4 8 2 3" xfId="16996" xr:uid="{47B64808-DD2E-4518-83AC-1F8B4E71D68A}"/>
    <cellStyle name="Notas 15 4 8 2 3 2" xfId="32104" xr:uid="{D2D28AB1-883E-49D1-A5CD-DE0171CA8DD8}"/>
    <cellStyle name="Notas 15 4 8 2 4" xfId="22129" xr:uid="{7ECE2005-434D-4435-8A68-BC4414FB2696}"/>
    <cellStyle name="Notas 15 4 8 3" xfId="10766" xr:uid="{2CBEC3FE-0524-429A-97C4-D24FDAC54E5A}"/>
    <cellStyle name="Notas 15 4 8 3 2" xfId="25874" xr:uid="{C387BEFC-34FA-403D-A9BD-8DEBCDF5525E}"/>
    <cellStyle name="Notas 15 4 8 4" xfId="15812" xr:uid="{6026B5FC-7DE8-4043-99FD-F09A70FC27A4}"/>
    <cellStyle name="Notas 15 4 8 4 2" xfId="30920" xr:uid="{F89C2B15-9944-4B1A-9E4B-5F508FE3A6EF}"/>
    <cellStyle name="Notas 15 4 8 5" xfId="19492" xr:uid="{153D0AE6-2828-4CE9-B2DE-74B40F42B37D}"/>
    <cellStyle name="Notas 15 4 9" xfId="4742" xr:uid="{FFD46660-D7C3-4294-A232-377774870E58}"/>
    <cellStyle name="Notas 15 4 9 2" xfId="11124" xr:uid="{B457958F-E871-4D01-BDE6-FEB3DB4EE865}"/>
    <cellStyle name="Notas 15 4 9 2 2" xfId="26232" xr:uid="{9152D0F2-E045-4F88-AE5D-B77264579215}"/>
    <cellStyle name="Notas 15 4 9 3" xfId="15317" xr:uid="{7065FE73-DC9F-4568-8DBA-CEF396AB4C3C}"/>
    <cellStyle name="Notas 15 4 9 3 2" xfId="30425" xr:uid="{2A495254-4DD5-41CB-BFB7-5133AEBC80BE}"/>
    <cellStyle name="Notas 15 4 9 4" xfId="19850" xr:uid="{3EE9EB2C-72A8-4600-BFA9-B75BD7F65625}"/>
    <cellStyle name="Notas 15 5" xfId="2019" xr:uid="{4C941824-9660-450A-AFFE-8B4012E94F7B}"/>
    <cellStyle name="Notas 15 5 10" xfId="7304" xr:uid="{A89D6B1E-6CD3-4D97-9FFA-F76D666AC973}"/>
    <cellStyle name="Notas 15 5 10 2" xfId="22412" xr:uid="{F435E024-F3CF-4594-A51F-792F8753D2DF}"/>
    <cellStyle name="Notas 15 5 11" xfId="16283" xr:uid="{B3483BA3-AA14-44D9-BDFA-9576E1AC092A}"/>
    <cellStyle name="Notas 15 5 11 2" xfId="31391" xr:uid="{1B3CC936-AE54-4865-9738-016ECCDD635F}"/>
    <cellStyle name="Notas 15 5 12" xfId="17244" xr:uid="{7CA8ACAC-D563-4799-B7DC-EEF9FF20169F}"/>
    <cellStyle name="Notas 15 5 2" xfId="2781" xr:uid="{0E1A17D5-D695-42FB-A641-13581DEFBC53}"/>
    <cellStyle name="Notas 15 5 2 2" xfId="5418" xr:uid="{B56D19E2-9616-4D82-9B15-CDB68AE1BB7F}"/>
    <cellStyle name="Notas 15 5 2 2 2" xfId="8233" xr:uid="{0F6231ED-2FBA-4CC0-9256-3C531FE5A62D}"/>
    <cellStyle name="Notas 15 5 2 2 2 2" xfId="23341" xr:uid="{DE3B07C9-037D-4BB6-BB75-EBA413A8617D}"/>
    <cellStyle name="Notas 15 5 2 2 3" xfId="20526" xr:uid="{87127A55-BABD-466A-9B04-5165E6085BD0}"/>
    <cellStyle name="Notas 15 5 2 3" xfId="7276" xr:uid="{A9C39067-842D-48E0-9E43-C44080D7936C}"/>
    <cellStyle name="Notas 15 5 2 3 2" xfId="22384" xr:uid="{1DBB93E6-A00A-48AF-B5FB-5CB072CC03A1}"/>
    <cellStyle name="Notas 15 5 2 4" xfId="17889" xr:uid="{5485ADC7-21E3-4858-8685-51BCEA2D6DBC}"/>
    <cellStyle name="Notas 15 5 3" xfId="3084" xr:uid="{97D364CE-FFDB-494A-8F8F-72054E391114}"/>
    <cellStyle name="Notas 15 5 3 2" xfId="5721" xr:uid="{7D93EA14-BD5B-4520-AA16-817F4AA78363}"/>
    <cellStyle name="Notas 15 5 3 2 2" xfId="12032" xr:uid="{8E1EBC25-083F-4D0D-AC96-8B2C317645ED}"/>
    <cellStyle name="Notas 15 5 3 2 2 2" xfId="27140" xr:uid="{58ABDEF8-5B87-4C29-84FC-84D4A78773B6}"/>
    <cellStyle name="Notas 15 5 3 2 3" xfId="7653" xr:uid="{0E0295BE-4226-4290-BBA4-C970CAA5992D}"/>
    <cellStyle name="Notas 15 5 3 2 3 2" xfId="22761" xr:uid="{9E4FBCE4-D820-4256-8521-3DA854050B0B}"/>
    <cellStyle name="Notas 15 5 3 2 4" xfId="20829" xr:uid="{01951B1F-41F2-4450-8270-2153AD7F6E57}"/>
    <cellStyle name="Notas 15 5 3 3" xfId="9466" xr:uid="{2E1D05A7-E5A4-4B42-A94E-8D43C4AFB84E}"/>
    <cellStyle name="Notas 15 5 3 3 2" xfId="24574" xr:uid="{F78D3A9C-EC4E-4E96-913E-F9BC108F8D97}"/>
    <cellStyle name="Notas 15 5 3 4" xfId="14571" xr:uid="{407558DF-A20C-400D-ABF8-85C09B7D1341}"/>
    <cellStyle name="Notas 15 5 3 4 2" xfId="29679" xr:uid="{6214EE99-32B3-4116-8EF2-96839B522C98}"/>
    <cellStyle name="Notas 15 5 3 5" xfId="18192" xr:uid="{B7867B36-1FCB-4178-A9ED-7ACE943DDF7C}"/>
    <cellStyle name="Notas 15 5 4" xfId="3410" xr:uid="{8D82B0E4-1E1B-46A3-836D-BAA470C7F3DC}"/>
    <cellStyle name="Notas 15 5 4 2" xfId="6047" xr:uid="{2BC75C19-04BE-489B-B696-3C4BDC404A18}"/>
    <cellStyle name="Notas 15 5 4 2 2" xfId="12358" xr:uid="{48E06B27-1562-4D5B-A117-92C661C9F421}"/>
    <cellStyle name="Notas 15 5 4 2 2 2" xfId="27466" xr:uid="{23982D25-A866-42F5-A1B2-F301053637F6}"/>
    <cellStyle name="Notas 15 5 4 2 3" xfId="7295" xr:uid="{E0B07014-773F-49F3-9BC5-F1BC1D6BB5B0}"/>
    <cellStyle name="Notas 15 5 4 2 3 2" xfId="22403" xr:uid="{99ABF947-7173-4DCE-9048-565EA4510FC5}"/>
    <cellStyle name="Notas 15 5 4 2 4" xfId="21155" xr:uid="{5089B6A6-A5AE-431E-8537-2C36D43E7694}"/>
    <cellStyle name="Notas 15 5 4 3" xfId="9792" xr:uid="{16C947B8-03BA-4E30-8882-F5E803F5781E}"/>
    <cellStyle name="Notas 15 5 4 3 2" xfId="24900" xr:uid="{0797EC71-3793-4612-9DC9-CD58FD13E68C}"/>
    <cellStyle name="Notas 15 5 4 4" xfId="15293" xr:uid="{1275CDED-F624-458F-A48A-3BDAAE2EC3C6}"/>
    <cellStyle name="Notas 15 5 4 4 2" xfId="30401" xr:uid="{03C89E89-E379-49FA-A1D4-E3C5FEEE09A1}"/>
    <cellStyle name="Notas 15 5 4 5" xfId="18518" xr:uid="{839B5CDF-2290-4B8F-A546-931F60CA0FA5}"/>
    <cellStyle name="Notas 15 5 5" xfId="3716" xr:uid="{3B8E05F8-06AA-4757-A07D-09DC3D62087C}"/>
    <cellStyle name="Notas 15 5 5 2" xfId="6353" xr:uid="{A7D87B5E-7590-4E3F-9469-6ADE976C8ECE}"/>
    <cellStyle name="Notas 15 5 5 2 2" xfId="12664" xr:uid="{F1390E28-4C47-4417-88D7-DFF6DFDE7804}"/>
    <cellStyle name="Notas 15 5 5 2 2 2" xfId="27772" xr:uid="{5625898A-531B-4EA2-99F9-18FDFE8D3258}"/>
    <cellStyle name="Notas 15 5 5 2 3" xfId="16231" xr:uid="{F2C407FC-B692-4336-9629-EAF31BEF38B2}"/>
    <cellStyle name="Notas 15 5 5 2 3 2" xfId="31339" xr:uid="{FB18F979-52B9-4B58-B334-DF6B2FFEF57B}"/>
    <cellStyle name="Notas 15 5 5 2 4" xfId="21461" xr:uid="{D7E5BA5C-8EE9-486D-AAEF-7F0BEB3CFE9A}"/>
    <cellStyle name="Notas 15 5 5 3" xfId="10098" xr:uid="{5E80FA12-AD2F-4500-BE22-823C9F2F1B29}"/>
    <cellStyle name="Notas 15 5 5 3 2" xfId="25206" xr:uid="{C403AA5A-054F-45B4-B4A4-C3471685CD60}"/>
    <cellStyle name="Notas 15 5 5 4" xfId="7270" xr:uid="{C1C8ED3E-A6E3-4973-BE6F-848B916289C0}"/>
    <cellStyle name="Notas 15 5 5 4 2" xfId="22378" xr:uid="{D44C42A6-B0D8-4DC0-A7C3-81A2F8736830}"/>
    <cellStyle name="Notas 15 5 5 5" xfId="18824" xr:uid="{04A5ED00-95BA-4454-A587-7FED8E221AB1}"/>
    <cellStyle name="Notas 15 5 6" xfId="4091" xr:uid="{1B1EEB73-09CA-43D3-A6E8-57F04C842523}"/>
    <cellStyle name="Notas 15 5 6 2" xfId="6728" xr:uid="{061D38BD-87B6-4B42-8B34-9E341E313DDF}"/>
    <cellStyle name="Notas 15 5 6 2 2" xfId="13039" xr:uid="{D1B1C218-1DE8-4F8E-850E-C482D8A00FFB}"/>
    <cellStyle name="Notas 15 5 6 2 2 2" xfId="28147" xr:uid="{DF39FA84-FADB-4A08-955D-A5E2A8AB9BC8}"/>
    <cellStyle name="Notas 15 5 6 2 3" xfId="16715" xr:uid="{848A07D3-98D1-4813-8D09-6DA48FCBA605}"/>
    <cellStyle name="Notas 15 5 6 2 3 2" xfId="31823" xr:uid="{E1AC3AFF-4E76-442F-8989-C4D044950A4D}"/>
    <cellStyle name="Notas 15 5 6 2 4" xfId="21836" xr:uid="{2F48D4DF-6CF0-4311-BBDC-125CD48ED075}"/>
    <cellStyle name="Notas 15 5 6 3" xfId="10473" xr:uid="{F411E2C3-5448-4757-86BB-C9DAADDC85D8}"/>
    <cellStyle name="Notas 15 5 6 3 2" xfId="25581" xr:uid="{431B3400-7655-4099-9C09-223BDCD5D3B0}"/>
    <cellStyle name="Notas 15 5 6 4" xfId="7317" xr:uid="{9A3D57F6-8218-4FCC-8180-4259D78293A1}"/>
    <cellStyle name="Notas 15 5 6 4 2" xfId="22425" xr:uid="{B7B56D29-6761-44CF-9C1C-ECC72EA04F84}"/>
    <cellStyle name="Notas 15 5 6 5" xfId="19199" xr:uid="{9E2236E9-FF8B-45B4-B433-243E6DFC149F}"/>
    <cellStyle name="Notas 15 5 7" xfId="4373" xr:uid="{5C696E64-36B6-4399-95C2-64AA121C9E5D}"/>
    <cellStyle name="Notas 15 5 7 2" xfId="7010" xr:uid="{E490D535-BBD7-4648-9CD5-4DB6570EECEF}"/>
    <cellStyle name="Notas 15 5 7 2 2" xfId="13321" xr:uid="{7ACE1235-9195-4A64-9492-A7CA9EC06C2D}"/>
    <cellStyle name="Notas 15 5 7 2 2 2" xfId="28429" xr:uid="{A3DDE80F-8378-4529-A864-CD39F54F2FB3}"/>
    <cellStyle name="Notas 15 5 7 2 3" xfId="16985" xr:uid="{13AC5EAA-EFB0-4C94-9C4B-417A4E426659}"/>
    <cellStyle name="Notas 15 5 7 2 3 2" xfId="32093" xr:uid="{95C77610-8C46-4CAF-B3FA-60250A1862CE}"/>
    <cellStyle name="Notas 15 5 7 2 4" xfId="22118" xr:uid="{F17B2A30-A59C-4461-A681-BE8673EF3F62}"/>
    <cellStyle name="Notas 15 5 7 3" xfId="10755" xr:uid="{9F6137BE-E322-4490-8B2E-5E73836A8EF0}"/>
    <cellStyle name="Notas 15 5 7 3 2" xfId="25863" xr:uid="{8AA07E3F-A4D2-4114-B0C3-4FF1EE5E030C}"/>
    <cellStyle name="Notas 15 5 7 4" xfId="15310" xr:uid="{F3EBFCF9-BF98-45E2-A78E-8CE466134865}"/>
    <cellStyle name="Notas 15 5 7 4 2" xfId="30418" xr:uid="{7FEB6548-0756-4ED7-AFB7-F7B74D569407}"/>
    <cellStyle name="Notas 15 5 7 5" xfId="19481" xr:uid="{FB3990D9-27EB-49E6-A1DD-6CAF373D2FB1}"/>
    <cellStyle name="Notas 15 5 8" xfId="4656" xr:uid="{AE0DCB7A-7914-4F9C-89EC-BA2B960DFDA7}"/>
    <cellStyle name="Notas 15 5 8 2" xfId="11038" xr:uid="{9EED4CE4-B214-43AD-B5EA-95CB0C7686D2}"/>
    <cellStyle name="Notas 15 5 8 2 2" xfId="26146" xr:uid="{531ACCCF-612D-41AA-8262-A862991BB313}"/>
    <cellStyle name="Notas 15 5 8 3" xfId="7695" xr:uid="{C47FBB14-9DF4-4B2D-A3F6-EFFE29F2B628}"/>
    <cellStyle name="Notas 15 5 8 3 2" xfId="22803" xr:uid="{8EDCA42F-21CB-4EAC-9E4C-F2F6066F53E3}"/>
    <cellStyle name="Notas 15 5 8 4" xfId="19764" xr:uid="{ED8B8B0D-08FF-4889-A576-5B0CD0E914CA}"/>
    <cellStyle name="Notas 15 5 9" xfId="8517" xr:uid="{BD507A10-4A2F-4D8A-90E6-2374AD661D8F}"/>
    <cellStyle name="Notas 15 5 9 2" xfId="23625" xr:uid="{8793B9A8-5664-4F86-9CFA-ACBBD2DEF9C0}"/>
    <cellStyle name="Notas 16" xfId="1454" xr:uid="{00000000-0005-0000-0000-0000B2050000}"/>
    <cellStyle name="Notas 16 2" xfId="1909" xr:uid="{1098660D-0869-4E0F-871F-94F501C76F0B}"/>
    <cellStyle name="Notas 16 2 10" xfId="16098" xr:uid="{7BF1DA0A-8D58-4DB5-B180-41D84B628C49}"/>
    <cellStyle name="Notas 16 2 10 2" xfId="31206" xr:uid="{19A76B23-B166-4FDF-A042-424C3C40EA6C}"/>
    <cellStyle name="Notas 16 2 11" xfId="14907" xr:uid="{8D96D444-874A-4A9F-B015-9196027075E7}"/>
    <cellStyle name="Notas 16 2 11 2" xfId="30015" xr:uid="{444288C1-A6D4-4AAD-8A72-33EE28865001}"/>
    <cellStyle name="Notas 16 2 12" xfId="17134" xr:uid="{48037982-C212-45C7-AEAF-755C11FBFA4A}"/>
    <cellStyle name="Notas 16 2 2" xfId="2469" xr:uid="{0EBD0749-2A3B-4ADC-B3F1-3CF0B8E80B3C}"/>
    <cellStyle name="Notas 16 2 2 2" xfId="5106" xr:uid="{49561804-12D1-4347-AA0B-FFDFE6CCBF55}"/>
    <cellStyle name="Notas 16 2 2 2 2" xfId="11470" xr:uid="{8AE20B36-AE77-45A9-8017-9D0DE7CFB3D6}"/>
    <cellStyle name="Notas 16 2 2 2 2 2" xfId="26578" xr:uid="{5F5CCE75-0955-4D85-B5E1-B221975DF300}"/>
    <cellStyle name="Notas 16 2 2 2 3" xfId="7474" xr:uid="{A7DDFB27-D901-4CDE-84B4-C6A5ACD327AD}"/>
    <cellStyle name="Notas 16 2 2 2 3 2" xfId="22582" xr:uid="{83C68235-8912-4799-9B14-C3ED503EA920}"/>
    <cellStyle name="Notas 16 2 2 2 4" xfId="20214" xr:uid="{C174ADE4-D20D-48BC-B628-F1F2D93BDBB4}"/>
    <cellStyle name="Notas 16 2 2 3" xfId="8936" xr:uid="{4BCB6E43-8028-4E58-946E-D5F9494F5A33}"/>
    <cellStyle name="Notas 16 2 2 3 2" xfId="24044" xr:uid="{70043EB4-F806-4789-8BB6-1F306A181D3C}"/>
    <cellStyle name="Notas 16 2 3" xfId="2685" xr:uid="{D99E8697-A85C-409B-9856-8BC334FE332B}"/>
    <cellStyle name="Notas 16 2 3 2" xfId="5322" xr:uid="{E8391FAB-14A5-4E44-8B5A-F647CCA3B210}"/>
    <cellStyle name="Notas 16 2 3 2 2" xfId="14578" xr:uid="{1B297CF5-1FDD-4EBA-9712-56A120206793}"/>
    <cellStyle name="Notas 16 2 3 2 2 2" xfId="29686" xr:uid="{43164BF0-2DB2-463B-8E75-7EF0EC4BDF8F}"/>
    <cellStyle name="Notas 16 2 3 2 3" xfId="20430" xr:uid="{E540C5AA-8707-41CB-B6EB-519C7F74E91F}"/>
    <cellStyle name="Notas 16 2 3 3" xfId="7131" xr:uid="{D7E28723-0306-4BC8-B9C1-D1F888BC406B}"/>
    <cellStyle name="Notas 16 2 3 3 2" xfId="22239" xr:uid="{6BEEBF0F-A546-499C-8FFE-F1BA4775E76C}"/>
    <cellStyle name="Notas 16 2 3 4" xfId="17793" xr:uid="{E7A69F58-4F13-441A-833F-557111165E03}"/>
    <cellStyle name="Notas 16 2 4" xfId="2988" xr:uid="{B42288AC-C65F-4429-9D80-821A107E0893}"/>
    <cellStyle name="Notas 16 2 4 2" xfId="5625" xr:uid="{BB302B8A-713F-4A5A-9F28-BC2E51E7380D}"/>
    <cellStyle name="Notas 16 2 4 2 2" xfId="11936" xr:uid="{CBBC990E-3BC1-485C-8CA8-4CE4D458E281}"/>
    <cellStyle name="Notas 16 2 4 2 2 2" xfId="27044" xr:uid="{30BD2867-33AD-49F2-9B61-4DDAD9B2E2E6}"/>
    <cellStyle name="Notas 16 2 4 2 3" xfId="15243" xr:uid="{1464C6EB-42F2-48BC-9EB9-5CC3548B5EA4}"/>
    <cellStyle name="Notas 16 2 4 2 3 2" xfId="30351" xr:uid="{FCF23334-7775-4C01-A03A-B9DC598A10DA}"/>
    <cellStyle name="Notas 16 2 4 2 4" xfId="20733" xr:uid="{964DBB03-AF85-4467-A02F-95D711A31EA2}"/>
    <cellStyle name="Notas 16 2 4 3" xfId="9370" xr:uid="{1DD2FC07-421F-4936-BC6C-A45BC87AD18B}"/>
    <cellStyle name="Notas 16 2 4 3 2" xfId="24478" xr:uid="{EECBA4B6-BF49-4260-A8F8-DCDFF0079E4E}"/>
    <cellStyle name="Notas 16 2 4 4" xfId="7301" xr:uid="{A36C6389-B44F-4E67-8885-351F04CB0107}"/>
    <cellStyle name="Notas 16 2 4 4 2" xfId="22409" xr:uid="{6A681783-F6CA-4FAC-A07E-D554B18761EA}"/>
    <cellStyle name="Notas 16 2 4 5" xfId="18096" xr:uid="{E793ACB7-5AF8-477A-8672-DDFB01252477}"/>
    <cellStyle name="Notas 16 2 5" xfId="3314" xr:uid="{39AAFF79-7F1C-4AE4-9686-2D3032303BCA}"/>
    <cellStyle name="Notas 16 2 5 2" xfId="5951" xr:uid="{6234BEE8-C55A-4EF6-8C6F-A94B7B4F3CB6}"/>
    <cellStyle name="Notas 16 2 5 2 2" xfId="12262" xr:uid="{B033421E-308E-42B7-945D-8F12B7A5E497}"/>
    <cellStyle name="Notas 16 2 5 2 2 2" xfId="27370" xr:uid="{62FA8B56-C4FD-4736-B9ED-1A681885B239}"/>
    <cellStyle name="Notas 16 2 5 2 3" xfId="8093" xr:uid="{2C584749-5770-4750-B6DE-98E6AEC49888}"/>
    <cellStyle name="Notas 16 2 5 2 3 2" xfId="23201" xr:uid="{FA432F3E-6512-4932-82AE-DA7B2D824403}"/>
    <cellStyle name="Notas 16 2 5 2 4" xfId="21059" xr:uid="{2491A854-48BF-4A3C-8B26-F3B3F9578749}"/>
    <cellStyle name="Notas 16 2 5 3" xfId="9696" xr:uid="{72FA7424-BF79-44E8-ACE2-34E04BDCE417}"/>
    <cellStyle name="Notas 16 2 5 3 2" xfId="24804" xr:uid="{E6B22FD2-3D8E-45CA-9F74-2C3F898A1013}"/>
    <cellStyle name="Notas 16 2 5 4" xfId="13367" xr:uid="{C64461A7-758C-4176-9B59-C1700BB07BA8}"/>
    <cellStyle name="Notas 16 2 5 4 2" xfId="28475" xr:uid="{ADBCAB3A-08B4-4E8C-B429-8F26EE7BFD3F}"/>
    <cellStyle name="Notas 16 2 5 5" xfId="18422" xr:uid="{3683E2B1-3F3B-465F-AF92-007F48CA3532}"/>
    <cellStyle name="Notas 16 2 6" xfId="3620" xr:uid="{A75E09D1-68F6-414A-9B02-649A397FD46E}"/>
    <cellStyle name="Notas 16 2 6 2" xfId="6257" xr:uid="{3A2C2686-F249-4336-9C89-90CEB0E44C3C}"/>
    <cellStyle name="Notas 16 2 6 2 2" xfId="12568" xr:uid="{7C754A4E-2AEB-4064-8EF4-DBBBD0510E64}"/>
    <cellStyle name="Notas 16 2 6 2 2 2" xfId="27676" xr:uid="{24A7AF67-3412-4C68-9C3A-6F5AEC84E7F4}"/>
    <cellStyle name="Notas 16 2 6 2 3" xfId="11667" xr:uid="{D1DE56D4-84E7-4570-A649-500086EA37D4}"/>
    <cellStyle name="Notas 16 2 6 2 3 2" xfId="26775" xr:uid="{3A7E1CD1-D202-42C5-8572-6C84744D0D27}"/>
    <cellStyle name="Notas 16 2 6 2 4" xfId="21365" xr:uid="{2DD2C590-B19C-47E5-A431-33F92ED41834}"/>
    <cellStyle name="Notas 16 2 6 3" xfId="10002" xr:uid="{4DE8643B-6FAD-455C-92B5-CC3CBDE1F281}"/>
    <cellStyle name="Notas 16 2 6 3 2" xfId="25110" xr:uid="{2AF29E7D-43E4-4E31-828A-D1E6C7EE2E63}"/>
    <cellStyle name="Notas 16 2 6 4" xfId="7194" xr:uid="{4A0B3B6F-4162-4268-BBDF-670A3F717BAA}"/>
    <cellStyle name="Notas 16 2 6 4 2" xfId="22302" xr:uid="{74027CDD-CC93-4755-B7A2-ECC6203AB375}"/>
    <cellStyle name="Notas 16 2 6 5" xfId="18728" xr:uid="{D7319CCC-0758-491C-820F-877EA41542CE}"/>
    <cellStyle name="Notas 16 2 7" xfId="3981" xr:uid="{BA7DC271-966C-450F-9350-05AD841BF2BC}"/>
    <cellStyle name="Notas 16 2 7 2" xfId="6618" xr:uid="{8FC2365D-10E9-4612-B071-CF764568ADB4}"/>
    <cellStyle name="Notas 16 2 7 2 2" xfId="12929" xr:uid="{569AC220-CA94-4C94-8872-EB5A35FEE4FC}"/>
    <cellStyle name="Notas 16 2 7 2 2 2" xfId="28037" xr:uid="{BC051700-6804-4C55-963F-1CD915D435F6}"/>
    <cellStyle name="Notas 16 2 7 2 3" xfId="16619" xr:uid="{B028B671-2F55-426F-A04A-4A98E18F5D4A}"/>
    <cellStyle name="Notas 16 2 7 2 3 2" xfId="31727" xr:uid="{97883048-49A8-421F-BE49-DD8DF66F95F3}"/>
    <cellStyle name="Notas 16 2 7 2 4" xfId="21726" xr:uid="{838B6F7D-D3A4-4054-97BA-B3F9C9E1BA67}"/>
    <cellStyle name="Notas 16 2 7 3" xfId="10363" xr:uid="{6F5A834C-264A-4488-9B43-E2F1C8FE3F29}"/>
    <cellStyle name="Notas 16 2 7 3 2" xfId="25471" xr:uid="{01103A78-8406-489C-8D0A-4E41BB38C31F}"/>
    <cellStyle name="Notas 16 2 7 4" xfId="11230" xr:uid="{1C52B520-90DA-4CFA-AA39-57C1CE30A0AD}"/>
    <cellStyle name="Notas 16 2 7 4 2" xfId="26338" xr:uid="{F8776520-10A3-4BA6-B7FC-933190A37D2D}"/>
    <cellStyle name="Notas 16 2 7 5" xfId="19089" xr:uid="{DE429445-6EA9-4079-9ED1-B5B44E3C53F1}"/>
    <cellStyle name="Notas 16 2 8" xfId="4546" xr:uid="{63ABCDC9-7CD3-4633-9315-1AD21C58C6EE}"/>
    <cellStyle name="Notas 16 2 8 2" xfId="10928" xr:uid="{FDC2D98A-4A9B-4276-A724-39C9974325F4}"/>
    <cellStyle name="Notas 16 2 8 2 2" xfId="26036" xr:uid="{A7749D47-4F90-4AA2-A7C7-29D7D55AEB02}"/>
    <cellStyle name="Notas 16 2 8 3" xfId="13612" xr:uid="{F6298A3D-994C-4DA4-8D08-73F5870810F1}"/>
    <cellStyle name="Notas 16 2 8 3 2" xfId="28720" xr:uid="{A461AE59-0596-4209-8B22-486A0A31AB19}"/>
    <cellStyle name="Notas 16 2 8 4" xfId="19654" xr:uid="{7BDC8049-49B3-43B6-8A24-7B83937EB75D}"/>
    <cellStyle name="Notas 16 2 9" xfId="8410" xr:uid="{A4A60171-A530-445C-BA95-1D62C3CC1638}"/>
    <cellStyle name="Notas 16 2 9 2" xfId="23518" xr:uid="{92AC8FD8-5866-44BA-8C99-026CF0B3D1CD}"/>
    <cellStyle name="Notas 16 3" xfId="1896" xr:uid="{6C1E9C07-A76E-421B-8DF2-00795D7EC2A4}"/>
    <cellStyle name="Notas 16 3 10" xfId="8397" xr:uid="{BFD181E1-C159-4596-B870-1DCDE1B87736}"/>
    <cellStyle name="Notas 16 3 10 2" xfId="23505" xr:uid="{2073C62A-80BD-46D2-9364-031C133085B4}"/>
    <cellStyle name="Notas 16 3 11" xfId="8248" xr:uid="{49F6462E-D1C1-402F-88FE-681BCD8797FD}"/>
    <cellStyle name="Notas 16 3 11 2" xfId="23356" xr:uid="{765E1044-6E79-4FEE-B890-B10BE18785D8}"/>
    <cellStyle name="Notas 16 3 12" xfId="7538" xr:uid="{9DFF7086-E518-4E53-89CB-3F2832CA30EF}"/>
    <cellStyle name="Notas 16 3 12 2" xfId="22646" xr:uid="{279817E3-6C19-4F18-9488-A460943EA726}"/>
    <cellStyle name="Notas 16 3 13" xfId="17121" xr:uid="{2FBEB5E9-3928-4468-930E-80324CC46212}"/>
    <cellStyle name="Notas 16 3 2" xfId="2456" xr:uid="{B23019AF-62A0-41D4-ADE6-4D4ABB6CC96E}"/>
    <cellStyle name="Notas 16 3 2 2" xfId="5093" xr:uid="{A7AF3A00-32CA-4EBE-8ABB-7E03E73BBAD6}"/>
    <cellStyle name="Notas 16 3 2 2 2" xfId="11457" xr:uid="{DEF606BA-C2F3-4B3C-9980-9079A771702B}"/>
    <cellStyle name="Notas 16 3 2 2 2 2" xfId="26565" xr:uid="{6F7C2CE9-F6A3-4DBD-A77D-E056A405FF39}"/>
    <cellStyle name="Notas 16 3 2 2 3" xfId="7549" xr:uid="{26D892F8-C0BA-472C-B804-F492034E67F3}"/>
    <cellStyle name="Notas 16 3 2 2 3 2" xfId="22657" xr:uid="{68799236-88A8-4FE9-B9C7-BFF1CAEB1918}"/>
    <cellStyle name="Notas 16 3 2 2 4" xfId="20201" xr:uid="{3D90771A-F948-4C9D-8F91-89D65BA9A04C}"/>
    <cellStyle name="Notas 16 3 2 3" xfId="8923" xr:uid="{22D76B14-1B53-49D9-B568-714903F45F2F}"/>
    <cellStyle name="Notas 16 3 2 3 2" xfId="24031" xr:uid="{D1A7F8A3-E681-44CF-8F32-2873A4D152D1}"/>
    <cellStyle name="Notas 16 3 2 4" xfId="15510" xr:uid="{69C8C52F-9610-4D0B-BC97-BA67BDD0D4E8}"/>
    <cellStyle name="Notas 16 3 2 4 2" xfId="30618" xr:uid="{C1E8C671-A63A-476D-9FEA-5A1AB35CE456}"/>
    <cellStyle name="Notas 16 3 2 5" xfId="7533" xr:uid="{8A008433-A037-4DA2-BED0-0FF965F46DC6}"/>
    <cellStyle name="Notas 16 3 2 5 2" xfId="22641" xr:uid="{ACD89E28-D53E-4D55-9D41-19DDCAAFF166}"/>
    <cellStyle name="Notas 16 3 2 6" xfId="17630" xr:uid="{54A5D11B-1CBC-4910-8A5D-BADB29CD7669}"/>
    <cellStyle name="Notas 16 3 3" xfId="2672" xr:uid="{AC6C4B97-9595-43E9-80A2-8CC54051E1D1}"/>
    <cellStyle name="Notas 16 3 3 2" xfId="5309" xr:uid="{54DC8BB2-C920-4E39-BEA7-4E6620356E07}"/>
    <cellStyle name="Notas 16 3 3 2 2" xfId="8179" xr:uid="{3CFE1DFD-70C6-4E42-9B39-F2FA40141E22}"/>
    <cellStyle name="Notas 16 3 3 2 2 2" xfId="23287" xr:uid="{16007B7F-A365-4E32-B44A-5A24357A1569}"/>
    <cellStyle name="Notas 16 3 3 2 3" xfId="20417" xr:uid="{596C8829-B235-4753-99C1-595AF9948315}"/>
    <cellStyle name="Notas 16 3 3 3" xfId="15020" xr:uid="{E6C39F97-95F5-40D5-91CE-C3A31FCBF79E}"/>
    <cellStyle name="Notas 16 3 3 3 2" xfId="30128" xr:uid="{1A76E483-4C98-4908-B2B9-3FEA605F1D9C}"/>
    <cellStyle name="Notas 16 3 3 4" xfId="17780" xr:uid="{AE03DD2E-13EF-465F-B45D-4EA16209429A}"/>
    <cellStyle name="Notas 16 3 4" xfId="2975" xr:uid="{900D3267-85F0-4AE8-84AB-E74BF1EF4AD1}"/>
    <cellStyle name="Notas 16 3 4 2" xfId="5612" xr:uid="{E8B1C3C5-6728-4F10-9E53-F77388B2CB2A}"/>
    <cellStyle name="Notas 16 3 4 2 2" xfId="11923" xr:uid="{BA724CBE-3517-4623-8322-F58D51D50A01}"/>
    <cellStyle name="Notas 16 3 4 2 2 2" xfId="27031" xr:uid="{D18738AB-CB7E-45F4-A9DE-1397359540A0}"/>
    <cellStyle name="Notas 16 3 4 2 3" xfId="13493" xr:uid="{B498259A-F27B-4190-B55C-0063843D23F8}"/>
    <cellStyle name="Notas 16 3 4 2 3 2" xfId="28601" xr:uid="{E45CCD87-5D46-44DD-8C94-9E0583C4D0BD}"/>
    <cellStyle name="Notas 16 3 4 2 4" xfId="20720" xr:uid="{294A6191-9798-4B91-B868-5352A504BC80}"/>
    <cellStyle name="Notas 16 3 4 3" xfId="9357" xr:uid="{5D2FAF6F-9C76-41BF-93F8-2FB2A36E7521}"/>
    <cellStyle name="Notas 16 3 4 3 2" xfId="24465" xr:uid="{61CC24E5-BA28-41B7-90C6-2B616D0E854F}"/>
    <cellStyle name="Notas 16 3 4 4" xfId="16345" xr:uid="{977AEC15-EA18-4AED-BEB5-6B007090D789}"/>
    <cellStyle name="Notas 16 3 4 4 2" xfId="31453" xr:uid="{E6AE38FF-DCC7-43D4-8597-BEDC472D7AEB}"/>
    <cellStyle name="Notas 16 3 4 5" xfId="18083" xr:uid="{F3A2BF2A-F7C1-4D1B-B01B-A70E5D30C90A}"/>
    <cellStyle name="Notas 16 3 5" xfId="3301" xr:uid="{4CA94884-038C-49F6-A3EE-484B79E3D113}"/>
    <cellStyle name="Notas 16 3 5 2" xfId="5938" xr:uid="{E2A2F883-D101-4B93-8E08-5E7CAF125E79}"/>
    <cellStyle name="Notas 16 3 5 2 2" xfId="12249" xr:uid="{4EC24B61-B7E1-4349-ABE6-98145D83684C}"/>
    <cellStyle name="Notas 16 3 5 2 2 2" xfId="27357" xr:uid="{8A752D08-55D7-42BE-B89F-5DB3C9CF6D66}"/>
    <cellStyle name="Notas 16 3 5 2 3" xfId="7659" xr:uid="{BE7FFA23-D7B3-4269-9691-6091EC8EAD44}"/>
    <cellStyle name="Notas 16 3 5 2 3 2" xfId="22767" xr:uid="{51A4732C-5948-4E38-B1E8-380713BA8B5D}"/>
    <cellStyle name="Notas 16 3 5 2 4" xfId="21046" xr:uid="{1C9A125E-32AB-4914-9125-E413ADCF6081}"/>
    <cellStyle name="Notas 16 3 5 3" xfId="9683" xr:uid="{FF9FF99D-F2E4-4D47-9349-080DF3BED86A}"/>
    <cellStyle name="Notas 16 3 5 3 2" xfId="24791" xr:uid="{F4CBD38C-410B-4100-8294-D346E4D459FA}"/>
    <cellStyle name="Notas 16 3 5 4" xfId="7373" xr:uid="{53A21480-FE2F-483F-894A-8732C9D05C4A}"/>
    <cellStyle name="Notas 16 3 5 4 2" xfId="22481" xr:uid="{D4AFDB89-A166-4ACC-BEA0-8C9E03079B39}"/>
    <cellStyle name="Notas 16 3 5 5" xfId="18409" xr:uid="{09EAA435-A383-4B67-941A-BEDEE08DEC5B}"/>
    <cellStyle name="Notas 16 3 6" xfId="3607" xr:uid="{FE153480-591F-425A-A53A-D9D25685CA84}"/>
    <cellStyle name="Notas 16 3 6 2" xfId="6244" xr:uid="{F73FA3C9-5717-464F-9826-A58BFF70E8E8}"/>
    <cellStyle name="Notas 16 3 6 2 2" xfId="12555" xr:uid="{61C0C942-D165-4534-8E98-1247E178FC31}"/>
    <cellStyle name="Notas 16 3 6 2 2 2" xfId="27663" xr:uid="{0D59533F-CBEC-4E93-BF21-B487321712B1}"/>
    <cellStyle name="Notas 16 3 6 2 3" xfId="14390" xr:uid="{489F4B7F-2549-4254-B405-34CD5995D963}"/>
    <cellStyle name="Notas 16 3 6 2 3 2" xfId="29498" xr:uid="{1150FE12-537E-43DD-A5E8-7A24A1A55A6B}"/>
    <cellStyle name="Notas 16 3 6 2 4" xfId="21352" xr:uid="{6803B588-17A4-479C-8422-19B3A0AA2308}"/>
    <cellStyle name="Notas 16 3 6 3" xfId="9989" xr:uid="{1E1E4068-4BD7-4669-9FA2-BAC4ED1731EE}"/>
    <cellStyle name="Notas 16 3 6 3 2" xfId="25097" xr:uid="{62AC97F6-14B9-46A8-BE7C-8D3F4EEC8027}"/>
    <cellStyle name="Notas 16 3 6 4" xfId="14294" xr:uid="{96B7C83E-5AC9-495E-8669-5CBD9586F74F}"/>
    <cellStyle name="Notas 16 3 6 4 2" xfId="29402" xr:uid="{034C139B-A60E-4EE5-98E5-5259B7D1A50C}"/>
    <cellStyle name="Notas 16 3 6 5" xfId="18715" xr:uid="{02155970-66FF-4B98-B359-D6C914E71045}"/>
    <cellStyle name="Notas 16 3 7" xfId="3968" xr:uid="{9112BF59-8811-4197-B017-8B770FB26B8C}"/>
    <cellStyle name="Notas 16 3 7 2" xfId="6605" xr:uid="{15819675-DA3D-409C-BC76-A4B89CE27D16}"/>
    <cellStyle name="Notas 16 3 7 2 2" xfId="12916" xr:uid="{0ABC5625-9FE6-4D45-A84A-E2935B3D97EC}"/>
    <cellStyle name="Notas 16 3 7 2 2 2" xfId="28024" xr:uid="{73C65A4A-FE8C-4D17-8B7E-FF61CF840630}"/>
    <cellStyle name="Notas 16 3 7 2 3" xfId="16606" xr:uid="{31672592-BB44-4345-839E-23AEE82E0EF0}"/>
    <cellStyle name="Notas 16 3 7 2 3 2" xfId="31714" xr:uid="{075EBE9C-F284-4925-8008-560C825EAE56}"/>
    <cellStyle name="Notas 16 3 7 2 4" xfId="21713" xr:uid="{012850CD-9355-4E9F-A55D-42672EAE2BDD}"/>
    <cellStyle name="Notas 16 3 7 3" xfId="10350" xr:uid="{983327D8-5ABE-429B-99E8-FB3600FD9976}"/>
    <cellStyle name="Notas 16 3 7 3 2" xfId="25458" xr:uid="{CDBF6BCC-F372-4CDA-9B3F-8BBE2861CE41}"/>
    <cellStyle name="Notas 16 3 7 4" xfId="16162" xr:uid="{E94691CD-CE6B-4AFC-8370-027E08104B9E}"/>
    <cellStyle name="Notas 16 3 7 4 2" xfId="31270" xr:uid="{9D40EC91-199B-4C2F-B66B-A4BD1C2C5BE2}"/>
    <cellStyle name="Notas 16 3 7 5" xfId="19076" xr:uid="{F8AAD270-58FA-464F-9D76-283E28B84071}"/>
    <cellStyle name="Notas 16 3 8" xfId="4300" xr:uid="{8BFF258B-F059-4D8D-A5BE-2EF4EA52DA2D}"/>
    <cellStyle name="Notas 16 3 8 2" xfId="6937" xr:uid="{03C6D485-C064-4E78-AB49-330995DD2B69}"/>
    <cellStyle name="Notas 16 3 8 2 2" xfId="13248" xr:uid="{5E94B37E-FF17-4953-A0E9-703863EB9D78}"/>
    <cellStyle name="Notas 16 3 8 2 2 2" xfId="28356" xr:uid="{FD9EF0BB-FA77-492E-AEEA-AE689527D667}"/>
    <cellStyle name="Notas 16 3 8 2 3" xfId="16912" xr:uid="{9F69689B-992F-4989-A9D5-A32C85CF1922}"/>
    <cellStyle name="Notas 16 3 8 2 3 2" xfId="32020" xr:uid="{E0B3B60A-082E-4DD5-A41A-46917AC1D5D1}"/>
    <cellStyle name="Notas 16 3 8 2 4" xfId="22045" xr:uid="{9D7F0285-B0E7-470A-A27E-4D8F278197D6}"/>
    <cellStyle name="Notas 16 3 8 3" xfId="10682" xr:uid="{CD76AB58-A0B2-46E4-8332-8ADC13D6C25F}"/>
    <cellStyle name="Notas 16 3 8 3 2" xfId="25790" xr:uid="{6070C646-E430-4227-9A83-6E611D15C6A0}"/>
    <cellStyle name="Notas 16 3 8 4" xfId="13423" xr:uid="{C5AE15B5-883A-4D92-80E6-8673E5AFF1F2}"/>
    <cellStyle name="Notas 16 3 8 4 2" xfId="28531" xr:uid="{F6F8EED0-C8AE-4DCA-AEA2-E9997F53067C}"/>
    <cellStyle name="Notas 16 3 8 5" xfId="19408" xr:uid="{EE0A01A1-7BDC-43A2-A068-DD8E2F0BB517}"/>
    <cellStyle name="Notas 16 3 9" xfId="4533" xr:uid="{A867A8EC-42D1-46B2-894C-BA2FA3EA1B25}"/>
    <cellStyle name="Notas 16 3 9 2" xfId="10915" xr:uid="{1579CCC5-8323-4D43-81BB-30EFD3DB8942}"/>
    <cellStyle name="Notas 16 3 9 2 2" xfId="26023" xr:uid="{C83AE228-60C4-4DE9-BDDB-A8FDA02E1287}"/>
    <cellStyle name="Notas 16 3 9 3" xfId="14020" xr:uid="{66AD4D36-852E-40F0-80E5-DFB23DFBD331}"/>
    <cellStyle name="Notas 16 3 9 3 2" xfId="29128" xr:uid="{311C7FB7-3079-42AA-A3E1-184D2332A7F4}"/>
    <cellStyle name="Notas 16 3 9 4" xfId="19641" xr:uid="{301762A9-E0FC-41BA-A7E0-888E786F4377}"/>
    <cellStyle name="Notas 16 4" xfId="2106" xr:uid="{BF88E4AD-5CB6-462E-A15A-CE0404882D08}"/>
    <cellStyle name="Notas 16 4 10" xfId="8604" xr:uid="{8C4EB7EA-FC61-403E-ACD5-20C79FC20B9D}"/>
    <cellStyle name="Notas 16 4 10 2" xfId="23712" xr:uid="{5CBA3723-5F8A-4BF9-8FDA-40E475572F17}"/>
    <cellStyle name="Notas 16 4 11" xfId="15534" xr:uid="{83CC2BF3-05BB-4D79-8E71-612A1E80BB00}"/>
    <cellStyle name="Notas 16 4 11 2" xfId="30642" xr:uid="{B4A4687D-408E-4F98-8F5B-0836F98521BB}"/>
    <cellStyle name="Notas 16 4 12" xfId="14214" xr:uid="{AF9C26E2-BD68-4106-8E67-3C691A3F0DE1}"/>
    <cellStyle name="Notas 16 4 12 2" xfId="29322" xr:uid="{BFAE9119-46EB-4B59-B541-FF53DAB56D42}"/>
    <cellStyle name="Notas 16 4 13" xfId="17331" xr:uid="{A5079974-04E2-4104-B3C7-4B0941B496E5}"/>
    <cellStyle name="Notas 16 4 2" xfId="2596" xr:uid="{248EC42B-08BC-4F3A-AF29-16381E2BA242}"/>
    <cellStyle name="Notas 16 4 2 2" xfId="5233" xr:uid="{2412042F-B54C-40B1-8318-443E86A78192}"/>
    <cellStyle name="Notas 16 4 2 2 2" xfId="11597" xr:uid="{B597134C-6147-41AA-82A1-56A339FBF964}"/>
    <cellStyle name="Notas 16 4 2 2 2 2" xfId="26705" xr:uid="{824ADCA9-9D4B-4F0E-9C97-06036520F6C9}"/>
    <cellStyle name="Notas 16 4 2 2 3" xfId="9156" xr:uid="{9AB5CE51-F628-421C-B995-9F9E84889664}"/>
    <cellStyle name="Notas 16 4 2 2 3 2" xfId="24264" xr:uid="{C2290B94-D884-4496-A107-D271C3A77C26}"/>
    <cellStyle name="Notas 16 4 2 2 4" xfId="20341" xr:uid="{FA4EC2C3-B831-4A10-8D1B-F5B32EA5AFB5}"/>
    <cellStyle name="Notas 16 4 2 3" xfId="9063" xr:uid="{BFA600A8-F9E3-4F80-A567-E8E52B44EB22}"/>
    <cellStyle name="Notas 16 4 2 3 2" xfId="24171" xr:uid="{9A9B5A79-D19C-40EE-A4B6-6B88ABC86772}"/>
    <cellStyle name="Notas 16 4 2 4" xfId="16388" xr:uid="{4E97D168-49CF-44DF-A4EC-ADA93F9F3E10}"/>
    <cellStyle name="Notas 16 4 2 4 2" xfId="31496" xr:uid="{B762D00A-32E3-450B-B7CC-6798E038B122}"/>
    <cellStyle name="Notas 16 4 2 5" xfId="15348" xr:uid="{A4862EC9-5398-4A3A-829F-C06EB889E1BB}"/>
    <cellStyle name="Notas 16 4 2 5 2" xfId="30456" xr:uid="{D38FF3BA-0EAD-4242-A015-49456733AB04}"/>
    <cellStyle name="Notas 16 4 2 6" xfId="17704" xr:uid="{9A0D3488-A166-42BE-B168-D4E871BA792A}"/>
    <cellStyle name="Notas 16 4 3" xfId="2861" xr:uid="{BD78CA82-E08C-40C8-A896-1ADF00CDBB9D}"/>
    <cellStyle name="Notas 16 4 3 2" xfId="5498" xr:uid="{28C99D41-4933-4706-8DE2-A824CC12BA24}"/>
    <cellStyle name="Notas 16 4 3 2 2" xfId="15961" xr:uid="{1107E068-4A2D-45E1-8799-5485EB462FDD}"/>
    <cellStyle name="Notas 16 4 3 2 2 2" xfId="31069" xr:uid="{B8842A86-8566-4633-836D-614563B594AB}"/>
    <cellStyle name="Notas 16 4 3 2 3" xfId="20606" xr:uid="{7EF82C35-D490-49DB-84AF-D22183496795}"/>
    <cellStyle name="Notas 16 4 3 3" xfId="13484" xr:uid="{A1507814-7262-47CC-81C1-935DCC3F1521}"/>
    <cellStyle name="Notas 16 4 3 3 2" xfId="28592" xr:uid="{15896A1E-74A1-47E1-9299-660E706B4A65}"/>
    <cellStyle name="Notas 16 4 3 4" xfId="17969" xr:uid="{E2E76831-0949-4DAD-A2A2-A9EBA5BA2539}"/>
    <cellStyle name="Notas 16 4 4" xfId="3164" xr:uid="{F91553FB-911C-4DA3-9472-BCCF8D7493B8}"/>
    <cellStyle name="Notas 16 4 4 2" xfId="5801" xr:uid="{76348A1E-4590-41E6-B650-041DA5FB52CF}"/>
    <cellStyle name="Notas 16 4 4 2 2" xfId="12112" xr:uid="{1802A49F-C50F-42F4-8AA1-EE933789A870}"/>
    <cellStyle name="Notas 16 4 4 2 2 2" xfId="27220" xr:uid="{BF134F4F-88DE-4BA8-8C49-7D5245F87B92}"/>
    <cellStyle name="Notas 16 4 4 2 3" xfId="7795" xr:uid="{F18FCB6F-CEBC-4377-B38F-9CB1472A35D9}"/>
    <cellStyle name="Notas 16 4 4 2 3 2" xfId="22903" xr:uid="{775697E2-9617-4947-B6A9-DEBEC0DF9816}"/>
    <cellStyle name="Notas 16 4 4 2 4" xfId="20909" xr:uid="{DDAAAACF-6C00-4E8A-9A65-B54C9EB71DCB}"/>
    <cellStyle name="Notas 16 4 4 3" xfId="9546" xr:uid="{D1781A3E-A838-4BB1-8585-26695D1529D7}"/>
    <cellStyle name="Notas 16 4 4 3 2" xfId="24654" xr:uid="{5BC8B210-B2B4-49FA-B504-EA78FB84D917}"/>
    <cellStyle name="Notas 16 4 4 4" xfId="14002" xr:uid="{9F0F30BE-33F9-44AA-968A-EF0D33892065}"/>
    <cellStyle name="Notas 16 4 4 4 2" xfId="29110" xr:uid="{A1C0232B-55A1-4BE2-98F6-6F7D1169FFAF}"/>
    <cellStyle name="Notas 16 4 4 5" xfId="18272" xr:uid="{2BECD826-6A5E-443C-8F7C-C410E7E040E8}"/>
    <cellStyle name="Notas 16 4 5" xfId="3490" xr:uid="{412E2830-34FA-4235-80B9-59448D10819D}"/>
    <cellStyle name="Notas 16 4 5 2" xfId="6127" xr:uid="{7C265BC2-26C9-4F3E-BCE6-32084DC44A0E}"/>
    <cellStyle name="Notas 16 4 5 2 2" xfId="12438" xr:uid="{7B1B39A4-5C9A-4732-A54C-A537C5ADE894}"/>
    <cellStyle name="Notas 16 4 5 2 2 2" xfId="27546" xr:uid="{62480348-C5D7-45FB-AD83-1271B67C2561}"/>
    <cellStyle name="Notas 16 4 5 2 3" xfId="15259" xr:uid="{752A5FD3-FD41-40B4-80B9-D44CE17D861A}"/>
    <cellStyle name="Notas 16 4 5 2 3 2" xfId="30367" xr:uid="{A8B741FA-6986-4B60-BBA9-2873398CA0D5}"/>
    <cellStyle name="Notas 16 4 5 2 4" xfId="21235" xr:uid="{834EE656-CDD1-49F8-85DE-A1C8E78969ED}"/>
    <cellStyle name="Notas 16 4 5 3" xfId="9872" xr:uid="{F92DFAAB-73EE-4089-8ED7-592F0A44720B}"/>
    <cellStyle name="Notas 16 4 5 3 2" xfId="24980" xr:uid="{6E369C72-9340-4B0F-B5F8-D00E85C4B541}"/>
    <cellStyle name="Notas 16 4 5 4" xfId="15138" xr:uid="{E62846E4-07B3-458D-94E9-A5F296CA0E72}"/>
    <cellStyle name="Notas 16 4 5 4 2" xfId="30246" xr:uid="{7C862394-FB80-445D-AC48-30A43C4CCA1B}"/>
    <cellStyle name="Notas 16 4 5 5" xfId="18598" xr:uid="{B8067001-6E97-4D31-8989-B6D13AA4EE8A}"/>
    <cellStyle name="Notas 16 4 6" xfId="3796" xr:uid="{4EEB3FF1-AF2B-42B9-9E61-01108160DC8D}"/>
    <cellStyle name="Notas 16 4 6 2" xfId="6433" xr:uid="{F0DA69AE-83DF-4A5C-9A3A-A9445B8B9AA5}"/>
    <cellStyle name="Notas 16 4 6 2 2" xfId="12744" xr:uid="{A39FED39-C3BA-4555-A51C-AF8AB6320520}"/>
    <cellStyle name="Notas 16 4 6 2 2 2" xfId="27852" xr:uid="{BC57989C-A8D7-40D5-9935-5D0E68EDD3D4}"/>
    <cellStyle name="Notas 16 4 6 2 3" xfId="13371" xr:uid="{CBAD1B88-8BD1-4D47-91AB-DDFA0204AFE9}"/>
    <cellStyle name="Notas 16 4 6 2 3 2" xfId="28479" xr:uid="{7C52CB26-FC4C-4654-AA25-956CE9175F65}"/>
    <cellStyle name="Notas 16 4 6 2 4" xfId="21541" xr:uid="{122897F0-A088-4747-8E92-DF8DCC816434}"/>
    <cellStyle name="Notas 16 4 6 3" xfId="10178" xr:uid="{3F9F471E-189E-4CE3-B6C7-20CD55B551C1}"/>
    <cellStyle name="Notas 16 4 6 3 2" xfId="25286" xr:uid="{468ECAF3-F287-4DF1-B775-4724B4281367}"/>
    <cellStyle name="Notas 16 4 6 4" xfId="8016" xr:uid="{61F9089C-5B5F-4308-9374-C56CB97E0E44}"/>
    <cellStyle name="Notas 16 4 6 4 2" xfId="23124" xr:uid="{7D472513-534E-4E41-A45F-23302DD75D07}"/>
    <cellStyle name="Notas 16 4 6 5" xfId="18904" xr:uid="{48541070-D86B-4620-8D69-8FA4CACC15DB}"/>
    <cellStyle name="Notas 16 4 7" xfId="4178" xr:uid="{E5F80D25-C536-4F08-9CCE-719742E9C271}"/>
    <cellStyle name="Notas 16 4 7 2" xfId="6815" xr:uid="{88D13D26-C2DF-4139-B532-B4A62A12D709}"/>
    <cellStyle name="Notas 16 4 7 2 2" xfId="13126" xr:uid="{E4D34482-1639-4C81-AB48-5F90E1707FAF}"/>
    <cellStyle name="Notas 16 4 7 2 2 2" xfId="28234" xr:uid="{B657F813-F8BD-4A30-81B8-CFCE84A4C0EF}"/>
    <cellStyle name="Notas 16 4 7 2 3" xfId="16795" xr:uid="{2498DF52-893D-473A-9440-56FCB317BAFC}"/>
    <cellStyle name="Notas 16 4 7 2 3 2" xfId="31903" xr:uid="{A8933CE5-EF54-4FE0-A7D5-60E1439CD345}"/>
    <cellStyle name="Notas 16 4 7 2 4" xfId="21923" xr:uid="{989DC5E3-8C97-4E5C-8294-881727B314CC}"/>
    <cellStyle name="Notas 16 4 7 3" xfId="10560" xr:uid="{322DDAE0-7EDD-4454-888A-F167E3EFE604}"/>
    <cellStyle name="Notas 16 4 7 3 2" xfId="25668" xr:uid="{85DEFB4C-AE4C-49F6-A1A3-DBFE832ADA79}"/>
    <cellStyle name="Notas 16 4 7 4" xfId="16082" xr:uid="{AF96905C-57E6-4646-BED5-21721AC61A33}"/>
    <cellStyle name="Notas 16 4 7 4 2" xfId="31190" xr:uid="{F70B18A0-60DE-4A3A-9B19-48829C58FE6A}"/>
    <cellStyle name="Notas 16 4 7 5" xfId="19286" xr:uid="{0C1EE74E-1082-420A-95EB-B5DE2A9CCDF1}"/>
    <cellStyle name="Notas 16 4 8" xfId="4385" xr:uid="{0FC1A135-5760-4F57-BA63-77C39FA14D4A}"/>
    <cellStyle name="Notas 16 4 8 2" xfId="7022" xr:uid="{BEBD0D69-A74A-4808-8CDB-CC25030FC73D}"/>
    <cellStyle name="Notas 16 4 8 2 2" xfId="13333" xr:uid="{522D3213-9FF4-4CAC-B623-855961994A51}"/>
    <cellStyle name="Notas 16 4 8 2 2 2" xfId="28441" xr:uid="{3DC43BEA-6A2A-4590-894A-7F15394AC1AF}"/>
    <cellStyle name="Notas 16 4 8 2 3" xfId="16997" xr:uid="{260EDAFB-6742-4129-9BE8-2E8ED2C18C75}"/>
    <cellStyle name="Notas 16 4 8 2 3 2" xfId="32105" xr:uid="{BB9F7A07-5FE5-4FA4-AD61-E34A70EA3745}"/>
    <cellStyle name="Notas 16 4 8 2 4" xfId="22130" xr:uid="{0F435BEA-E46D-4D26-9004-7C9C4C00A8BE}"/>
    <cellStyle name="Notas 16 4 8 3" xfId="10767" xr:uid="{9E4B9528-7FD9-4549-A4CC-DDA7314F0E2F}"/>
    <cellStyle name="Notas 16 4 8 3 2" xfId="25875" xr:uid="{298E4830-E873-4388-AF8A-5A97A39202D1}"/>
    <cellStyle name="Notas 16 4 8 4" xfId="7451" xr:uid="{664D14FB-4F49-4E0C-A050-B64AACB2B984}"/>
    <cellStyle name="Notas 16 4 8 4 2" xfId="22559" xr:uid="{A7DA342B-97B2-42D2-9441-14E24061FBA4}"/>
    <cellStyle name="Notas 16 4 8 5" xfId="19493" xr:uid="{3F6060E4-B50A-4B05-A05A-50A8080E4EEB}"/>
    <cellStyle name="Notas 16 4 9" xfId="4743" xr:uid="{182F74B9-9779-4FB3-BF74-B0C82CDAF2B4}"/>
    <cellStyle name="Notas 16 4 9 2" xfId="11125" xr:uid="{1B733BCB-8B40-4A90-A54F-B802D17D85B9}"/>
    <cellStyle name="Notas 16 4 9 2 2" xfId="26233" xr:uid="{8BF8E6EC-F893-4EFB-ABDC-98FC11651F44}"/>
    <cellStyle name="Notas 16 4 9 3" xfId="7088" xr:uid="{2B51835C-9E48-4828-93D3-14C5CC8B977E}"/>
    <cellStyle name="Notas 16 4 9 3 2" xfId="22196" xr:uid="{0422C070-439D-41F9-8858-8B1E30319872}"/>
    <cellStyle name="Notas 16 4 9 4" xfId="19851" xr:uid="{B8B0F303-E388-482B-B1F4-7186FC29E705}"/>
    <cellStyle name="Notas 16 5" xfId="2018" xr:uid="{621CC0EA-927F-4AD1-9075-77E1EDF8ABB6}"/>
    <cellStyle name="Notas 16 5 10" xfId="8049" xr:uid="{5F00CCB6-3DE9-4D3E-81F2-92A3FE4E7714}"/>
    <cellStyle name="Notas 16 5 10 2" xfId="23157" xr:uid="{B5814AFB-8D8F-4EB5-86B7-8A8174B7D640}"/>
    <cellStyle name="Notas 16 5 11" xfId="7168" xr:uid="{2D437B91-7DF6-40C9-BB53-96E7375BEFC9}"/>
    <cellStyle name="Notas 16 5 11 2" xfId="22276" xr:uid="{07281E29-336D-49AA-BFEA-2839486C8104}"/>
    <cellStyle name="Notas 16 5 12" xfId="17243" xr:uid="{5D19DE26-6C8A-4368-81F8-4B59E6919D9C}"/>
    <cellStyle name="Notas 16 5 2" xfId="2780" xr:uid="{BE1133FA-E46B-488E-A0AA-CAB6FDB9DC64}"/>
    <cellStyle name="Notas 16 5 2 2" xfId="5417" xr:uid="{31911962-AE3D-4382-BFD3-3EB3954DC479}"/>
    <cellStyle name="Notas 16 5 2 2 2" xfId="7707" xr:uid="{1505B57F-859A-4A1C-B185-71C89671C6D9}"/>
    <cellStyle name="Notas 16 5 2 2 2 2" xfId="22815" xr:uid="{8A1FF4D7-B40A-4350-A00C-58719727D44D}"/>
    <cellStyle name="Notas 16 5 2 2 3" xfId="20525" xr:uid="{206D45B5-2FB2-4360-B641-D7DB9D3E8585}"/>
    <cellStyle name="Notas 16 5 2 3" xfId="13714" xr:uid="{0671914B-55EC-4CD5-B751-DD5B8BD38FAF}"/>
    <cellStyle name="Notas 16 5 2 3 2" xfId="28822" xr:uid="{89163E2B-D730-442A-911B-43B04FFF0DAC}"/>
    <cellStyle name="Notas 16 5 2 4" xfId="17888" xr:uid="{EB93ED10-A55E-40F5-A029-ABA2F33EC215}"/>
    <cellStyle name="Notas 16 5 3" xfId="3083" xr:uid="{72492A6C-FAA0-479A-ADA6-79164711CCA7}"/>
    <cellStyle name="Notas 16 5 3 2" xfId="5720" xr:uid="{84A63DB1-23FF-44A1-A957-355921873913}"/>
    <cellStyle name="Notas 16 5 3 2 2" xfId="12031" xr:uid="{322A2807-2C09-4CEB-9149-A8F8695CEFAA}"/>
    <cellStyle name="Notas 16 5 3 2 2 2" xfId="27139" xr:uid="{9ADC0196-4E36-42AB-A7B3-84723960D99E}"/>
    <cellStyle name="Notas 16 5 3 2 3" xfId="15230" xr:uid="{A904FDAF-84FE-4869-94F7-D52F4729BA8C}"/>
    <cellStyle name="Notas 16 5 3 2 3 2" xfId="30338" xr:uid="{ADCC9D2E-8ABF-4B7E-A5C4-155CDA2E0EF2}"/>
    <cellStyle name="Notas 16 5 3 2 4" xfId="20828" xr:uid="{CBD7406C-1895-4593-BA68-EBEEF1D08EE1}"/>
    <cellStyle name="Notas 16 5 3 3" xfId="9465" xr:uid="{288350D4-7F17-477E-BE25-A8AF17E5C988}"/>
    <cellStyle name="Notas 16 5 3 3 2" xfId="24573" xr:uid="{81F4260D-15D0-4AE9-94FF-084F32338ECA}"/>
    <cellStyle name="Notas 16 5 3 4" xfId="15924" xr:uid="{5AE92E1B-8FC6-4E54-AF2A-263516369D6C}"/>
    <cellStyle name="Notas 16 5 3 4 2" xfId="31032" xr:uid="{8B8DFDB0-8FD8-48BC-B35A-C5A37E075369}"/>
    <cellStyle name="Notas 16 5 3 5" xfId="18191" xr:uid="{67FC59A3-6442-4B8D-97E7-3990EA6806A3}"/>
    <cellStyle name="Notas 16 5 4" xfId="3409" xr:uid="{9B806649-DB20-4415-BE87-D8B128C2D081}"/>
    <cellStyle name="Notas 16 5 4 2" xfId="6046" xr:uid="{AA378954-168F-4834-AE63-75757296D00E}"/>
    <cellStyle name="Notas 16 5 4 2 2" xfId="12357" xr:uid="{8A3F9D4F-E78B-4FED-AD96-70ACF7CBD688}"/>
    <cellStyle name="Notas 16 5 4 2 2 2" xfId="27465" xr:uid="{D5F6DA31-6C22-464E-ABEF-F07F902FBEB9}"/>
    <cellStyle name="Notas 16 5 4 2 3" xfId="14525" xr:uid="{9B76A2D0-BEBC-4746-927C-49447F1D99C9}"/>
    <cellStyle name="Notas 16 5 4 2 3 2" xfId="29633" xr:uid="{D0090DC6-343A-443B-BC60-DBE394F4DA88}"/>
    <cellStyle name="Notas 16 5 4 2 4" xfId="21154" xr:uid="{2A6401C2-45AF-4661-8F0E-C0C764642F68}"/>
    <cellStyle name="Notas 16 5 4 3" xfId="9791" xr:uid="{D5A6B05E-3380-4A50-BFBE-8027B6AF27E4}"/>
    <cellStyle name="Notas 16 5 4 3 2" xfId="24899" xr:uid="{55DE4754-5219-4F25-B5B2-A37602F93132}"/>
    <cellStyle name="Notas 16 5 4 4" xfId="16089" xr:uid="{8C3C458C-932E-43D0-9B68-7F013F17962B}"/>
    <cellStyle name="Notas 16 5 4 4 2" xfId="31197" xr:uid="{BB2E0A9A-491E-4D4C-A00C-137669701235}"/>
    <cellStyle name="Notas 16 5 4 5" xfId="18517" xr:uid="{CBD3F1B3-4E12-479E-95BF-444ADE25D72C}"/>
    <cellStyle name="Notas 16 5 5" xfId="3715" xr:uid="{6DDCD889-504B-40F7-9BF7-64E3FE571999}"/>
    <cellStyle name="Notas 16 5 5 2" xfId="6352" xr:uid="{2ED111B1-E7A1-400D-973C-5D351AC07819}"/>
    <cellStyle name="Notas 16 5 5 2 2" xfId="12663" xr:uid="{676B7B9A-D50E-4D53-80F8-9C096CA6DA70}"/>
    <cellStyle name="Notas 16 5 5 2 2 2" xfId="27771" xr:uid="{C4B6FE26-2590-4A36-84B9-E3442AE75837}"/>
    <cellStyle name="Notas 16 5 5 2 3" xfId="13941" xr:uid="{AC6AFA08-0924-42D4-B2DE-634AEF401E4D}"/>
    <cellStyle name="Notas 16 5 5 2 3 2" xfId="29049" xr:uid="{BEA07E35-A855-440C-AAD3-A5763A633F45}"/>
    <cellStyle name="Notas 16 5 5 2 4" xfId="21460" xr:uid="{DBA991F0-D137-4D8D-A278-6AFFBFAE9412}"/>
    <cellStyle name="Notas 16 5 5 3" xfId="10097" xr:uid="{72621F40-F43E-4C32-8F6F-7E821FA6B999}"/>
    <cellStyle name="Notas 16 5 5 3 2" xfId="25205" xr:uid="{044327A3-9D81-47C8-9221-622472DCF298}"/>
    <cellStyle name="Notas 16 5 5 4" xfId="7829" xr:uid="{4D83F98C-D507-47E0-B723-27E3B66647FA}"/>
    <cellStyle name="Notas 16 5 5 4 2" xfId="22937" xr:uid="{00C04812-BCE6-406F-B756-2206D2E3DF3D}"/>
    <cellStyle name="Notas 16 5 5 5" xfId="18823" xr:uid="{DD35976F-71E4-4A04-882D-27CECE7C6287}"/>
    <cellStyle name="Notas 16 5 6" xfId="4090" xr:uid="{F0905533-8C4E-42E4-AC5B-BD9BBF1D78AF}"/>
    <cellStyle name="Notas 16 5 6 2" xfId="6727" xr:uid="{AF3EA1F7-22D6-4381-8FA4-9F445EB06A4D}"/>
    <cellStyle name="Notas 16 5 6 2 2" xfId="13038" xr:uid="{AB64D3DB-6EBC-42F5-A216-0F1150232B86}"/>
    <cellStyle name="Notas 16 5 6 2 2 2" xfId="28146" xr:uid="{6C30E908-C7E3-4C68-9B76-EBEE703488AA}"/>
    <cellStyle name="Notas 16 5 6 2 3" xfId="16714" xr:uid="{245121E7-F051-4432-8126-6FED9FEA00C1}"/>
    <cellStyle name="Notas 16 5 6 2 3 2" xfId="31822" xr:uid="{C77D113A-B151-4719-AF0F-CC3F8D5ADCDC}"/>
    <cellStyle name="Notas 16 5 6 2 4" xfId="21835" xr:uid="{14985ED1-F63E-4F17-8E99-0FB2B1F184D3}"/>
    <cellStyle name="Notas 16 5 6 3" xfId="10472" xr:uid="{FE9A2D5D-D05B-4989-BCDD-93ECDEE38B33}"/>
    <cellStyle name="Notas 16 5 6 3 2" xfId="25580" xr:uid="{F94E192B-EAE3-43D3-AE57-621E13FF6646}"/>
    <cellStyle name="Notas 16 5 6 4" xfId="14276" xr:uid="{D0425476-77CC-478B-948D-42328EF716C9}"/>
    <cellStyle name="Notas 16 5 6 4 2" xfId="29384" xr:uid="{B62C7CF6-17C1-4FB2-8DA2-C2188FE3BAE3}"/>
    <cellStyle name="Notas 16 5 6 5" xfId="19198" xr:uid="{3ADBBAA8-3D99-454F-9EA4-14BE1952EA9F}"/>
    <cellStyle name="Notas 16 5 7" xfId="4372" xr:uid="{DCFBC2D0-6D95-4371-A4E6-52A6F183BFBE}"/>
    <cellStyle name="Notas 16 5 7 2" xfId="7009" xr:uid="{B448A580-95DD-47EC-ADA5-305C50347A8A}"/>
    <cellStyle name="Notas 16 5 7 2 2" xfId="13320" xr:uid="{2D1E6489-9B6A-4327-BFDA-DAC2B6995063}"/>
    <cellStyle name="Notas 16 5 7 2 2 2" xfId="28428" xr:uid="{4F6012E5-CDD7-487F-B97D-D3909F9D90B4}"/>
    <cellStyle name="Notas 16 5 7 2 3" xfId="16984" xr:uid="{447759D1-82EA-4A26-BE6A-0CE136A687AD}"/>
    <cellStyle name="Notas 16 5 7 2 3 2" xfId="32092" xr:uid="{A6CD0450-CF2B-4236-9B3F-4C32610B85D2}"/>
    <cellStyle name="Notas 16 5 7 2 4" xfId="22117" xr:uid="{C35BC74D-666C-429A-AA6C-42C2465FEACF}"/>
    <cellStyle name="Notas 16 5 7 3" xfId="10754" xr:uid="{F70B089B-358F-4E43-BD14-A61FB83819B6}"/>
    <cellStyle name="Notas 16 5 7 3 2" xfId="25862" xr:uid="{56453AC2-322B-4E0C-85C7-774C5973EA30}"/>
    <cellStyle name="Notas 16 5 7 4" xfId="8725" xr:uid="{075DBECF-4BF9-46A1-9BAB-9C1182CEFE2B}"/>
    <cellStyle name="Notas 16 5 7 4 2" xfId="23833" xr:uid="{AEFA5CBA-71E6-4EB0-85DF-9C0924C3AB1D}"/>
    <cellStyle name="Notas 16 5 7 5" xfId="19480" xr:uid="{7D6AAAAA-F50F-4709-AC7B-967468E937D1}"/>
    <cellStyle name="Notas 16 5 8" xfId="4655" xr:uid="{FA387E6C-7409-4D80-B34E-02E582772E15}"/>
    <cellStyle name="Notas 16 5 8 2" xfId="11037" xr:uid="{63009CBB-2E8C-44D1-88C6-1E048A873891}"/>
    <cellStyle name="Notas 16 5 8 2 2" xfId="26145" xr:uid="{283F9C45-21D0-4360-92F1-C54AF1FFA73F}"/>
    <cellStyle name="Notas 16 5 8 3" xfId="7948" xr:uid="{07C714AF-F438-4871-9F65-27358609C774}"/>
    <cellStyle name="Notas 16 5 8 3 2" xfId="23056" xr:uid="{FEC94F0B-F2BC-44E2-B3CF-CB12F3288D60}"/>
    <cellStyle name="Notas 16 5 8 4" xfId="19763" xr:uid="{7AC42335-F36A-4A85-A1D9-096A95694D03}"/>
    <cellStyle name="Notas 16 5 9" xfId="8516" xr:uid="{E96F32F8-AFC7-43CE-A696-DA0CDC14DB5E}"/>
    <cellStyle name="Notas 16 5 9 2" xfId="23624" xr:uid="{11342035-0049-4631-A4CC-64416324AA0D}"/>
    <cellStyle name="Notas 17" xfId="1455" xr:uid="{00000000-0005-0000-0000-0000B3050000}"/>
    <cellStyle name="Notas 17 2" xfId="1910" xr:uid="{F07729F0-1C59-4722-A5E0-6D28A9E7460E}"/>
    <cellStyle name="Notas 17 2 10" xfId="14816" xr:uid="{60A916DF-2E46-4521-928A-E3F53A8520F8}"/>
    <cellStyle name="Notas 17 2 10 2" xfId="29924" xr:uid="{F1943170-5FF2-4423-9F45-092EFFEC3657}"/>
    <cellStyle name="Notas 17 2 11" xfId="7842" xr:uid="{2C61FF10-338F-42FD-BCF0-2D438F6D6DF8}"/>
    <cellStyle name="Notas 17 2 11 2" xfId="22950" xr:uid="{F37816CF-FD3D-40F5-A4AA-0CD4EF111F81}"/>
    <cellStyle name="Notas 17 2 12" xfId="17135" xr:uid="{764F93B0-E25B-4AAF-8DF5-21681D480DD1}"/>
    <cellStyle name="Notas 17 2 2" xfId="2470" xr:uid="{0CC91F92-D59A-4042-B911-95C46A11A0B2}"/>
    <cellStyle name="Notas 17 2 2 2" xfId="5107" xr:uid="{A9B5DB03-E290-481E-AA0E-E7ED00D64E70}"/>
    <cellStyle name="Notas 17 2 2 2 2" xfId="11471" xr:uid="{A2323A28-8F23-40CB-A220-155AAE0F339E}"/>
    <cellStyle name="Notas 17 2 2 2 2 2" xfId="26579" xr:uid="{141160CE-0F76-4B2A-88C8-EB68069B035B}"/>
    <cellStyle name="Notas 17 2 2 2 3" xfId="13832" xr:uid="{37880B58-07B3-40CC-BB53-24275DCFBE30}"/>
    <cellStyle name="Notas 17 2 2 2 3 2" xfId="28940" xr:uid="{55E66F1A-F637-44DC-8F4D-177B81A54DD8}"/>
    <cellStyle name="Notas 17 2 2 2 4" xfId="20215" xr:uid="{0A5FBBA5-606C-450D-A3EB-B2D7C3676778}"/>
    <cellStyle name="Notas 17 2 2 3" xfId="8937" xr:uid="{59F5693D-047E-4072-9C30-8E1CFC726394}"/>
    <cellStyle name="Notas 17 2 2 3 2" xfId="24045" xr:uid="{D0BA7CDB-B8A6-4CB7-9109-D6E132A0BFC4}"/>
    <cellStyle name="Notas 17 2 3" xfId="2686" xr:uid="{7B33E454-AE4D-44C7-9BA3-425E566BADE7}"/>
    <cellStyle name="Notas 17 2 3 2" xfId="5323" xr:uid="{09098E9A-FFFE-4798-AD02-C7DB9103481D}"/>
    <cellStyle name="Notas 17 2 3 2 2" xfId="13597" xr:uid="{977171AE-0FFB-42FB-8860-388D5896D699}"/>
    <cellStyle name="Notas 17 2 3 2 2 2" xfId="28705" xr:uid="{CA48CAC8-F2D7-49A1-A57D-AB3D61762F16}"/>
    <cellStyle name="Notas 17 2 3 2 3" xfId="20431" xr:uid="{E619BB65-343F-419C-AA16-435E429C7EBC}"/>
    <cellStyle name="Notas 17 2 3 3" xfId="16561" xr:uid="{A3622F76-9552-4F99-BF83-777802EAC117}"/>
    <cellStyle name="Notas 17 2 3 3 2" xfId="31669" xr:uid="{B8CD8314-F9D9-422A-9BD3-CAAA1DF35FFC}"/>
    <cellStyle name="Notas 17 2 3 4" xfId="17794" xr:uid="{0193F5FF-E799-43C0-824C-F0EF77AFC5BC}"/>
    <cellStyle name="Notas 17 2 4" xfId="2989" xr:uid="{23F3242E-B9D4-4E1C-BAB2-E811213A1B91}"/>
    <cellStyle name="Notas 17 2 4 2" xfId="5626" xr:uid="{BDAFC61B-015C-4DAD-B641-C1CEC6B51941}"/>
    <cellStyle name="Notas 17 2 4 2 2" xfId="11937" xr:uid="{AB8C865E-4FB7-4777-A219-22752A7386C3}"/>
    <cellStyle name="Notas 17 2 4 2 2 2" xfId="27045" xr:uid="{6140B5A7-5F60-4361-9B6B-BE53DFB618F9}"/>
    <cellStyle name="Notas 17 2 4 2 3" xfId="13951" xr:uid="{55092E84-F6F2-411F-943F-5CA8E3636100}"/>
    <cellStyle name="Notas 17 2 4 2 3 2" xfId="29059" xr:uid="{9A3CC193-FC23-4BDA-BACD-0DB570182929}"/>
    <cellStyle name="Notas 17 2 4 2 4" xfId="20734" xr:uid="{3AE1342A-362F-436E-BD4C-AD031F80B2B2}"/>
    <cellStyle name="Notas 17 2 4 3" xfId="9371" xr:uid="{47A4D05D-BD60-4116-A05F-1C6344FA7B85}"/>
    <cellStyle name="Notas 17 2 4 3 2" xfId="24479" xr:uid="{A7567F40-4FF8-4060-A5BD-1EB52EC7F889}"/>
    <cellStyle name="Notas 17 2 4 4" xfId="15057" xr:uid="{A66A9EF8-5BE1-4349-B3F0-B18FB6E1F822}"/>
    <cellStyle name="Notas 17 2 4 4 2" xfId="30165" xr:uid="{A17FA5FC-5025-48BC-BDBB-577226597F67}"/>
    <cellStyle name="Notas 17 2 4 5" xfId="18097" xr:uid="{B8BFB0D4-4C72-4381-9ACF-A166E7216B44}"/>
    <cellStyle name="Notas 17 2 5" xfId="3315" xr:uid="{772DF63D-CFC8-474C-B55E-C9B1219E480D}"/>
    <cellStyle name="Notas 17 2 5 2" xfId="5952" xr:uid="{C5B0207C-CFD7-4B3F-8AFA-AC3092F00EB9}"/>
    <cellStyle name="Notas 17 2 5 2 2" xfId="12263" xr:uid="{1974A376-F118-4CD7-BC37-D48FDEF650DF}"/>
    <cellStyle name="Notas 17 2 5 2 2 2" xfId="27371" xr:uid="{A1D5FED3-8502-4111-8E58-23E647669FEA}"/>
    <cellStyle name="Notas 17 2 5 2 3" xfId="8222" xr:uid="{E6970326-B545-4FCF-9E45-06BC864CF9BE}"/>
    <cellStyle name="Notas 17 2 5 2 3 2" xfId="23330" xr:uid="{0F4C222E-0AE0-4D6F-8BFC-BE76EC8E4D31}"/>
    <cellStyle name="Notas 17 2 5 2 4" xfId="21060" xr:uid="{37EB5C74-B2C8-44C0-94A4-CB3FAB49D718}"/>
    <cellStyle name="Notas 17 2 5 3" xfId="9697" xr:uid="{236F4E22-81CE-4B29-B335-FD176B274F4D}"/>
    <cellStyle name="Notas 17 2 5 3 2" xfId="24805" xr:uid="{595C9398-B548-4F59-B9A4-9A90D403842B}"/>
    <cellStyle name="Notas 17 2 5 4" xfId="15733" xr:uid="{238DBC64-E447-4059-90C8-B93597E7E88D}"/>
    <cellStyle name="Notas 17 2 5 4 2" xfId="30841" xr:uid="{5E42CDF5-551F-47E6-939E-488C8BB04CBF}"/>
    <cellStyle name="Notas 17 2 5 5" xfId="18423" xr:uid="{1E1AC2A8-6FEA-407D-A39B-04089E294C59}"/>
    <cellStyle name="Notas 17 2 6" xfId="3621" xr:uid="{6DA13957-B6A7-4278-AE64-53D29D968F4B}"/>
    <cellStyle name="Notas 17 2 6 2" xfId="6258" xr:uid="{1377F887-35AA-4106-B548-C2A871085472}"/>
    <cellStyle name="Notas 17 2 6 2 2" xfId="12569" xr:uid="{3F9CF78F-363B-475A-90DB-F3E500F980D9}"/>
    <cellStyle name="Notas 17 2 6 2 2 2" xfId="27677" xr:uid="{78BA4BEC-3370-4C05-A8CE-D8751B105283}"/>
    <cellStyle name="Notas 17 2 6 2 3" xfId="13971" xr:uid="{1312FE0B-0512-46D0-A360-71E7BAF86CB6}"/>
    <cellStyle name="Notas 17 2 6 2 3 2" xfId="29079" xr:uid="{E09DFF5F-4BC5-48C0-BBE4-FF928BF8FEBC}"/>
    <cellStyle name="Notas 17 2 6 2 4" xfId="21366" xr:uid="{E139B609-0419-4D97-A521-3458B3E4A8CD}"/>
    <cellStyle name="Notas 17 2 6 3" xfId="10003" xr:uid="{26C1BA67-0820-4325-A778-346433907C81}"/>
    <cellStyle name="Notas 17 2 6 3 2" xfId="25111" xr:uid="{4CA75A07-81D7-4A3B-B00B-F1D714E12BD4}"/>
    <cellStyle name="Notas 17 2 6 4" xfId="13955" xr:uid="{14D27BCE-3352-4788-BD6E-6F01478E51A2}"/>
    <cellStyle name="Notas 17 2 6 4 2" xfId="29063" xr:uid="{95FE9523-1D2E-4939-AD84-1C92F35E3CF7}"/>
    <cellStyle name="Notas 17 2 6 5" xfId="18729" xr:uid="{BAEDABE2-B97B-47A7-9A6D-DA053DD3E903}"/>
    <cellStyle name="Notas 17 2 7" xfId="3982" xr:uid="{C9AFC9CF-198B-4ED9-80FE-8BF36A8E2FB4}"/>
    <cellStyle name="Notas 17 2 7 2" xfId="6619" xr:uid="{E871BE2A-C9A2-44E0-B82A-AC1ED55BD0EF}"/>
    <cellStyle name="Notas 17 2 7 2 2" xfId="12930" xr:uid="{463AC166-4338-40C4-92FD-523E0C8F34DE}"/>
    <cellStyle name="Notas 17 2 7 2 2 2" xfId="28038" xr:uid="{C3C989FF-5B51-4D1A-86AB-B226482CF652}"/>
    <cellStyle name="Notas 17 2 7 2 3" xfId="16620" xr:uid="{6BC44409-77C6-47DA-908B-992FDB03DE31}"/>
    <cellStyle name="Notas 17 2 7 2 3 2" xfId="31728" xr:uid="{F5D6BA3E-EEF9-45D9-8E9D-7CA009D3720B}"/>
    <cellStyle name="Notas 17 2 7 2 4" xfId="21727" xr:uid="{CEDE8E74-671D-4CC8-8DB2-C988215DB6BC}"/>
    <cellStyle name="Notas 17 2 7 3" xfId="10364" xr:uid="{153D37C4-66A5-4F2E-A2AF-B2ECE00AAEE2}"/>
    <cellStyle name="Notas 17 2 7 3 2" xfId="25472" xr:uid="{CC584F5F-1773-4710-83D4-14F44958C3DA}"/>
    <cellStyle name="Notas 17 2 7 4" xfId="15559" xr:uid="{769279BE-6935-4705-B601-B01CF150CCC0}"/>
    <cellStyle name="Notas 17 2 7 4 2" xfId="30667" xr:uid="{8038EA80-B66C-4AA3-86E4-2AEB4EFC82C7}"/>
    <cellStyle name="Notas 17 2 7 5" xfId="19090" xr:uid="{DAF93774-3CD9-45F2-8A78-F3369731C222}"/>
    <cellStyle name="Notas 17 2 8" xfId="4547" xr:uid="{06A8B0D5-BE9C-493B-B085-9B7F3D6B5E3A}"/>
    <cellStyle name="Notas 17 2 8 2" xfId="10929" xr:uid="{205BD7EA-BD38-453E-9C92-106658374C13}"/>
    <cellStyle name="Notas 17 2 8 2 2" xfId="26037" xr:uid="{ED3AF779-3BD6-4534-880E-2BCAC1AB98BA}"/>
    <cellStyle name="Notas 17 2 8 3" xfId="7897" xr:uid="{8514B4FA-C43E-4A89-BA58-8DD1D5EE6070}"/>
    <cellStyle name="Notas 17 2 8 3 2" xfId="23005" xr:uid="{DAB13B0E-6BE2-48E7-B28F-8CC0D9772633}"/>
    <cellStyle name="Notas 17 2 8 4" xfId="19655" xr:uid="{BC6E6656-C5FB-4A4A-B6F0-4DF419DE281D}"/>
    <cellStyle name="Notas 17 2 9" xfId="8411" xr:uid="{20A1E370-3C91-4C3E-880D-832002B1D085}"/>
    <cellStyle name="Notas 17 2 9 2" xfId="23519" xr:uid="{24332482-0352-4521-A631-DB1F78FA4A79}"/>
    <cellStyle name="Notas 17 3" xfId="1897" xr:uid="{2E74BE33-F94C-46BF-BE11-E2BEE9E8F3E4}"/>
    <cellStyle name="Notas 17 3 10" xfId="8398" xr:uid="{AE8D8209-72E5-4982-92A6-DF152E32F40E}"/>
    <cellStyle name="Notas 17 3 10 2" xfId="23506" xr:uid="{DBE44BC3-71DE-4A41-B9A5-4BA703E4FCDA}"/>
    <cellStyle name="Notas 17 3 11" xfId="16370" xr:uid="{70B90EEC-ADDC-483A-8C8E-5F3E1A2F45F6}"/>
    <cellStyle name="Notas 17 3 11 2" xfId="31478" xr:uid="{0E2377E1-89BF-4FE9-AD31-5FC4CA5A481D}"/>
    <cellStyle name="Notas 17 3 12" xfId="15848" xr:uid="{7369B631-DA61-4FC3-B9EB-F603923DAE45}"/>
    <cellStyle name="Notas 17 3 12 2" xfId="30956" xr:uid="{88334B73-3808-4522-AE64-A57E9DEBAB16}"/>
    <cellStyle name="Notas 17 3 13" xfId="17122" xr:uid="{5F88B68D-4DDE-4CFF-B460-ECF7EECB0B47}"/>
    <cellStyle name="Notas 17 3 2" xfId="2457" xr:uid="{B285AD25-476A-4678-9922-CD9BE729D757}"/>
    <cellStyle name="Notas 17 3 2 2" xfId="5094" xr:uid="{7F09C17C-91CC-4379-B35F-995FA1392CF4}"/>
    <cellStyle name="Notas 17 3 2 2 2" xfId="11458" xr:uid="{9A9F78AF-1CA1-416D-A718-29FF32EC868F}"/>
    <cellStyle name="Notas 17 3 2 2 2 2" xfId="26566" xr:uid="{DF94179E-A299-4C76-8D5D-846967FF333C}"/>
    <cellStyle name="Notas 17 3 2 2 3" xfId="16008" xr:uid="{C07EAC12-4C17-4ECB-ACA7-CEED3955A3FA}"/>
    <cellStyle name="Notas 17 3 2 2 3 2" xfId="31116" xr:uid="{4A1F960E-8BF0-460D-A140-84537A3F1BDA}"/>
    <cellStyle name="Notas 17 3 2 2 4" xfId="20202" xr:uid="{DEB39B94-516D-4B36-8838-5F211DDB86B2}"/>
    <cellStyle name="Notas 17 3 2 3" xfId="8924" xr:uid="{AAB4BC90-C9B3-471E-8FC4-443196DE48FB}"/>
    <cellStyle name="Notas 17 3 2 3 2" xfId="24032" xr:uid="{734090B5-98D9-456F-8443-4818DD88467B}"/>
    <cellStyle name="Notas 17 3 2 4" xfId="16040" xr:uid="{3FF0B81C-6F07-465A-A7E7-3F0171447903}"/>
    <cellStyle name="Notas 17 3 2 4 2" xfId="31148" xr:uid="{7B2BC7B5-4A3B-4C2E-85A7-E139136AD39F}"/>
    <cellStyle name="Notas 17 3 2 5" xfId="14367" xr:uid="{142ADD1C-2BEF-4A6D-8795-CC3224AF1ED3}"/>
    <cellStyle name="Notas 17 3 2 5 2" xfId="29475" xr:uid="{FA99CFF3-97B6-4E0B-B2F8-4D1C8A2AAD29}"/>
    <cellStyle name="Notas 17 3 2 6" xfId="17631" xr:uid="{CE19667B-1ECD-413E-A5F6-51A0F5E6F800}"/>
    <cellStyle name="Notas 17 3 3" xfId="2673" xr:uid="{4A0256D3-001C-4B11-9E8C-1FD5A257AA58}"/>
    <cellStyle name="Notas 17 3 3 2" xfId="5310" xr:uid="{9E996A7B-4326-4545-8E7D-4700DA049E1A}"/>
    <cellStyle name="Notas 17 3 3 2 2" xfId="16505" xr:uid="{7F07F4AD-5744-4A88-B4AD-DDEB92536D5A}"/>
    <cellStyle name="Notas 17 3 3 2 2 2" xfId="31613" xr:uid="{22751905-6C5E-4011-8B8B-776BE1505D65}"/>
    <cellStyle name="Notas 17 3 3 2 3" xfId="20418" xr:uid="{700457EA-3379-4C33-9038-D62C1199BA87}"/>
    <cellStyle name="Notas 17 3 3 3" xfId="16038" xr:uid="{57D11A82-F769-497D-8338-240D68F61FCB}"/>
    <cellStyle name="Notas 17 3 3 3 2" xfId="31146" xr:uid="{810A2CED-2121-43A3-831A-80090505DF43}"/>
    <cellStyle name="Notas 17 3 3 4" xfId="17781" xr:uid="{E437303B-9DD4-4F24-ACB2-E90B8FAEF264}"/>
    <cellStyle name="Notas 17 3 4" xfId="2976" xr:uid="{EDDA0801-C34A-4B74-8495-EA759419E4FB}"/>
    <cellStyle name="Notas 17 3 4 2" xfId="5613" xr:uid="{7ABB35A5-5EB8-4AF4-B1A1-261560494551}"/>
    <cellStyle name="Notas 17 3 4 2 2" xfId="11924" xr:uid="{B8AD830F-691F-44DA-BED7-612634F1E30C}"/>
    <cellStyle name="Notas 17 3 4 2 2 2" xfId="27032" xr:uid="{91554C1B-3461-4ABE-A8AF-F72EB7B11B13}"/>
    <cellStyle name="Notas 17 3 4 2 3" xfId="7843" xr:uid="{1A55E7C9-843A-4B26-9E7D-2194FD918BEB}"/>
    <cellStyle name="Notas 17 3 4 2 3 2" xfId="22951" xr:uid="{2D6A1468-5C03-4BBE-9F86-C28771DE7929}"/>
    <cellStyle name="Notas 17 3 4 2 4" xfId="20721" xr:uid="{21506088-54F5-432B-80A5-576145CCF700}"/>
    <cellStyle name="Notas 17 3 4 3" xfId="9358" xr:uid="{9A3AE229-41DC-45C8-9AA7-1DA20226E387}"/>
    <cellStyle name="Notas 17 3 4 3 2" xfId="24466" xr:uid="{E3409D9A-44FB-487F-A6C8-8F2F2DDE59C3}"/>
    <cellStyle name="Notas 17 3 4 4" xfId="7901" xr:uid="{5102BBB2-34CB-4B7D-AF9D-F551022F9ACC}"/>
    <cellStyle name="Notas 17 3 4 4 2" xfId="23009" xr:uid="{C848658B-041B-46E9-87A9-CC7EBE6C95AD}"/>
    <cellStyle name="Notas 17 3 4 5" xfId="18084" xr:uid="{8579C7C0-CC1D-469D-AAE1-ADD6C8D83642}"/>
    <cellStyle name="Notas 17 3 5" xfId="3302" xr:uid="{B42015F6-DD85-429B-88B9-95A764D819C0}"/>
    <cellStyle name="Notas 17 3 5 2" xfId="5939" xr:uid="{81943497-599B-4260-A973-B0CC4109A331}"/>
    <cellStyle name="Notas 17 3 5 2 2" xfId="12250" xr:uid="{BC258709-6DD5-4C9E-AB89-69E90651A1DA}"/>
    <cellStyle name="Notas 17 3 5 2 2 2" xfId="27358" xr:uid="{553084F5-DD88-4975-9C25-940855DE3CC7}"/>
    <cellStyle name="Notas 17 3 5 2 3" xfId="16463" xr:uid="{C4A84538-DC7A-4EF9-AC79-3CE75DF94DAF}"/>
    <cellStyle name="Notas 17 3 5 2 3 2" xfId="31571" xr:uid="{FB4890F4-0009-4949-8AAF-0162337AB1FF}"/>
    <cellStyle name="Notas 17 3 5 2 4" xfId="21047" xr:uid="{57F65EBE-5017-4DA2-BD7E-BA6328393561}"/>
    <cellStyle name="Notas 17 3 5 3" xfId="9684" xr:uid="{23971BCD-0B0D-4A66-9FA1-2548601C6E7D}"/>
    <cellStyle name="Notas 17 3 5 3 2" xfId="24792" xr:uid="{7D403095-77A0-41CB-AD62-765975463C4F}"/>
    <cellStyle name="Notas 17 3 5 4" xfId="15800" xr:uid="{E30491BA-5FF0-4585-9075-27F09DDB01D5}"/>
    <cellStyle name="Notas 17 3 5 4 2" xfId="30908" xr:uid="{5B808B7C-EDD1-4EDF-BBAC-A331EE243844}"/>
    <cellStyle name="Notas 17 3 5 5" xfId="18410" xr:uid="{986ACE74-A305-4095-8DB3-6CDAA69A9128}"/>
    <cellStyle name="Notas 17 3 6" xfId="3608" xr:uid="{CAED2E65-8907-45E3-94B6-FD90D224672E}"/>
    <cellStyle name="Notas 17 3 6 2" xfId="6245" xr:uid="{15DBF125-40F6-4AFA-BC30-E1CC193D3346}"/>
    <cellStyle name="Notas 17 3 6 2 2" xfId="12556" xr:uid="{F45485F1-B8F5-4B65-BEF6-9D16C67C8F3D}"/>
    <cellStyle name="Notas 17 3 6 2 2 2" xfId="27664" xr:uid="{819B97A5-5296-40AA-A878-733289729819}"/>
    <cellStyle name="Notas 17 3 6 2 3" xfId="15407" xr:uid="{623F7B31-6AA4-456E-9214-AAAF74EFF160}"/>
    <cellStyle name="Notas 17 3 6 2 3 2" xfId="30515" xr:uid="{26293D3E-1AE9-4F6D-AF17-5CC51F905F88}"/>
    <cellStyle name="Notas 17 3 6 2 4" xfId="21353" xr:uid="{DF3205A7-AF7A-47B7-BF67-F9FA164AB37E}"/>
    <cellStyle name="Notas 17 3 6 3" xfId="9990" xr:uid="{D0D8BA2F-F3A1-426E-B794-95CF64C875FA}"/>
    <cellStyle name="Notas 17 3 6 3 2" xfId="25098" xr:uid="{29D7DD87-FC63-44FF-AC34-A0A18A832E5F}"/>
    <cellStyle name="Notas 17 3 6 4" xfId="11222" xr:uid="{50CBB957-2B5A-47D4-94D8-7C0BB66A2349}"/>
    <cellStyle name="Notas 17 3 6 4 2" xfId="26330" xr:uid="{C3EA1E07-1E1D-482F-B83E-80596D72423B}"/>
    <cellStyle name="Notas 17 3 6 5" xfId="18716" xr:uid="{CE171ACC-6A8F-4753-9849-9ABF47EAFBE2}"/>
    <cellStyle name="Notas 17 3 7" xfId="3969" xr:uid="{A622F231-9CD6-4620-9B76-AE1AD5FB51CE}"/>
    <cellStyle name="Notas 17 3 7 2" xfId="6606" xr:uid="{F1C40555-7036-4DDD-B195-D86C4CFAD074}"/>
    <cellStyle name="Notas 17 3 7 2 2" xfId="12917" xr:uid="{2A4876D0-4055-43D6-8430-AC82A54106EB}"/>
    <cellStyle name="Notas 17 3 7 2 2 2" xfId="28025" xr:uid="{07E903F0-4220-4F7B-9203-66FC17CC0DC0}"/>
    <cellStyle name="Notas 17 3 7 2 3" xfId="16607" xr:uid="{0C06575B-9994-4F40-83FA-BF2EBC969C56}"/>
    <cellStyle name="Notas 17 3 7 2 3 2" xfId="31715" xr:uid="{01028653-6FE1-49A4-88C4-701D7350A9C3}"/>
    <cellStyle name="Notas 17 3 7 2 4" xfId="21714" xr:uid="{412682E9-D148-4A3B-B8A3-180FAF73D33E}"/>
    <cellStyle name="Notas 17 3 7 3" xfId="10351" xr:uid="{6BE75B41-2AE9-4DC8-980F-8D428B5266AB}"/>
    <cellStyle name="Notas 17 3 7 3 2" xfId="25459" xr:uid="{E1F3C901-D666-4736-84A5-2C55D0B4C6BB}"/>
    <cellStyle name="Notas 17 3 7 4" xfId="7115" xr:uid="{F2AF4EB3-CAEA-40D7-99A9-A7C705D54301}"/>
    <cellStyle name="Notas 17 3 7 4 2" xfId="22223" xr:uid="{06B7B693-DF69-4B5F-8C92-1DCF0EA17A28}"/>
    <cellStyle name="Notas 17 3 7 5" xfId="19077" xr:uid="{83C3A967-2D3A-4536-BFC8-19C1AD100402}"/>
    <cellStyle name="Notas 17 3 8" xfId="4301" xr:uid="{D29A3262-77A9-4BDC-9708-69C3EE66D53B}"/>
    <cellStyle name="Notas 17 3 8 2" xfId="6938" xr:uid="{E80C338A-6149-4223-9481-511FCEE134C1}"/>
    <cellStyle name="Notas 17 3 8 2 2" xfId="13249" xr:uid="{33F9C4E2-503F-4E9E-9B23-CE0DC09B24CC}"/>
    <cellStyle name="Notas 17 3 8 2 2 2" xfId="28357" xr:uid="{78AF424A-759A-4C44-8DFF-9909DC8479A0}"/>
    <cellStyle name="Notas 17 3 8 2 3" xfId="16913" xr:uid="{00874A49-ADC2-490A-B366-06728EE44D42}"/>
    <cellStyle name="Notas 17 3 8 2 3 2" xfId="32021" xr:uid="{3246DD4B-DFA8-44BF-8C73-C7F3D7FCCD4F}"/>
    <cellStyle name="Notas 17 3 8 2 4" xfId="22046" xr:uid="{7310DAFA-9ACB-4B8D-B35D-528C069A9773}"/>
    <cellStyle name="Notas 17 3 8 3" xfId="10683" xr:uid="{CF5E1B67-8EBA-48A7-A6F2-BC175B5C868D}"/>
    <cellStyle name="Notas 17 3 8 3 2" xfId="25791" xr:uid="{D53115B3-0469-42D3-91CA-AEC6652F0F3E}"/>
    <cellStyle name="Notas 17 3 8 4" xfId="8716" xr:uid="{A1979E2C-F126-4F7F-8ADB-5CDDB186DF7D}"/>
    <cellStyle name="Notas 17 3 8 4 2" xfId="23824" xr:uid="{55FCC16A-D4BB-4C8C-BCA9-CB5DAECFAB2C}"/>
    <cellStyle name="Notas 17 3 8 5" xfId="19409" xr:uid="{EB8A0132-A219-460D-B231-13D2695377EC}"/>
    <cellStyle name="Notas 17 3 9" xfId="4534" xr:uid="{2D9D1CFB-2AA5-4A0D-837C-32BD38858D27}"/>
    <cellStyle name="Notas 17 3 9 2" xfId="10916" xr:uid="{B39E82BB-8640-4604-AD31-3899EBC74DBA}"/>
    <cellStyle name="Notas 17 3 9 2 2" xfId="26024" xr:uid="{1DE242F2-EA42-4158-B895-91EE326060EA}"/>
    <cellStyle name="Notas 17 3 9 3" xfId="14701" xr:uid="{0BF5FF1A-8A0E-48BA-B093-FCAE12D64E13}"/>
    <cellStyle name="Notas 17 3 9 3 2" xfId="29809" xr:uid="{AE8ABCA8-E35C-46C8-A9BA-76229EF094B4}"/>
    <cellStyle name="Notas 17 3 9 4" xfId="19642" xr:uid="{F05B26EE-3C91-4BA7-A029-DF0249664591}"/>
    <cellStyle name="Notas 17 4" xfId="2107" xr:uid="{01944FC3-9623-4F25-B7E3-2834B3F9C513}"/>
    <cellStyle name="Notas 17 4 10" xfId="8605" xr:uid="{4D403459-103B-47CB-899E-22332ACF99D4}"/>
    <cellStyle name="Notas 17 4 10 2" xfId="23713" xr:uid="{8A17DB26-B1FF-4AD2-B383-D9143765AB3C}"/>
    <cellStyle name="Notas 17 4 11" xfId="8244" xr:uid="{D3A44ADA-E3E6-48D9-8E1B-00B82BFA2567}"/>
    <cellStyle name="Notas 17 4 11 2" xfId="23352" xr:uid="{E351267F-8F17-4A03-A8AE-B441DC4058C0}"/>
    <cellStyle name="Notas 17 4 12" xfId="13419" xr:uid="{76602B18-0F2C-4DA8-A27D-10644D848913}"/>
    <cellStyle name="Notas 17 4 12 2" xfId="28527" xr:uid="{582EFE59-559E-45C7-B7C5-F5C9C7533A1F}"/>
    <cellStyle name="Notas 17 4 13" xfId="17332" xr:uid="{7BAB409C-4693-4B08-8C82-654A1CFFAA40}"/>
    <cellStyle name="Notas 17 4 2" xfId="2597" xr:uid="{613B788E-5561-4FC8-B61F-A54D9C01AAED}"/>
    <cellStyle name="Notas 17 4 2 2" xfId="5234" xr:uid="{9A93FF3D-C11B-497F-9062-8CC8CBD991D8}"/>
    <cellStyle name="Notas 17 4 2 2 2" xfId="11598" xr:uid="{2978C3B2-43D0-4E86-AE52-DA8A9662FE3F}"/>
    <cellStyle name="Notas 17 4 2 2 2 2" xfId="26706" xr:uid="{B3098FD4-C3D9-47A1-9E9D-C609A6973559}"/>
    <cellStyle name="Notas 17 4 2 2 3" xfId="7644" xr:uid="{AEB17723-5671-4816-B96B-46B31A35214C}"/>
    <cellStyle name="Notas 17 4 2 2 3 2" xfId="22752" xr:uid="{895F6B62-6F5F-41AD-BCE3-EEC419931251}"/>
    <cellStyle name="Notas 17 4 2 2 4" xfId="20342" xr:uid="{348CDBDB-ECCC-4232-9B40-90498D885749}"/>
    <cellStyle name="Notas 17 4 2 3" xfId="9064" xr:uid="{8B62BA2F-5761-420A-8059-09846E7F4480}"/>
    <cellStyle name="Notas 17 4 2 3 2" xfId="24172" xr:uid="{71875BF5-3792-4080-AD91-BF4FF8454C7B}"/>
    <cellStyle name="Notas 17 4 2 4" xfId="16535" xr:uid="{D8FD4D33-E592-4041-B65C-DE31D1D1A5C5}"/>
    <cellStyle name="Notas 17 4 2 4 2" xfId="31643" xr:uid="{91B12B98-89AE-41E4-8F41-CFA95F613A3C}"/>
    <cellStyle name="Notas 17 4 2 5" xfId="14973" xr:uid="{E522A5AD-D25E-438A-BD84-B3AD3804EC97}"/>
    <cellStyle name="Notas 17 4 2 5 2" xfId="30081" xr:uid="{1FDE4A45-A9C2-4752-8E5C-46676D73F683}"/>
    <cellStyle name="Notas 17 4 2 6" xfId="17705" xr:uid="{D070008A-BF7F-4B51-95B9-8C40A3C3ACF8}"/>
    <cellStyle name="Notas 17 4 3" xfId="2862" xr:uid="{67836B77-81D4-43BF-AEE8-C672F57F95CC}"/>
    <cellStyle name="Notas 17 4 3 2" xfId="5499" xr:uid="{C7A08CD4-19A2-4173-BC06-C0EB42FB23A1}"/>
    <cellStyle name="Notas 17 4 3 2 2" xfId="14689" xr:uid="{E5286C61-9C5E-4BAF-BB1F-11690429B24E}"/>
    <cellStyle name="Notas 17 4 3 2 2 2" xfId="29797" xr:uid="{855DF200-B185-4603-B509-8161C6B9CC96}"/>
    <cellStyle name="Notas 17 4 3 2 3" xfId="20607" xr:uid="{ABB96129-EB95-4C74-A251-DE7DF892C02B}"/>
    <cellStyle name="Notas 17 4 3 3" xfId="14139" xr:uid="{CDF81A14-68EE-42CE-81C0-723483210774}"/>
    <cellStyle name="Notas 17 4 3 3 2" xfId="29247" xr:uid="{A9DFDC96-22D5-49E9-A582-297090B4DAF6}"/>
    <cellStyle name="Notas 17 4 3 4" xfId="17970" xr:uid="{03D4B0DD-8ECA-4666-9310-099D5EDD5F07}"/>
    <cellStyle name="Notas 17 4 4" xfId="3165" xr:uid="{A3414A28-A635-425B-AF5C-03914DB90C01}"/>
    <cellStyle name="Notas 17 4 4 2" xfId="5802" xr:uid="{A686423D-D8D3-4030-9C7D-96DF8D905301}"/>
    <cellStyle name="Notas 17 4 4 2 2" xfId="12113" xr:uid="{4934C365-0C24-4903-B58F-1B91652D51B5}"/>
    <cellStyle name="Notas 17 4 4 2 2 2" xfId="27221" xr:uid="{E2C20D4A-9075-4D4B-AC14-8646B6D4181A}"/>
    <cellStyle name="Notas 17 4 4 2 3" xfId="15083" xr:uid="{5A9CB0AA-CDAA-4033-AF7C-4A0C0E6BAEE4}"/>
    <cellStyle name="Notas 17 4 4 2 3 2" xfId="30191" xr:uid="{C410BAF1-65EA-4B22-BE5C-72C33DAC0254}"/>
    <cellStyle name="Notas 17 4 4 2 4" xfId="20910" xr:uid="{CA1CA7DF-9FD7-479F-AA2C-81C53264AB0D}"/>
    <cellStyle name="Notas 17 4 4 3" xfId="9547" xr:uid="{4CF6C620-29F5-4FA6-8935-CA50706BE668}"/>
    <cellStyle name="Notas 17 4 4 3 2" xfId="24655" xr:uid="{33156560-91D6-4AD5-BB3C-52AE25A955A4}"/>
    <cellStyle name="Notas 17 4 4 4" xfId="7738" xr:uid="{7F486826-D729-4398-8841-2FF12143BE40}"/>
    <cellStyle name="Notas 17 4 4 4 2" xfId="22846" xr:uid="{1245A132-0EBF-4AAE-9C9C-C25BA49F7BF8}"/>
    <cellStyle name="Notas 17 4 4 5" xfId="18273" xr:uid="{FB8B8BA6-42C2-491F-A43F-4853D63CB456}"/>
    <cellStyle name="Notas 17 4 5" xfId="3491" xr:uid="{A0B6737A-3D01-403A-9740-40C87C290888}"/>
    <cellStyle name="Notas 17 4 5 2" xfId="6128" xr:uid="{5E2BC76B-5C02-4A5B-86D0-2F51CFBFC289}"/>
    <cellStyle name="Notas 17 4 5 2 2" xfId="12439" xr:uid="{3F0C3530-1595-48A5-ACAE-EDBF9CCE499D}"/>
    <cellStyle name="Notas 17 4 5 2 2 2" xfId="27547" xr:uid="{228C5058-9F07-4A93-9363-484A5A93069A}"/>
    <cellStyle name="Notas 17 4 5 2 3" xfId="7293" xr:uid="{525ECBEE-261C-4F57-AD8A-D9208AD7B77E}"/>
    <cellStyle name="Notas 17 4 5 2 3 2" xfId="22401" xr:uid="{E7F40180-19DE-4B5D-AA1A-0570D71EE57A}"/>
    <cellStyle name="Notas 17 4 5 2 4" xfId="21236" xr:uid="{538E9B18-651C-4F19-9CB1-0DF2A795051E}"/>
    <cellStyle name="Notas 17 4 5 3" xfId="9873" xr:uid="{A1BEC435-46ED-4320-955B-E3C6BC430843}"/>
    <cellStyle name="Notas 17 4 5 3 2" xfId="24981" xr:uid="{A78CC169-4072-4CCB-A98E-59482A865B93}"/>
    <cellStyle name="Notas 17 4 5 4" xfId="15551" xr:uid="{BD548C89-2E86-4A08-B2EA-6836F7FA7B7D}"/>
    <cellStyle name="Notas 17 4 5 4 2" xfId="30659" xr:uid="{18ED169B-2630-49FA-90E1-2972194D8B3E}"/>
    <cellStyle name="Notas 17 4 5 5" xfId="18599" xr:uid="{CDF777D6-89BC-411B-B3B4-93E265A20316}"/>
    <cellStyle name="Notas 17 4 6" xfId="3797" xr:uid="{B05DD5AC-4C68-4382-AFA7-0E5F0D652FFD}"/>
    <cellStyle name="Notas 17 4 6 2" xfId="6434" xr:uid="{7913FD8A-1E26-4073-A37C-826AD0FDCDA9}"/>
    <cellStyle name="Notas 17 4 6 2 2" xfId="12745" xr:uid="{B0005D8C-F000-41FC-9C27-1E6B9C40D2B0}"/>
    <cellStyle name="Notas 17 4 6 2 2 2" xfId="27853" xr:uid="{668FB9B5-BD1D-4503-BB3D-88E6764828E1}"/>
    <cellStyle name="Notas 17 4 6 2 3" xfId="7419" xr:uid="{2B0468DA-BB4A-492E-80AF-973464E294F3}"/>
    <cellStyle name="Notas 17 4 6 2 3 2" xfId="22527" xr:uid="{4E0F4A66-4533-4D79-B7F0-C9CB0C376E03}"/>
    <cellStyle name="Notas 17 4 6 2 4" xfId="21542" xr:uid="{22534CA1-C5DE-45EA-82F7-D6EA03784F98}"/>
    <cellStyle name="Notas 17 4 6 3" xfId="10179" xr:uid="{8A6673B4-C628-4CAB-85B6-94863282CF2A}"/>
    <cellStyle name="Notas 17 4 6 3 2" xfId="25287" xr:uid="{4D8C3231-A3CA-444C-B682-1D2F42D524CE}"/>
    <cellStyle name="Notas 17 4 6 4" xfId="13379" xr:uid="{91F7DCDA-ADB0-405D-9E15-12D8CA9E74C6}"/>
    <cellStyle name="Notas 17 4 6 4 2" xfId="28487" xr:uid="{A4CD0FA1-E172-4BD9-AB70-E8B010779B63}"/>
    <cellStyle name="Notas 17 4 6 5" xfId="18905" xr:uid="{98B23D1F-E9C2-4273-9750-1B276480DB9F}"/>
    <cellStyle name="Notas 17 4 7" xfId="4179" xr:uid="{64146305-F281-419D-AA33-6E2825D9CE70}"/>
    <cellStyle name="Notas 17 4 7 2" xfId="6816" xr:uid="{F5D6EBAB-A7FC-4034-8DF5-27DAA5F95EB6}"/>
    <cellStyle name="Notas 17 4 7 2 2" xfId="13127" xr:uid="{9B966480-9A2B-4AC4-A131-C1A0617F0B9E}"/>
    <cellStyle name="Notas 17 4 7 2 2 2" xfId="28235" xr:uid="{FEF682A4-00BC-4B10-B95B-6E7CDB2DEF69}"/>
    <cellStyle name="Notas 17 4 7 2 3" xfId="16796" xr:uid="{84B3E379-E698-4266-8707-CB0AD7055747}"/>
    <cellStyle name="Notas 17 4 7 2 3 2" xfId="31904" xr:uid="{6327C731-CCBC-4499-A5B2-790BAD4B50D2}"/>
    <cellStyle name="Notas 17 4 7 2 4" xfId="21924" xr:uid="{833679EE-306C-4CD9-ACFF-8E2116275CBB}"/>
    <cellStyle name="Notas 17 4 7 3" xfId="10561" xr:uid="{36261420-E9E5-4384-84EF-F162C74343C6}"/>
    <cellStyle name="Notas 17 4 7 3 2" xfId="25669" xr:uid="{316F396B-E5D7-402C-A931-890A6A946D99}"/>
    <cellStyle name="Notas 17 4 7 4" xfId="15218" xr:uid="{00C5D0CF-BD4E-4E7F-8C6D-86FCBAACFBB9}"/>
    <cellStyle name="Notas 17 4 7 4 2" xfId="30326" xr:uid="{483A68BE-AE56-4EC7-AF0E-DD9DF99EDA48}"/>
    <cellStyle name="Notas 17 4 7 5" xfId="19287" xr:uid="{2F870FE0-0AC0-4790-A819-D7FC98DB7DB8}"/>
    <cellStyle name="Notas 17 4 8" xfId="4386" xr:uid="{2E74B52D-E19E-41BD-B915-F17E3DF2E523}"/>
    <cellStyle name="Notas 17 4 8 2" xfId="7023" xr:uid="{5E8AAC2F-2D7B-4F3E-88B5-8CFCCCA95C41}"/>
    <cellStyle name="Notas 17 4 8 2 2" xfId="13334" xr:uid="{3E9719D3-5679-4748-968B-C4FA3E7B6E3C}"/>
    <cellStyle name="Notas 17 4 8 2 2 2" xfId="28442" xr:uid="{1FE6ECA1-87BA-434D-AA38-50EC3384D313}"/>
    <cellStyle name="Notas 17 4 8 2 3" xfId="16998" xr:uid="{71E7E5A2-386A-439A-BD1B-34A665B1B21F}"/>
    <cellStyle name="Notas 17 4 8 2 3 2" xfId="32106" xr:uid="{9151041C-EED5-47E7-BE97-35868657EC74}"/>
    <cellStyle name="Notas 17 4 8 2 4" xfId="22131" xr:uid="{420CC8D5-6528-4844-B810-69D6C48049FD}"/>
    <cellStyle name="Notas 17 4 8 3" xfId="10768" xr:uid="{36B1B66F-7AE1-4601-877A-B5F4BE6E21D1}"/>
    <cellStyle name="Notas 17 4 8 3 2" xfId="25876" xr:uid="{D6F23E13-FCC9-402C-8E67-44154AB02CBE}"/>
    <cellStyle name="Notas 17 4 8 4" xfId="14741" xr:uid="{D1B3DA63-F2BD-45A4-A1E5-8A6B96AB6EC8}"/>
    <cellStyle name="Notas 17 4 8 4 2" xfId="29849" xr:uid="{76BD446F-4FE8-465C-B121-22C825BD29D3}"/>
    <cellStyle name="Notas 17 4 8 5" xfId="19494" xr:uid="{1B31E887-DD51-4A03-B28B-6E92D750F1FF}"/>
    <cellStyle name="Notas 17 4 9" xfId="4744" xr:uid="{C647B176-6EB7-4087-9635-24CA571AEF2C}"/>
    <cellStyle name="Notas 17 4 9 2" xfId="11126" xr:uid="{1958900C-168A-41CC-8397-9C727886B4D7}"/>
    <cellStyle name="Notas 17 4 9 2 2" xfId="26234" xr:uid="{1BBEFDE4-EEAC-49F7-81A4-9EFCB70196D9}"/>
    <cellStyle name="Notas 17 4 9 3" xfId="7141" xr:uid="{018E5931-E4FA-426A-A195-65275DD7BBAE}"/>
    <cellStyle name="Notas 17 4 9 3 2" xfId="22249" xr:uid="{41E709B5-6807-4566-A523-B6D2E9444842}"/>
    <cellStyle name="Notas 17 4 9 4" xfId="19852" xr:uid="{FC6F6A90-3CA5-43CC-ACAA-659189127E3C}"/>
    <cellStyle name="Notas 17 5" xfId="2017" xr:uid="{B1A81C9D-4EF1-4093-9AB7-354FBFABD1BA}"/>
    <cellStyle name="Notas 17 5 10" xfId="13843" xr:uid="{D2E54D82-D3C5-4080-9E33-6747507F25DC}"/>
    <cellStyle name="Notas 17 5 10 2" xfId="28951" xr:uid="{BA8671E1-8236-415D-8116-62850DBD51C9}"/>
    <cellStyle name="Notas 17 5 11" xfId="15226" xr:uid="{5D1A4F44-55F2-4D6A-B942-87F94AFB10C5}"/>
    <cellStyle name="Notas 17 5 11 2" xfId="30334" xr:uid="{CE7DC83D-EDBD-4BF0-8148-61FE8F0B1296}"/>
    <cellStyle name="Notas 17 5 12" xfId="17242" xr:uid="{73AB9448-7794-40BB-898D-06B473A01E14}"/>
    <cellStyle name="Notas 17 5 2" xfId="2779" xr:uid="{49933707-DBBB-495D-BACF-191FF4961A62}"/>
    <cellStyle name="Notas 17 5 2 2" xfId="5416" xr:uid="{1A19D868-6C0F-4438-AABA-86D58C3DE7D3}"/>
    <cellStyle name="Notas 17 5 2 2 2" xfId="8230" xr:uid="{1DDA153F-0884-4818-AB1B-0818D809F1C1}"/>
    <cellStyle name="Notas 17 5 2 2 2 2" xfId="23338" xr:uid="{B3912F15-255E-4F0E-A059-394C2BC5D5F2}"/>
    <cellStyle name="Notas 17 5 2 2 3" xfId="20524" xr:uid="{3017E925-895E-4446-BEB7-C6996AB12DB4}"/>
    <cellStyle name="Notas 17 5 2 3" xfId="16088" xr:uid="{9E909B4F-D6E5-4A3E-B4FF-5D2E610572E6}"/>
    <cellStyle name="Notas 17 5 2 3 2" xfId="31196" xr:uid="{4E67F5A1-845C-464F-8DD5-A2CD6EFB2C75}"/>
    <cellStyle name="Notas 17 5 2 4" xfId="17887" xr:uid="{8D80CDE9-AFC0-46DF-A82E-1D3BB98BC36C}"/>
    <cellStyle name="Notas 17 5 3" xfId="3082" xr:uid="{B3A6C9FC-02EB-4B9D-B3AD-C6A70D713E2A}"/>
    <cellStyle name="Notas 17 5 3 2" xfId="5719" xr:uid="{FCD3768B-6D39-4F3F-86F1-0AE0446AA3CF}"/>
    <cellStyle name="Notas 17 5 3 2 2" xfId="12030" xr:uid="{BA82E27E-4CB1-4174-8CD8-E45CBB1A3BAE}"/>
    <cellStyle name="Notas 17 5 3 2 2 2" xfId="27138" xr:uid="{45FB3581-0552-4B66-B7D7-9782B19988AA}"/>
    <cellStyle name="Notas 17 5 3 2 3" xfId="7166" xr:uid="{40995281-2C46-4171-904F-68AD18E4158D}"/>
    <cellStyle name="Notas 17 5 3 2 3 2" xfId="22274" xr:uid="{5D3C7D97-DD89-49A0-91F8-46C9F70B31DE}"/>
    <cellStyle name="Notas 17 5 3 2 4" xfId="20827" xr:uid="{6AA7A74B-F953-4D96-8DD4-8331A402B624}"/>
    <cellStyle name="Notas 17 5 3 3" xfId="9464" xr:uid="{D53989F0-7135-4F8B-B3AF-C925BFC31A9E}"/>
    <cellStyle name="Notas 17 5 3 3 2" xfId="24572" xr:uid="{B9ACF310-D5E7-4AFF-9F24-27CBBF72C105}"/>
    <cellStyle name="Notas 17 5 3 4" xfId="7496" xr:uid="{5D80065C-5082-4D96-B1E9-C393940BDA19}"/>
    <cellStyle name="Notas 17 5 3 4 2" xfId="22604" xr:uid="{C4E8F90C-1BA7-45B1-9FC9-87B4A5D31438}"/>
    <cellStyle name="Notas 17 5 3 5" xfId="18190" xr:uid="{62F037EA-188A-4365-AFDB-B74C0D9800FB}"/>
    <cellStyle name="Notas 17 5 4" xfId="3408" xr:uid="{2B5A5E3D-A959-4A67-81D7-DBCB5E10A5CF}"/>
    <cellStyle name="Notas 17 5 4 2" xfId="6045" xr:uid="{D7795907-19DD-4B6A-B608-E8B7C6C078F6}"/>
    <cellStyle name="Notas 17 5 4 2 2" xfId="12356" xr:uid="{A214BC89-8B09-4628-B0D4-483340014CA0}"/>
    <cellStyle name="Notas 17 5 4 2 2 2" xfId="27464" xr:uid="{9DE4C1A7-89F8-4EEE-BCF2-FC69901C4467}"/>
    <cellStyle name="Notas 17 5 4 2 3" xfId="16060" xr:uid="{CDCB09DB-6476-4BCC-8EDB-733BE1F10F84}"/>
    <cellStyle name="Notas 17 5 4 2 3 2" xfId="31168" xr:uid="{463326EB-AE44-440D-A06D-906125F77C8F}"/>
    <cellStyle name="Notas 17 5 4 2 4" xfId="21153" xr:uid="{431CF8E8-72CB-4C63-B558-1C6FBB88884A}"/>
    <cellStyle name="Notas 17 5 4 3" xfId="9790" xr:uid="{5440158C-E4F3-4E02-AEE7-4D0C76CB4F3D}"/>
    <cellStyle name="Notas 17 5 4 3 2" xfId="24898" xr:uid="{A01856EC-4B9D-4A3B-8300-9438D85FC72F}"/>
    <cellStyle name="Notas 17 5 4 4" xfId="7263" xr:uid="{CD9182B2-04F8-4E20-B512-FCE6BBD59684}"/>
    <cellStyle name="Notas 17 5 4 4 2" xfId="22371" xr:uid="{98BCEB73-0A32-4ABB-932B-390424BD3864}"/>
    <cellStyle name="Notas 17 5 4 5" xfId="18516" xr:uid="{902AAF44-6BC7-48D8-B554-DF755E76EAE5}"/>
    <cellStyle name="Notas 17 5 5" xfId="3714" xr:uid="{E9231968-213C-4FFC-8936-AF44D9E5F344}"/>
    <cellStyle name="Notas 17 5 5 2" xfId="6351" xr:uid="{1D2808D3-D0F7-41B9-9A35-0F8B1EC57361}"/>
    <cellStyle name="Notas 17 5 5 2 2" xfId="12662" xr:uid="{6731DBA4-25E1-4241-8B20-73E953923D64}"/>
    <cellStyle name="Notas 17 5 5 2 2 2" xfId="27770" xr:uid="{EF90E740-9D5D-48EE-B649-1222C1506A28}"/>
    <cellStyle name="Notas 17 5 5 2 3" xfId="15396" xr:uid="{DE4C819E-B6F7-4D21-BECA-AE179641F87F}"/>
    <cellStyle name="Notas 17 5 5 2 3 2" xfId="30504" xr:uid="{714E463C-AC4A-4932-B7DD-F9C823ABC599}"/>
    <cellStyle name="Notas 17 5 5 2 4" xfId="21459" xr:uid="{661C9C1C-3465-4517-BDB9-9B8BEB40B376}"/>
    <cellStyle name="Notas 17 5 5 3" xfId="10096" xr:uid="{A90B77B4-4037-482D-B82F-DBBF977819CE}"/>
    <cellStyle name="Notas 17 5 5 3 2" xfId="25204" xr:uid="{532C470B-022E-4FDF-B284-7D84E50EFE40}"/>
    <cellStyle name="Notas 17 5 5 4" xfId="16379" xr:uid="{D5D29643-CA87-438F-9D29-35389FA8AC0B}"/>
    <cellStyle name="Notas 17 5 5 4 2" xfId="31487" xr:uid="{899126E7-4B31-4FC9-9C3A-6F1F90B47DB5}"/>
    <cellStyle name="Notas 17 5 5 5" xfId="18822" xr:uid="{6E7718CC-2666-4425-8FB9-0B6DEF72F8B2}"/>
    <cellStyle name="Notas 17 5 6" xfId="4089" xr:uid="{6DA7C656-4EBE-4296-8B64-7C65204F31FD}"/>
    <cellStyle name="Notas 17 5 6 2" xfId="6726" xr:uid="{2CB59045-C9C1-45CB-A568-F5AC887B3655}"/>
    <cellStyle name="Notas 17 5 6 2 2" xfId="13037" xr:uid="{836C43C4-BB7E-4825-9963-84F72023664A}"/>
    <cellStyle name="Notas 17 5 6 2 2 2" xfId="28145" xr:uid="{42096671-EDBE-4A5E-86BB-C8142AF6D40E}"/>
    <cellStyle name="Notas 17 5 6 2 3" xfId="16713" xr:uid="{77ADA1F7-BBA6-4D5A-AF07-AC2E0FF88986}"/>
    <cellStyle name="Notas 17 5 6 2 3 2" xfId="31821" xr:uid="{ABFCDF43-3948-4061-BAD7-B94850C00F19}"/>
    <cellStyle name="Notas 17 5 6 2 4" xfId="21834" xr:uid="{59491377-CD3F-46DE-AA08-08882F31D7A9}"/>
    <cellStyle name="Notas 17 5 6 3" xfId="10471" xr:uid="{45E6AA31-C07E-4542-B2A0-87A98B512942}"/>
    <cellStyle name="Notas 17 5 6 3 2" xfId="25579" xr:uid="{B0A621FD-2771-4487-BD49-889B0F85F750}"/>
    <cellStyle name="Notas 17 5 6 4" xfId="14766" xr:uid="{5AFC8D58-1272-4F69-A0E0-48D4C6A63F11}"/>
    <cellStyle name="Notas 17 5 6 4 2" xfId="29874" xr:uid="{1CE727C8-22D8-45E0-A67F-B1AD889250AF}"/>
    <cellStyle name="Notas 17 5 6 5" xfId="19197" xr:uid="{5E2D2FE5-7FEC-4445-A8FE-D80C52EB2492}"/>
    <cellStyle name="Notas 17 5 7" xfId="4371" xr:uid="{DDF8481C-7CC5-47A3-A727-8162FFA5ADD2}"/>
    <cellStyle name="Notas 17 5 7 2" xfId="7008" xr:uid="{446B5F06-1E80-4165-8BF1-00ECBEF3833E}"/>
    <cellStyle name="Notas 17 5 7 2 2" xfId="13319" xr:uid="{DC971737-0F2C-4CFD-AA51-51EF157F4B62}"/>
    <cellStyle name="Notas 17 5 7 2 2 2" xfId="28427" xr:uid="{D97F22D8-3EA6-46C6-989D-6A48B897F1CE}"/>
    <cellStyle name="Notas 17 5 7 2 3" xfId="16983" xr:uid="{D2EBC1B7-7F48-4B10-B36F-D0AC49A0DF0F}"/>
    <cellStyle name="Notas 17 5 7 2 3 2" xfId="32091" xr:uid="{22F121AE-B6DB-4547-9501-3CEC380ABFD2}"/>
    <cellStyle name="Notas 17 5 7 2 4" xfId="22116" xr:uid="{2D9C24F3-22CE-43B8-BF72-C37D48FF44E8}"/>
    <cellStyle name="Notas 17 5 7 3" xfId="10753" xr:uid="{3E71DF87-2F71-4F95-9ADE-9DBF71814032}"/>
    <cellStyle name="Notas 17 5 7 3 2" xfId="25861" xr:uid="{CAC4355F-317F-4C6A-B122-E8E5047245E4}"/>
    <cellStyle name="Notas 17 5 7 4" xfId="13391" xr:uid="{C1827320-4BA8-487A-A331-F8D2162A61BC}"/>
    <cellStyle name="Notas 17 5 7 4 2" xfId="28499" xr:uid="{42F374E0-0860-4C8A-8E19-8990753354D3}"/>
    <cellStyle name="Notas 17 5 7 5" xfId="19479" xr:uid="{F6540100-E7B2-40E3-8AA1-1451BD006DA7}"/>
    <cellStyle name="Notas 17 5 8" xfId="4654" xr:uid="{1E6DCC32-364E-4F6B-9222-AB276A96175E}"/>
    <cellStyle name="Notas 17 5 8 2" xfId="11036" xr:uid="{9E58E8FF-0689-4B6F-98EC-8C6ADF2BCAD5}"/>
    <cellStyle name="Notas 17 5 8 2 2" xfId="26144" xr:uid="{1AB302AC-3CE7-475D-B287-F1859E506B05}"/>
    <cellStyle name="Notas 17 5 8 3" xfId="13418" xr:uid="{41DC6DD0-B09F-448F-B2C4-9C436C53E8A4}"/>
    <cellStyle name="Notas 17 5 8 3 2" xfId="28526" xr:uid="{03DA4B34-999A-4A3D-A796-A1FC422044E4}"/>
    <cellStyle name="Notas 17 5 8 4" xfId="19762" xr:uid="{B84305E9-E3D3-4866-A89D-34666ED8EA4F}"/>
    <cellStyle name="Notas 17 5 9" xfId="8515" xr:uid="{C88090DB-0075-411A-8DB9-9D9C804E85BF}"/>
    <cellStyle name="Notas 17 5 9 2" xfId="23623" xr:uid="{277A771E-6934-480B-BB8A-F2CC46E3ADD2}"/>
    <cellStyle name="Notas 18" xfId="1456" xr:uid="{00000000-0005-0000-0000-0000B4050000}"/>
    <cellStyle name="Notas 18 2" xfId="1911" xr:uid="{4012F3ED-BA72-4219-A184-34119C82D94A}"/>
    <cellStyle name="Notas 18 2 10" xfId="13845" xr:uid="{34AE9C06-F3F0-4077-A5A3-C06D4A2C0EE7}"/>
    <cellStyle name="Notas 18 2 10 2" xfId="28953" xr:uid="{E27553DC-A35A-4325-B2AF-6E3C3DC40FAB}"/>
    <cellStyle name="Notas 18 2 11" xfId="16090" xr:uid="{A6757D0D-DE1E-4914-98AF-9D7D137E21B2}"/>
    <cellStyle name="Notas 18 2 11 2" xfId="31198" xr:uid="{B1B93BB8-A00D-441C-961E-22DE38F12E09}"/>
    <cellStyle name="Notas 18 2 12" xfId="17136" xr:uid="{F9CCC03D-BA23-4124-B6C5-69888E005F27}"/>
    <cellStyle name="Notas 18 2 2" xfId="2471" xr:uid="{22A0E9B0-D0DF-453F-8179-2B43A116045D}"/>
    <cellStyle name="Notas 18 2 2 2" xfId="5108" xr:uid="{0BAF8121-9F8A-4B52-9443-F6187C75804C}"/>
    <cellStyle name="Notas 18 2 2 2 2" xfId="11472" xr:uid="{B796550E-E922-4566-AC1B-408D4EEF00FE}"/>
    <cellStyle name="Notas 18 2 2 2 2 2" xfId="26580" xr:uid="{D4C90580-B13D-429F-9B99-6B7FCE160E51}"/>
    <cellStyle name="Notas 18 2 2 2 3" xfId="14566" xr:uid="{ABAC7C77-0D2E-42EB-B22F-CB175EC63B44}"/>
    <cellStyle name="Notas 18 2 2 2 3 2" xfId="29674" xr:uid="{D7A6AC99-F67E-47B7-8123-15B0046D88B9}"/>
    <cellStyle name="Notas 18 2 2 2 4" xfId="20216" xr:uid="{99FB9420-B76E-4012-82DA-9FCA1F6E504B}"/>
    <cellStyle name="Notas 18 2 2 3" xfId="8938" xr:uid="{E9A4AF5F-148C-4511-866C-FAFCD23409E7}"/>
    <cellStyle name="Notas 18 2 2 3 2" xfId="24046" xr:uid="{BB02F09E-6B48-4568-808F-E67C71FD5C14}"/>
    <cellStyle name="Notas 18 2 3" xfId="2687" xr:uid="{4C7245F7-BE73-4FCF-881B-2A8378BA5DBC}"/>
    <cellStyle name="Notas 18 2 3 2" xfId="5324" xr:uid="{BFBBFD40-354D-4F3E-B16B-99149A6BDD87}"/>
    <cellStyle name="Notas 18 2 3 2 2" xfId="13542" xr:uid="{38F8323D-30E2-4110-BC4E-532E483E1333}"/>
    <cellStyle name="Notas 18 2 3 2 2 2" xfId="28650" xr:uid="{F0BC1008-F9C5-4E16-8E61-4197B7D3B202}"/>
    <cellStyle name="Notas 18 2 3 2 3" xfId="20432" xr:uid="{B7A50EF7-5C3C-49DA-88FF-E8FD0BC3D479}"/>
    <cellStyle name="Notas 18 2 3 3" xfId="14184" xr:uid="{1B55BBD6-2F96-43A6-B40E-154DD07BA710}"/>
    <cellStyle name="Notas 18 2 3 3 2" xfId="29292" xr:uid="{B5A72F23-7543-4BF4-B189-EC10D98A5B76}"/>
    <cellStyle name="Notas 18 2 3 4" xfId="17795" xr:uid="{49125D39-2505-4953-8F24-1A9F08824975}"/>
    <cellStyle name="Notas 18 2 4" xfId="2990" xr:uid="{0945ED03-FF13-4A0D-936C-A1CF3741CC9F}"/>
    <cellStyle name="Notas 18 2 4 2" xfId="5627" xr:uid="{1FF71F50-C9AF-46D2-B5EE-F7686F4F2D46}"/>
    <cellStyle name="Notas 18 2 4 2 2" xfId="11938" xr:uid="{76D8D09A-31EB-4BEA-869D-0EFEA36D35A5}"/>
    <cellStyle name="Notas 18 2 4 2 2 2" xfId="27046" xr:uid="{4BAC96B6-CD64-4C9A-8C09-8EEA601A1328}"/>
    <cellStyle name="Notas 18 2 4 2 3" xfId="15256" xr:uid="{38BB82EC-14B7-4798-BF06-33FC36BC57ED}"/>
    <cellStyle name="Notas 18 2 4 2 3 2" xfId="30364" xr:uid="{0B8CBD36-FCF8-44BE-8C5E-52822D55D37C}"/>
    <cellStyle name="Notas 18 2 4 2 4" xfId="20735" xr:uid="{D0146781-71CC-422E-BBD1-F8ADE3A03100}"/>
    <cellStyle name="Notas 18 2 4 3" xfId="9372" xr:uid="{0B29E6F7-E778-4FAA-84BD-6FEE5BB827E6}"/>
    <cellStyle name="Notas 18 2 4 3 2" xfId="24480" xr:uid="{091A6848-D528-45C9-9C04-E929D6E7803E}"/>
    <cellStyle name="Notas 18 2 4 4" xfId="14113" xr:uid="{224371DE-71A8-4113-8148-6C4A02F288C0}"/>
    <cellStyle name="Notas 18 2 4 4 2" xfId="29221" xr:uid="{176BE57A-8E6C-4366-80F6-821678A0715A}"/>
    <cellStyle name="Notas 18 2 4 5" xfId="18098" xr:uid="{E490EAD5-1838-4E17-8246-E00CE4A41173}"/>
    <cellStyle name="Notas 18 2 5" xfId="3316" xr:uid="{1D875FF1-EB80-4B82-8F76-F1B53D42F880}"/>
    <cellStyle name="Notas 18 2 5 2" xfId="5953" xr:uid="{456F1A06-5E8C-41C9-B835-EF5230410CC1}"/>
    <cellStyle name="Notas 18 2 5 2 2" xfId="12264" xr:uid="{FAF105DD-6000-4037-BFCC-9FD050F0B590}"/>
    <cellStyle name="Notas 18 2 5 2 2 2" xfId="27372" xr:uid="{220C6F35-38CB-496E-9466-BE7AB52B5078}"/>
    <cellStyle name="Notas 18 2 5 2 3" xfId="9301" xr:uid="{8B766373-9ED4-49DF-BFB2-345A34F97F08}"/>
    <cellStyle name="Notas 18 2 5 2 3 2" xfId="24409" xr:uid="{5246304C-1589-4A60-8E73-09A37CE71EAE}"/>
    <cellStyle name="Notas 18 2 5 2 4" xfId="21061" xr:uid="{B47B979E-F5F2-4927-A233-5F353F737EE8}"/>
    <cellStyle name="Notas 18 2 5 3" xfId="9698" xr:uid="{829CA3B4-B786-4276-801D-B616488DAAE9}"/>
    <cellStyle name="Notas 18 2 5 3 2" xfId="24806" xr:uid="{5D15D8AD-8F13-435F-B7A5-643B2FBB8A98}"/>
    <cellStyle name="Notas 18 2 5 4" xfId="15599" xr:uid="{A9BEB072-4A59-4228-8225-59C04EFD4A80}"/>
    <cellStyle name="Notas 18 2 5 4 2" xfId="30707" xr:uid="{BDCD6581-7CA9-4B8B-9151-D68CBFAAAF1B}"/>
    <cellStyle name="Notas 18 2 5 5" xfId="18424" xr:uid="{7B5F5978-0720-4C7A-802E-105B4AE6EE9C}"/>
    <cellStyle name="Notas 18 2 6" xfId="3622" xr:uid="{0ECB584A-74B2-4BD5-A3D9-7FAC0607EFC8}"/>
    <cellStyle name="Notas 18 2 6 2" xfId="6259" xr:uid="{C21E9344-6391-4F72-8355-5AFF3E16B55B}"/>
    <cellStyle name="Notas 18 2 6 2 2" xfId="12570" xr:uid="{658015AB-8650-4FB7-95EB-9CDF0403290C}"/>
    <cellStyle name="Notas 18 2 6 2 2 2" xfId="27678" xr:uid="{8EDE8887-70C5-4C34-B019-C05F4E4E34BC}"/>
    <cellStyle name="Notas 18 2 6 2 3" xfId="15215" xr:uid="{FC9A5806-39B8-4CCE-A73C-3101D3822C26}"/>
    <cellStyle name="Notas 18 2 6 2 3 2" xfId="30323" xr:uid="{5CBCD85E-4AB1-4343-9CC3-BB781FAC040B}"/>
    <cellStyle name="Notas 18 2 6 2 4" xfId="21367" xr:uid="{8C6A5929-C200-48DE-AAF8-B46BC10F1606}"/>
    <cellStyle name="Notas 18 2 6 3" xfId="10004" xr:uid="{E1DB5A1F-AD84-4956-A286-713292141016}"/>
    <cellStyle name="Notas 18 2 6 3 2" xfId="25112" xr:uid="{8D32B7E5-236F-45DF-92B8-D3EE13EA4995}"/>
    <cellStyle name="Notas 18 2 6 4" xfId="15380" xr:uid="{3EE5262D-826A-49CF-B02A-9F81E74163C6}"/>
    <cellStyle name="Notas 18 2 6 4 2" xfId="30488" xr:uid="{94209D89-A251-47FF-A2A1-8143A2CCEA95}"/>
    <cellStyle name="Notas 18 2 6 5" xfId="18730" xr:uid="{ED8F280D-B276-4012-8AED-B3783A083AA7}"/>
    <cellStyle name="Notas 18 2 7" xfId="3983" xr:uid="{09D8E126-E9C4-45B1-92F5-8BCC2A9F78E2}"/>
    <cellStyle name="Notas 18 2 7 2" xfId="6620" xr:uid="{4D28C15C-AD14-4C12-893F-821AFF93EEEA}"/>
    <cellStyle name="Notas 18 2 7 2 2" xfId="12931" xr:uid="{EE3B40BD-9823-4EF3-9DCA-0FA9A0D3C7AF}"/>
    <cellStyle name="Notas 18 2 7 2 2 2" xfId="28039" xr:uid="{A60FD908-C678-468A-8FCD-640BE69999AD}"/>
    <cellStyle name="Notas 18 2 7 2 3" xfId="16621" xr:uid="{929DEF42-0C6E-456B-B8B8-7673F02ED6BD}"/>
    <cellStyle name="Notas 18 2 7 2 3 2" xfId="31729" xr:uid="{0DDEAE33-9337-4F09-86CF-07BAD7F960BD}"/>
    <cellStyle name="Notas 18 2 7 2 4" xfId="21728" xr:uid="{31C0F4A7-53AA-4DD3-BD8B-DCEF14289547}"/>
    <cellStyle name="Notas 18 2 7 3" xfId="10365" xr:uid="{6037C6B7-55AB-4478-8522-6DEE141B0452}"/>
    <cellStyle name="Notas 18 2 7 3 2" xfId="25473" xr:uid="{70CFE85D-AD32-454D-8BC2-6021A4F4EA0D}"/>
    <cellStyle name="Notas 18 2 7 4" xfId="15925" xr:uid="{3C574120-F420-4429-A036-3B93B8C6F449}"/>
    <cellStyle name="Notas 18 2 7 4 2" xfId="31033" xr:uid="{71501DC0-887F-4DA7-B910-E697F8FBF90F}"/>
    <cellStyle name="Notas 18 2 7 5" xfId="19091" xr:uid="{BA04DBFD-0DE9-427F-BA06-2070BABDD5A8}"/>
    <cellStyle name="Notas 18 2 8" xfId="4548" xr:uid="{8DC37567-1673-4FFD-9D7D-5467DD04A30F}"/>
    <cellStyle name="Notas 18 2 8 2" xfId="10930" xr:uid="{29B6B9BB-AEB5-4478-A01A-FEE6D65F1A9A}"/>
    <cellStyle name="Notas 18 2 8 2 2" xfId="26038" xr:uid="{D2026B69-084D-490D-BB0C-3F5E7F8CC753}"/>
    <cellStyle name="Notas 18 2 8 3" xfId="9207" xr:uid="{D1DC9C86-3A6E-4CA1-A5E6-1F6BEF945042}"/>
    <cellStyle name="Notas 18 2 8 3 2" xfId="24315" xr:uid="{CD5745C2-A061-4D18-A692-09C7BB54760D}"/>
    <cellStyle name="Notas 18 2 8 4" xfId="19656" xr:uid="{D66DEDE9-AE28-49D4-A2E1-370633F213DC}"/>
    <cellStyle name="Notas 18 2 9" xfId="8412" xr:uid="{A875BA7D-0EE1-4090-A41F-1EE77B02314F}"/>
    <cellStyle name="Notas 18 2 9 2" xfId="23520" xr:uid="{F9E7FC72-E0C5-4FD7-8067-EF23A82D5DA0}"/>
    <cellStyle name="Notas 18 3" xfId="1898" xr:uid="{F717FE84-B0EE-4A3D-A98B-FC5079354665}"/>
    <cellStyle name="Notas 18 3 10" xfId="8399" xr:uid="{58E252F8-6C93-484D-B1C9-B0A33EA1367E}"/>
    <cellStyle name="Notas 18 3 10 2" xfId="23507" xr:uid="{FD3C43EB-C7EF-4EB7-B60B-DAC0375B0B9C}"/>
    <cellStyle name="Notas 18 3 11" xfId="14545" xr:uid="{EE3B2EE0-7A8F-4A55-B286-4AE2573486CF}"/>
    <cellStyle name="Notas 18 3 11 2" xfId="29653" xr:uid="{F4EA77CC-EDA8-40F2-A62E-5E46D506E638}"/>
    <cellStyle name="Notas 18 3 12" xfId="13355" xr:uid="{39E676CF-DDE7-4175-B8EB-12D37918969F}"/>
    <cellStyle name="Notas 18 3 12 2" xfId="28463" xr:uid="{62052C85-D765-49FE-9019-987003C54D4D}"/>
    <cellStyle name="Notas 18 3 13" xfId="17123" xr:uid="{981113F0-C9B9-4DE6-A883-29575D6C1FAC}"/>
    <cellStyle name="Notas 18 3 2" xfId="2458" xr:uid="{90B67BA2-98DA-4645-9560-827AB568B1EF}"/>
    <cellStyle name="Notas 18 3 2 2" xfId="5095" xr:uid="{21901557-7629-4BF8-8638-789395DCA1FD}"/>
    <cellStyle name="Notas 18 3 2 2 2" xfId="11459" xr:uid="{094BAE01-AECB-4564-BC01-AF1530760426}"/>
    <cellStyle name="Notas 18 3 2 2 2 2" xfId="26567" xr:uid="{D5501CE3-1425-4BB0-A62A-CEB6DF95BBCB}"/>
    <cellStyle name="Notas 18 3 2 2 3" xfId="8711" xr:uid="{D4DE9A67-9064-4901-9060-9FE14C2AF93C}"/>
    <cellStyle name="Notas 18 3 2 2 3 2" xfId="23819" xr:uid="{A15D147A-9D3C-4119-990F-FDDAB2BF07D4}"/>
    <cellStyle name="Notas 18 3 2 2 4" xfId="20203" xr:uid="{C3E6318C-5B71-450B-B0E5-1F2484E2F18B}"/>
    <cellStyle name="Notas 18 3 2 3" xfId="8925" xr:uid="{11AE96BC-268E-4595-8ECC-9F7AA46B1C7C}"/>
    <cellStyle name="Notas 18 3 2 3 2" xfId="24033" xr:uid="{ADD0D4CF-EFD2-4BEE-8BCD-01629F1BBE93}"/>
    <cellStyle name="Notas 18 3 2 4" xfId="11762" xr:uid="{FB361B6D-92FB-4BF5-80BA-8195BE728225}"/>
    <cellStyle name="Notas 18 3 2 4 2" xfId="26870" xr:uid="{7C3ADCAD-2B0D-4694-BB6E-A1256B6075C1}"/>
    <cellStyle name="Notas 18 3 2 5" xfId="7384" xr:uid="{3207AF91-B942-45EC-A7D3-3B00B8CE7774}"/>
    <cellStyle name="Notas 18 3 2 5 2" xfId="22492" xr:uid="{F4DEE875-AD01-4E25-8EF0-140BD0CE3280}"/>
    <cellStyle name="Notas 18 3 2 6" xfId="17632" xr:uid="{90185677-24EE-46B4-98B4-A35CE492271C}"/>
    <cellStyle name="Notas 18 3 3" xfId="2674" xr:uid="{04292690-52F0-42B5-9201-D966F24386EA}"/>
    <cellStyle name="Notas 18 3 3 2" xfId="5311" xr:uid="{3D94C88F-0A11-4821-9A83-0849A594B564}"/>
    <cellStyle name="Notas 18 3 3 2 2" xfId="8705" xr:uid="{87C5536B-50E8-43C5-91AA-5CBC18EA9526}"/>
    <cellStyle name="Notas 18 3 3 2 2 2" xfId="23813" xr:uid="{B9C1E83E-D694-4126-BEDF-B0687A12FCD2}"/>
    <cellStyle name="Notas 18 3 3 2 3" xfId="20419" xr:uid="{9176940E-096A-4ED9-960F-C61C8F127DA7}"/>
    <cellStyle name="Notas 18 3 3 3" xfId="15859" xr:uid="{41835002-A2F1-48AD-B585-12990C9A0A46}"/>
    <cellStyle name="Notas 18 3 3 3 2" xfId="30967" xr:uid="{75C489D6-DAFB-44B1-A51B-D6E77916259D}"/>
    <cellStyle name="Notas 18 3 3 4" xfId="17782" xr:uid="{71791CA8-5565-41B0-80A3-C9D70C34CD0F}"/>
    <cellStyle name="Notas 18 3 4" xfId="2977" xr:uid="{20BBBA4B-2D58-4769-A8C5-DD5CA340CC94}"/>
    <cellStyle name="Notas 18 3 4 2" xfId="5614" xr:uid="{15592EB7-D9FC-4DA3-B707-0E2CA68225C0}"/>
    <cellStyle name="Notas 18 3 4 2 2" xfId="11925" xr:uid="{DB4C1013-05C8-4F88-8DE2-FD1C4CD7B33A}"/>
    <cellStyle name="Notas 18 3 4 2 2 2" xfId="27033" xr:uid="{BA9EB2AD-09AD-4950-A6CA-CA6D3046380A}"/>
    <cellStyle name="Notas 18 3 4 2 3" xfId="11809" xr:uid="{777FD884-F543-48DA-B850-A7EBC0697134}"/>
    <cellStyle name="Notas 18 3 4 2 3 2" xfId="26917" xr:uid="{33856FE1-20DC-4238-A487-9E8C5910746E}"/>
    <cellStyle name="Notas 18 3 4 2 4" xfId="20722" xr:uid="{46846DBA-6D81-4BDB-84B0-D869A1BCC1D8}"/>
    <cellStyle name="Notas 18 3 4 3" xfId="9359" xr:uid="{A837E0B3-96BF-4E5E-BDE8-F0736041729B}"/>
    <cellStyle name="Notas 18 3 4 3 2" xfId="24467" xr:uid="{1199BA71-4C26-4054-821F-F879E1F48CC3}"/>
    <cellStyle name="Notas 18 3 4 4" xfId="7607" xr:uid="{DFCA77FB-EC6B-4021-AD3A-31A4CB07B473}"/>
    <cellStyle name="Notas 18 3 4 4 2" xfId="22715" xr:uid="{1EA822F7-89D7-49BC-ACFD-9954B22441F8}"/>
    <cellStyle name="Notas 18 3 4 5" xfId="18085" xr:uid="{FFD4EC1C-755C-44DB-ADBF-857C3D385F81}"/>
    <cellStyle name="Notas 18 3 5" xfId="3303" xr:uid="{7A16D37C-1A62-4443-8AED-DFBC79B7064A}"/>
    <cellStyle name="Notas 18 3 5 2" xfId="5940" xr:uid="{D4C1C977-00AF-48BE-A008-D916B1210FC1}"/>
    <cellStyle name="Notas 18 3 5 2 2" xfId="12251" xr:uid="{3528346F-B144-4B69-B365-E12DAA6FF85F}"/>
    <cellStyle name="Notas 18 3 5 2 2 2" xfId="27359" xr:uid="{A22D015C-6C8D-4CA2-B629-069EAE8966F4}"/>
    <cellStyle name="Notas 18 3 5 2 3" xfId="15902" xr:uid="{64E550EC-EBDF-43D4-853F-244439CFDB4C}"/>
    <cellStyle name="Notas 18 3 5 2 3 2" xfId="31010" xr:uid="{8A635CEE-CC78-4531-9E12-9034BDB4E6B6}"/>
    <cellStyle name="Notas 18 3 5 2 4" xfId="21048" xr:uid="{B67C55A0-E406-4D69-B380-942F46132EEC}"/>
    <cellStyle name="Notas 18 3 5 3" xfId="9685" xr:uid="{66F15557-5BE7-4C7E-AE81-1BE8440CCA2B}"/>
    <cellStyle name="Notas 18 3 5 3 2" xfId="24793" xr:uid="{B5615AEF-447B-4F06-9D51-B1839CC3B440}"/>
    <cellStyle name="Notas 18 3 5 4" xfId="8467" xr:uid="{55B7AA79-DE08-4671-8C43-21F8F7055231}"/>
    <cellStyle name="Notas 18 3 5 4 2" xfId="23575" xr:uid="{360D8421-777E-4A37-9EF0-FDAC6D66DF03}"/>
    <cellStyle name="Notas 18 3 5 5" xfId="18411" xr:uid="{D4DB0CEC-BECD-440E-9853-AC3B4398DCBC}"/>
    <cellStyle name="Notas 18 3 6" xfId="3609" xr:uid="{299C9A0B-4252-4D39-B7F4-65C248D7CB5E}"/>
    <cellStyle name="Notas 18 3 6 2" xfId="6246" xr:uid="{0FCFA535-0199-43FC-97CC-265B580D5DA0}"/>
    <cellStyle name="Notas 18 3 6 2 2" xfId="12557" xr:uid="{9FC1AC3A-E689-43C2-859E-AC133BFB7CAB}"/>
    <cellStyle name="Notas 18 3 6 2 2 2" xfId="27665" xr:uid="{A67F3054-5517-4C47-80B2-D29F6EDBAE2B}"/>
    <cellStyle name="Notas 18 3 6 2 3" xfId="7631" xr:uid="{1B9FC121-CA55-4907-9774-E1A570178127}"/>
    <cellStyle name="Notas 18 3 6 2 3 2" xfId="22739" xr:uid="{D04D514E-D043-4AEE-B969-AF0799EC731E}"/>
    <cellStyle name="Notas 18 3 6 2 4" xfId="21354" xr:uid="{AE6DECA8-C45A-4B4D-A60B-00064B1C6F88}"/>
    <cellStyle name="Notas 18 3 6 3" xfId="9991" xr:uid="{7F612B28-42EA-4B8C-9A63-63189EA7AC2B}"/>
    <cellStyle name="Notas 18 3 6 3 2" xfId="25099" xr:uid="{68DD4E44-C14C-4C6F-B900-98F48EDDC9E0}"/>
    <cellStyle name="Notas 18 3 6 4" xfId="7493" xr:uid="{BD65A421-8582-478D-9BF3-74D31D025B7A}"/>
    <cellStyle name="Notas 18 3 6 4 2" xfId="22601" xr:uid="{BA36CD83-728B-4FC0-A745-88F90C267E27}"/>
    <cellStyle name="Notas 18 3 6 5" xfId="18717" xr:uid="{1FB847D4-324D-4B20-BD40-DE24C6E1473D}"/>
    <cellStyle name="Notas 18 3 7" xfId="3970" xr:uid="{24C8A4AC-AEBD-4E49-83C0-81A2D15A1AC2}"/>
    <cellStyle name="Notas 18 3 7 2" xfId="6607" xr:uid="{0BC72763-7B6C-4169-92E6-7939D8EC0406}"/>
    <cellStyle name="Notas 18 3 7 2 2" xfId="12918" xr:uid="{DC59E6A5-6C7B-442C-83CC-27A4AA890C6C}"/>
    <cellStyle name="Notas 18 3 7 2 2 2" xfId="28026" xr:uid="{D0488C7D-A493-4542-9607-D7F1DBECD5DF}"/>
    <cellStyle name="Notas 18 3 7 2 3" xfId="16608" xr:uid="{83C3EB5B-D876-4716-B08C-7EF18CA7C513}"/>
    <cellStyle name="Notas 18 3 7 2 3 2" xfId="31716" xr:uid="{31521CB0-9291-49AA-9826-325C203CF694}"/>
    <cellStyle name="Notas 18 3 7 2 4" xfId="21715" xr:uid="{0FA98429-48A6-4632-BE28-35D74783CBBE}"/>
    <cellStyle name="Notas 18 3 7 3" xfId="10352" xr:uid="{88888A1C-7435-4844-9498-F247ACFB2088}"/>
    <cellStyle name="Notas 18 3 7 3 2" xfId="25460" xr:uid="{47ECD538-2E19-4F9C-82DC-223D444135BB}"/>
    <cellStyle name="Notas 18 3 7 4" xfId="7420" xr:uid="{0C906412-E6DE-413A-BA0A-1C32E3CEF56D}"/>
    <cellStyle name="Notas 18 3 7 4 2" xfId="22528" xr:uid="{DA555AB6-E388-4B3C-8EA4-4C7A6A173F42}"/>
    <cellStyle name="Notas 18 3 7 5" xfId="19078" xr:uid="{D282B16F-1CE9-4372-8355-E5685CB0EFE4}"/>
    <cellStyle name="Notas 18 3 8" xfId="4302" xr:uid="{B99C21CA-CCF5-42D7-B52C-73AA71467381}"/>
    <cellStyle name="Notas 18 3 8 2" xfId="6939" xr:uid="{CD6387E4-9C1C-439C-8794-C1606A4FB9B1}"/>
    <cellStyle name="Notas 18 3 8 2 2" xfId="13250" xr:uid="{BFD93C5C-36F4-4B81-95BA-7EF846539721}"/>
    <cellStyle name="Notas 18 3 8 2 2 2" xfId="28358" xr:uid="{0F8B8BFE-9C85-43B2-91FD-EB9C382D7CB5}"/>
    <cellStyle name="Notas 18 3 8 2 3" xfId="16914" xr:uid="{C89C8CB0-7EA3-4FA5-941F-81419008F922}"/>
    <cellStyle name="Notas 18 3 8 2 3 2" xfId="32022" xr:uid="{21297E0D-E8E4-4EE6-8B56-EB0F766A5A28}"/>
    <cellStyle name="Notas 18 3 8 2 4" xfId="22047" xr:uid="{B411F159-0520-42BA-8E5E-D5DC9B13CC8B}"/>
    <cellStyle name="Notas 18 3 8 3" xfId="10684" xr:uid="{463939C2-F01F-4587-B53A-5338811A2857}"/>
    <cellStyle name="Notas 18 3 8 3 2" xfId="25792" xr:uid="{DD750228-81B4-4FCF-AF27-48AADE99C89D}"/>
    <cellStyle name="Notas 18 3 8 4" xfId="14112" xr:uid="{18E7ACA1-82D2-4FB3-A34A-6F3D2770188C}"/>
    <cellStyle name="Notas 18 3 8 4 2" xfId="29220" xr:uid="{C8F957EC-CA42-41F4-A05E-2AC27CCFDD1E}"/>
    <cellStyle name="Notas 18 3 8 5" xfId="19410" xr:uid="{19EC7459-A520-4AC8-90E3-AE0267EA9566}"/>
    <cellStyle name="Notas 18 3 9" xfId="4535" xr:uid="{B7EBF91E-34F2-429D-BA3B-D740C5786448}"/>
    <cellStyle name="Notas 18 3 9 2" xfId="10917" xr:uid="{2464A277-1C4B-4117-9488-87A4FEE3A36E}"/>
    <cellStyle name="Notas 18 3 9 2 2" xfId="26025" xr:uid="{005DFE60-9308-4183-B441-059CBF4C3EEF}"/>
    <cellStyle name="Notas 18 3 9 3" xfId="7554" xr:uid="{EB73B2EB-0A60-4ECB-B27E-5C04BEC1E5D3}"/>
    <cellStyle name="Notas 18 3 9 3 2" xfId="22662" xr:uid="{85718656-97FA-4720-A535-BD7564962696}"/>
    <cellStyle name="Notas 18 3 9 4" xfId="19643" xr:uid="{2D709EA6-5A86-4C4F-BA11-3B0961830B21}"/>
    <cellStyle name="Notas 18 4" xfId="2108" xr:uid="{9934D8AD-8ECD-4FBD-AFF8-0BFC69F590A6}"/>
    <cellStyle name="Notas 18 4 10" xfId="8606" xr:uid="{7F1219AC-C32E-46E0-B10E-C13ADCFE1685}"/>
    <cellStyle name="Notas 18 4 10 2" xfId="23714" xr:uid="{ACA5FE30-003C-4297-A18F-8F1651C7C966}"/>
    <cellStyle name="Notas 18 4 11" xfId="7326" xr:uid="{4018340B-C71B-49F1-A7E6-2C653C2F03C8}"/>
    <cellStyle name="Notas 18 4 11 2" xfId="22434" xr:uid="{90BC65B8-88D5-4554-BC93-89840099A3E3}"/>
    <cellStyle name="Notas 18 4 12" xfId="7621" xr:uid="{D733ED51-4176-425E-9B8A-61A5CCD08499}"/>
    <cellStyle name="Notas 18 4 12 2" xfId="22729" xr:uid="{7D3EBBA8-121B-4A39-8F33-1BA6E4DA9446}"/>
    <cellStyle name="Notas 18 4 13" xfId="17333" xr:uid="{2E3BF2D1-1C9E-4A66-938F-021E2BA0FD57}"/>
    <cellStyle name="Notas 18 4 2" xfId="2598" xr:uid="{E4386EE7-3C92-4B31-A144-3A7D668489CC}"/>
    <cellStyle name="Notas 18 4 2 2" xfId="5235" xr:uid="{93EA62A1-AC23-4BC1-956A-56076057B0B5}"/>
    <cellStyle name="Notas 18 4 2 2 2" xfId="11599" xr:uid="{27F8994A-859C-4CDF-9349-FC1696D8D740}"/>
    <cellStyle name="Notas 18 4 2 2 2 2" xfId="26707" xr:uid="{D093FA8A-1D00-4BDE-9B31-61352195BB8C}"/>
    <cellStyle name="Notas 18 4 2 2 3" xfId="8058" xr:uid="{041685AD-CB18-4A9D-8B8E-C617CD16BED1}"/>
    <cellStyle name="Notas 18 4 2 2 3 2" xfId="23166" xr:uid="{1D3E0D3B-7768-4EE9-97E3-5101BE225A76}"/>
    <cellStyle name="Notas 18 4 2 2 4" xfId="20343" xr:uid="{7FE28083-0268-40AC-8390-266768477E53}"/>
    <cellStyle name="Notas 18 4 2 3" xfId="9065" xr:uid="{8052A38B-5299-4808-BEDE-76300DD8D21E}"/>
    <cellStyle name="Notas 18 4 2 3 2" xfId="24173" xr:uid="{E6383511-C290-4767-B00C-36805E078068}"/>
    <cellStyle name="Notas 18 4 2 4" xfId="15723" xr:uid="{FC356F00-622E-4F0A-A8C7-465371E22FB5}"/>
    <cellStyle name="Notas 18 4 2 4 2" xfId="30831" xr:uid="{97AF94AA-5374-4532-A00A-F3870ABDBFBC}"/>
    <cellStyle name="Notas 18 4 2 5" xfId="11756" xr:uid="{4FB70ED2-B981-4E37-8D84-0ACA8BDAAEF0}"/>
    <cellStyle name="Notas 18 4 2 5 2" xfId="26864" xr:uid="{941CDB88-D699-41C9-B11A-00DCBAD535CE}"/>
    <cellStyle name="Notas 18 4 2 6" xfId="17706" xr:uid="{179594D9-55A1-4097-9823-B5034AC29E73}"/>
    <cellStyle name="Notas 18 4 3" xfId="2863" xr:uid="{FAEAF976-F5D9-49EE-9A4F-DB3B6C6196CB}"/>
    <cellStyle name="Notas 18 4 3 2" xfId="5500" xr:uid="{537D3A7E-7FF3-4BA6-BAA5-FF66CFE8D725}"/>
    <cellStyle name="Notas 18 4 3 2 2" xfId="14206" xr:uid="{09704D14-C2F7-4975-BA16-C248EC2F6DBA}"/>
    <cellStyle name="Notas 18 4 3 2 2 2" xfId="29314" xr:uid="{215199E2-7755-4906-8574-60891A68332D}"/>
    <cellStyle name="Notas 18 4 3 2 3" xfId="20608" xr:uid="{0E761CA7-BA25-45C1-8B24-4D1E0F257117}"/>
    <cellStyle name="Notas 18 4 3 3" xfId="9211" xr:uid="{FA6525C6-FA4D-430C-BE27-4F230AD8F56B}"/>
    <cellStyle name="Notas 18 4 3 3 2" xfId="24319" xr:uid="{256FBCA6-C180-4269-A5C9-84E226FB7C17}"/>
    <cellStyle name="Notas 18 4 3 4" xfId="17971" xr:uid="{CE849503-B241-494F-AE61-61B0BE9F4770}"/>
    <cellStyle name="Notas 18 4 4" xfId="3166" xr:uid="{1DB6295E-0929-4E09-AA47-2323E0AE2788}"/>
    <cellStyle name="Notas 18 4 4 2" xfId="5803" xr:uid="{44EBF41B-159D-41F4-A399-055388DEEA65}"/>
    <cellStyle name="Notas 18 4 4 2 2" xfId="12114" xr:uid="{9D89D7B9-BFB2-4B26-AAFD-08EB269721E6}"/>
    <cellStyle name="Notas 18 4 4 2 2 2" xfId="27222" xr:uid="{AC9AECC2-49AD-4829-988B-203FAA50E77F}"/>
    <cellStyle name="Notas 18 4 4 2 3" xfId="15569" xr:uid="{91FC8A4A-20B3-482F-8C3D-9C10467E3FA2}"/>
    <cellStyle name="Notas 18 4 4 2 3 2" xfId="30677" xr:uid="{23CBAA3B-68C8-48A0-894D-5A95E2013783}"/>
    <cellStyle name="Notas 18 4 4 2 4" xfId="20911" xr:uid="{5DEA0C71-8C2E-4DCB-BED5-9E052E276F6C}"/>
    <cellStyle name="Notas 18 4 4 3" xfId="9548" xr:uid="{ACDCA8EF-4539-4477-98CE-62DB432AD500}"/>
    <cellStyle name="Notas 18 4 4 3 2" xfId="24656" xr:uid="{FF9A65BE-A49A-4F0A-B257-1573DA737F92}"/>
    <cellStyle name="Notas 18 4 4 4" xfId="13988" xr:uid="{502C598D-6911-4023-8E6A-290DF0FF4ECF}"/>
    <cellStyle name="Notas 18 4 4 4 2" xfId="29096" xr:uid="{5BC11566-19AF-4A3A-899A-FD323F2A7E44}"/>
    <cellStyle name="Notas 18 4 4 5" xfId="18274" xr:uid="{62E0C5E2-87EC-42CC-9C6E-D516F1906222}"/>
    <cellStyle name="Notas 18 4 5" xfId="3492" xr:uid="{A273E4AB-EE10-4808-AC4A-68F6D93420D2}"/>
    <cellStyle name="Notas 18 4 5 2" xfId="6129" xr:uid="{F5C0B92D-C13C-4992-AB02-D6789756DC5C}"/>
    <cellStyle name="Notas 18 4 5 2 2" xfId="12440" xr:uid="{E59D29DF-DB4A-41DB-A55F-9BECCF82EBF2}"/>
    <cellStyle name="Notas 18 4 5 2 2 2" xfId="27548" xr:uid="{F7D96D88-0527-43B6-A982-26559809700F}"/>
    <cellStyle name="Notas 18 4 5 2 3" xfId="7725" xr:uid="{70931E94-C0B0-4895-A4E6-EAA225E2FDD3}"/>
    <cellStyle name="Notas 18 4 5 2 3 2" xfId="22833" xr:uid="{D6DEBC81-D3E2-4089-9DD1-935552D59CC9}"/>
    <cellStyle name="Notas 18 4 5 2 4" xfId="21237" xr:uid="{66DCA856-93A8-4F99-88F8-33A86F01675A}"/>
    <cellStyle name="Notas 18 4 5 3" xfId="9874" xr:uid="{65C3DF66-0A82-4B25-913C-7E95204B6725}"/>
    <cellStyle name="Notas 18 4 5 3 2" xfId="24982" xr:uid="{921C28D0-CA8F-41E7-8CF7-6121F07A896A}"/>
    <cellStyle name="Notas 18 4 5 4" xfId="7874" xr:uid="{82B56169-5C6C-4257-B405-A53A5C7EAB21}"/>
    <cellStyle name="Notas 18 4 5 4 2" xfId="22982" xr:uid="{75DF54B2-78E5-4041-A176-96FDF830A95D}"/>
    <cellStyle name="Notas 18 4 5 5" xfId="18600" xr:uid="{68933DDF-9156-479F-AA63-DF5281B44088}"/>
    <cellStyle name="Notas 18 4 6" xfId="3798" xr:uid="{F9FB529A-5F10-426D-B4B8-98B1F2888604}"/>
    <cellStyle name="Notas 18 4 6 2" xfId="6435" xr:uid="{58483A2E-A366-4A67-B9FF-E1E081F24769}"/>
    <cellStyle name="Notas 18 4 6 2 2" xfId="12746" xr:uid="{A4FCDDA5-41B2-4A4C-8785-DF369DE83EB7}"/>
    <cellStyle name="Notas 18 4 6 2 2 2" xfId="27854" xr:uid="{F0118798-3E86-4EEF-967F-8B834333372F}"/>
    <cellStyle name="Notas 18 4 6 2 3" xfId="14225" xr:uid="{F0156F86-3B62-4EB1-B56D-E65352A85F1A}"/>
    <cellStyle name="Notas 18 4 6 2 3 2" xfId="29333" xr:uid="{9D9E641E-0CF1-4D08-9144-03FF967C03C5}"/>
    <cellStyle name="Notas 18 4 6 2 4" xfId="21543" xr:uid="{6698C680-2B73-4BF8-B6E4-AD7257648546}"/>
    <cellStyle name="Notas 18 4 6 3" xfId="10180" xr:uid="{3195B492-62CE-4D84-81E6-53B7574E8782}"/>
    <cellStyle name="Notas 18 4 6 3 2" xfId="25288" xr:uid="{0C93A31A-0504-42C2-A4B0-A84311E68B53}"/>
    <cellStyle name="Notas 18 4 6 4" xfId="13579" xr:uid="{B34ED01E-D837-4CF5-8301-BF22DCDDB024}"/>
    <cellStyle name="Notas 18 4 6 4 2" xfId="28687" xr:uid="{71EEE1B5-3B2E-4F32-A077-B74E41A1A872}"/>
    <cellStyle name="Notas 18 4 6 5" xfId="18906" xr:uid="{9D5C8DD6-83E3-4A79-B065-13732BF5B8DC}"/>
    <cellStyle name="Notas 18 4 7" xfId="4180" xr:uid="{6BC9B311-9A1B-4E6D-98A3-E297F313B75B}"/>
    <cellStyle name="Notas 18 4 7 2" xfId="6817" xr:uid="{22147990-7F6B-4E0D-A78D-06FA0ED02966}"/>
    <cellStyle name="Notas 18 4 7 2 2" xfId="13128" xr:uid="{3786E1E9-DD45-4D43-A939-A58B3EE65E1A}"/>
    <cellStyle name="Notas 18 4 7 2 2 2" xfId="28236" xr:uid="{299D3C9A-5C6C-440E-ABF7-B93080FB6E94}"/>
    <cellStyle name="Notas 18 4 7 2 3" xfId="16797" xr:uid="{B80277D2-55D0-430F-96AC-9D6F4C8C9021}"/>
    <cellStyle name="Notas 18 4 7 2 3 2" xfId="31905" xr:uid="{6FE4328F-DC53-4568-86C0-C47934043B22}"/>
    <cellStyle name="Notas 18 4 7 2 4" xfId="21925" xr:uid="{B83F472B-B9C2-4AB4-B866-1CE5DDF564ED}"/>
    <cellStyle name="Notas 18 4 7 3" xfId="10562" xr:uid="{D892EB9A-91BB-4B7E-8DBB-B7F7A1460797}"/>
    <cellStyle name="Notas 18 4 7 3 2" xfId="25670" xr:uid="{1071C183-3826-4EC2-A6DD-648D9BC1B5AA}"/>
    <cellStyle name="Notas 18 4 7 4" xfId="7337" xr:uid="{0D2CCB87-9D89-4CB9-8112-20BDA0E3BAA7}"/>
    <cellStyle name="Notas 18 4 7 4 2" xfId="22445" xr:uid="{CB8CC915-A0C2-473A-9D6E-EEB585265118}"/>
    <cellStyle name="Notas 18 4 7 5" xfId="19288" xr:uid="{299DDF39-B927-44DB-8E87-D08796BD6D06}"/>
    <cellStyle name="Notas 18 4 8" xfId="4387" xr:uid="{A750AE1E-74F5-4C17-A5E7-14828CD68CB4}"/>
    <cellStyle name="Notas 18 4 8 2" xfId="7024" xr:uid="{3ABCCFAC-3994-4BEE-AB97-52356B98ADD7}"/>
    <cellStyle name="Notas 18 4 8 2 2" xfId="13335" xr:uid="{93E0F178-BFAD-4797-8FB7-BA649FC29D28}"/>
    <cellStyle name="Notas 18 4 8 2 2 2" xfId="28443" xr:uid="{8E71098F-0FB9-4CF7-824C-25E1F97FF460}"/>
    <cellStyle name="Notas 18 4 8 2 3" xfId="16999" xr:uid="{C854079A-7227-47ED-B35C-759548AA3ECF}"/>
    <cellStyle name="Notas 18 4 8 2 3 2" xfId="32107" xr:uid="{43527F7B-9D99-47FD-A08E-2DFE50FB155A}"/>
    <cellStyle name="Notas 18 4 8 2 4" xfId="22132" xr:uid="{B9BB8C0B-9BC1-4E21-8B9D-FC067B43EC81}"/>
    <cellStyle name="Notas 18 4 8 3" xfId="10769" xr:uid="{3237C195-9CAA-4651-98FC-5E03B673C567}"/>
    <cellStyle name="Notas 18 4 8 3 2" xfId="25877" xr:uid="{9BE18417-45B9-48DE-899C-B7A4FEC43EE5}"/>
    <cellStyle name="Notas 18 4 8 4" xfId="7833" xr:uid="{7DE9E951-2B9A-4739-A634-2A236344E5E4}"/>
    <cellStyle name="Notas 18 4 8 4 2" xfId="22941" xr:uid="{FFDBB111-6657-4602-9A93-20C64C361C96}"/>
    <cellStyle name="Notas 18 4 8 5" xfId="19495" xr:uid="{E47FAA49-C448-4CCC-B3EB-26AFF285B6F2}"/>
    <cellStyle name="Notas 18 4 9" xfId="4745" xr:uid="{DD6F96FE-BABF-400A-B592-BA8B36E6898F}"/>
    <cellStyle name="Notas 18 4 9 2" xfId="11127" xr:uid="{7E9F1524-21DA-4526-9949-85D34FB7273C}"/>
    <cellStyle name="Notas 18 4 9 2 2" xfId="26235" xr:uid="{863DE33B-A346-41F3-B2F4-9B17D9624A8C}"/>
    <cellStyle name="Notas 18 4 9 3" xfId="7103" xr:uid="{0D75976B-9D7A-46FD-9906-087FDDAB9AC3}"/>
    <cellStyle name="Notas 18 4 9 3 2" xfId="22211" xr:uid="{47382DA4-7AB4-46BC-8383-EF1D724E52A6}"/>
    <cellStyle name="Notas 18 4 9 4" xfId="19853" xr:uid="{27208177-9AF2-4C41-AF93-8FF4C34E3C7B}"/>
    <cellStyle name="Notas 18 5" xfId="2016" xr:uid="{E8EF2EF9-4087-407B-8A5D-E7C215B06015}"/>
    <cellStyle name="Notas 18 5 10" xfId="7261" xr:uid="{701AB901-A2F5-4CDB-BFE6-558480C46C79}"/>
    <cellStyle name="Notas 18 5 10 2" xfId="22369" xr:uid="{02410C57-9341-4AFC-8D16-BE3C5BF99613}"/>
    <cellStyle name="Notas 18 5 11" xfId="13833" xr:uid="{70BABF17-B381-4EBC-A33A-2C3777763D2E}"/>
    <cellStyle name="Notas 18 5 11 2" xfId="28941" xr:uid="{775DA1C4-BA59-4C1E-8069-4D97A285804A}"/>
    <cellStyle name="Notas 18 5 12" xfId="17241" xr:uid="{4508B29A-DE63-4F4A-BF1F-511DA8880F7F}"/>
    <cellStyle name="Notas 18 5 2" xfId="2778" xr:uid="{769771CC-954C-43AE-8004-9B8CD2F45280}"/>
    <cellStyle name="Notas 18 5 2 2" xfId="5415" xr:uid="{4C899BA3-3357-4C83-A074-67E6CC2DCB43}"/>
    <cellStyle name="Notas 18 5 2 2 2" xfId="7445" xr:uid="{3818DE7E-C068-4E3C-A6C1-3471E75EB276}"/>
    <cellStyle name="Notas 18 5 2 2 2 2" xfId="22553" xr:uid="{5A0B86D6-F25C-4C60-A85A-5273F90E2E56}"/>
    <cellStyle name="Notas 18 5 2 2 3" xfId="20523" xr:uid="{DDC15193-295E-4F45-A058-2FCE0FDD6956}"/>
    <cellStyle name="Notas 18 5 2 3" xfId="14561" xr:uid="{573B7397-2148-440F-AB76-843247ED3F71}"/>
    <cellStyle name="Notas 18 5 2 3 2" xfId="29669" xr:uid="{3CF72F0D-4B44-420E-AA1F-6141A52EC6C2}"/>
    <cellStyle name="Notas 18 5 2 4" xfId="17886" xr:uid="{9046D5B3-CF1C-4F1B-B0D5-DC2A31A43705}"/>
    <cellStyle name="Notas 18 5 3" xfId="3081" xr:uid="{0A0B20F7-D3F1-4527-B070-6094C4C8BA9D}"/>
    <cellStyle name="Notas 18 5 3 2" xfId="5718" xr:uid="{625679AD-EE6D-4321-99E7-7932F8A2C086}"/>
    <cellStyle name="Notas 18 5 3 2 2" xfId="12029" xr:uid="{FDFD52DB-70FC-4CEE-AE4C-64BAFC7A9524}"/>
    <cellStyle name="Notas 18 5 3 2 2 2" xfId="27137" xr:uid="{E27C5986-7833-48AF-AC43-F2C2C936FA72}"/>
    <cellStyle name="Notas 18 5 3 2 3" xfId="14219" xr:uid="{618B8129-1354-4D37-B533-2BFC0097AB3A}"/>
    <cellStyle name="Notas 18 5 3 2 3 2" xfId="29327" xr:uid="{D4638F12-DF3E-4743-9DDD-A107A7299F2C}"/>
    <cellStyle name="Notas 18 5 3 2 4" xfId="20826" xr:uid="{61F84445-5D4D-44CF-990E-4E197EE0D701}"/>
    <cellStyle name="Notas 18 5 3 3" xfId="9463" xr:uid="{9E2D889F-81A0-4299-8045-A30512A100AA}"/>
    <cellStyle name="Notas 18 5 3 3 2" xfId="24571" xr:uid="{95920880-9F8C-4BAA-A30E-1605A9D1159F}"/>
    <cellStyle name="Notas 18 5 3 4" xfId="13432" xr:uid="{C7A70EB9-4C11-4C66-8C8E-0672EBABD603}"/>
    <cellStyle name="Notas 18 5 3 4 2" xfId="28540" xr:uid="{194E941D-6404-4D84-ACBE-38E8026F35DE}"/>
    <cellStyle name="Notas 18 5 3 5" xfId="18189" xr:uid="{FD6818DB-9B73-4151-8A67-17EFBF916127}"/>
    <cellStyle name="Notas 18 5 4" xfId="3407" xr:uid="{227B01A2-65D8-4F4D-B059-4F336DC39129}"/>
    <cellStyle name="Notas 18 5 4 2" xfId="6044" xr:uid="{40F6FC41-5637-4962-8C65-E9B436A30C78}"/>
    <cellStyle name="Notas 18 5 4 2 2" xfId="12355" xr:uid="{7637BD8A-4841-440B-AD16-139BF824BF22}"/>
    <cellStyle name="Notas 18 5 4 2 2 2" xfId="27463" xr:uid="{90D31144-40B8-405F-8068-4DC73EBD55B9}"/>
    <cellStyle name="Notas 18 5 4 2 3" xfId="15422" xr:uid="{D6255D87-EBA3-4E87-BD3C-5A718EC25040}"/>
    <cellStyle name="Notas 18 5 4 2 3 2" xfId="30530" xr:uid="{2764A7A4-A194-4261-AE26-D1817DBD9B9B}"/>
    <cellStyle name="Notas 18 5 4 2 4" xfId="21152" xr:uid="{A128ED9E-D7CD-4638-A453-6AA80CB07272}"/>
    <cellStyle name="Notas 18 5 4 3" xfId="9789" xr:uid="{306E419D-ABCA-4050-8F3D-D14ED7155FF2}"/>
    <cellStyle name="Notas 18 5 4 3 2" xfId="24897" xr:uid="{EB62A90D-B97E-42E7-8E3F-8C948F380BF1}"/>
    <cellStyle name="Notas 18 5 4 4" xfId="13381" xr:uid="{AE51E27A-5ED3-478C-8F17-BD36DEDDD816}"/>
    <cellStyle name="Notas 18 5 4 4 2" xfId="28489" xr:uid="{FFC54442-D751-42E5-8993-41864DF91202}"/>
    <cellStyle name="Notas 18 5 4 5" xfId="18515" xr:uid="{57366EE7-1ACC-447F-AD23-081C6ABE1AC9}"/>
    <cellStyle name="Notas 18 5 5" xfId="3713" xr:uid="{F77C15C2-9590-4039-BFDB-E417032EDB60}"/>
    <cellStyle name="Notas 18 5 5 2" xfId="6350" xr:uid="{C7CCF88C-43D3-4410-A9CE-548DDE5D042C}"/>
    <cellStyle name="Notas 18 5 5 2 2" xfId="12661" xr:uid="{BD859D2D-FBC1-4068-9048-819C9486C697}"/>
    <cellStyle name="Notas 18 5 5 2 2 2" xfId="27769" xr:uid="{A1C2EE75-9390-4D89-86E0-EB194E5AB8C9}"/>
    <cellStyle name="Notas 18 5 5 2 3" xfId="7686" xr:uid="{3C574BCA-AA0D-48A2-A0C0-93018D88276A}"/>
    <cellStyle name="Notas 18 5 5 2 3 2" xfId="22794" xr:uid="{D4422430-9C97-42EF-9EFF-38866B7C1F40}"/>
    <cellStyle name="Notas 18 5 5 2 4" xfId="21458" xr:uid="{B8044380-4970-4EAA-B211-88335DEB2DDB}"/>
    <cellStyle name="Notas 18 5 5 3" xfId="10095" xr:uid="{56DD7B1C-A85A-48F8-A0EB-D035D76EA7E2}"/>
    <cellStyle name="Notas 18 5 5 3 2" xfId="25203" xr:uid="{21AB7EAE-B9A2-45FF-A0FE-B1087E74845C}"/>
    <cellStyle name="Notas 18 5 5 4" xfId="13547" xr:uid="{54171CAB-8E01-4100-8B7D-6B0A5A0BF45D}"/>
    <cellStyle name="Notas 18 5 5 4 2" xfId="28655" xr:uid="{257AFABA-123E-46F8-8D2E-FC5B2154FD5B}"/>
    <cellStyle name="Notas 18 5 5 5" xfId="18821" xr:uid="{9A003B0A-59A1-4A05-A856-347A4803A82B}"/>
    <cellStyle name="Notas 18 5 6" xfId="4088" xr:uid="{7C395369-A616-4959-80C4-C0FD45923B6D}"/>
    <cellStyle name="Notas 18 5 6 2" xfId="6725" xr:uid="{52C1495E-9BFD-4527-A6D5-BA341A9416D2}"/>
    <cellStyle name="Notas 18 5 6 2 2" xfId="13036" xr:uid="{66BFABFD-5458-41A6-ABD5-593C73AD972C}"/>
    <cellStyle name="Notas 18 5 6 2 2 2" xfId="28144" xr:uid="{DCDFB705-3BD5-4058-9E75-2669E2CC8349}"/>
    <cellStyle name="Notas 18 5 6 2 3" xfId="16712" xr:uid="{C584C27D-07DB-49C0-96EB-B5DA2ABA0307}"/>
    <cellStyle name="Notas 18 5 6 2 3 2" xfId="31820" xr:uid="{1DF3EBA5-BF6D-4D92-ADF0-7FB7E9DF5269}"/>
    <cellStyle name="Notas 18 5 6 2 4" xfId="21833" xr:uid="{E29A9EE1-FFAD-4B49-B1EB-F7146A1463EC}"/>
    <cellStyle name="Notas 18 5 6 3" xfId="10470" xr:uid="{E989EE42-90EF-4F37-8875-91D49FC4B35E}"/>
    <cellStyle name="Notas 18 5 6 3 2" xfId="25578" xr:uid="{5117873D-1ACA-407D-879D-C16B7CCEBC8E}"/>
    <cellStyle name="Notas 18 5 6 4" xfId="14394" xr:uid="{7DFC5B93-28E1-4890-B6BE-B98F5A64FA73}"/>
    <cellStyle name="Notas 18 5 6 4 2" xfId="29502" xr:uid="{AF694163-4011-4367-ADC7-735787297CB6}"/>
    <cellStyle name="Notas 18 5 6 5" xfId="19196" xr:uid="{3C1F7634-D754-4C76-A825-25F819412962}"/>
    <cellStyle name="Notas 18 5 7" xfId="4370" xr:uid="{207AAB05-53D8-47DC-AC63-824F63EB27B7}"/>
    <cellStyle name="Notas 18 5 7 2" xfId="7007" xr:uid="{F6404EB4-0A36-4EF1-9B7F-7DF5D5B1907F}"/>
    <cellStyle name="Notas 18 5 7 2 2" xfId="13318" xr:uid="{588714F3-1492-4ABD-BAA4-576704B14C15}"/>
    <cellStyle name="Notas 18 5 7 2 2 2" xfId="28426" xr:uid="{AB10941B-F9A7-4B06-851D-986AB6AA9676}"/>
    <cellStyle name="Notas 18 5 7 2 3" xfId="16982" xr:uid="{E9896701-8BDF-4DF9-935B-16C6015CF01B}"/>
    <cellStyle name="Notas 18 5 7 2 3 2" xfId="32090" xr:uid="{82E0E463-CAC2-45F5-985F-B0ABE75B2B9A}"/>
    <cellStyle name="Notas 18 5 7 2 4" xfId="22115" xr:uid="{6E2203CF-DEB5-498A-82FF-ED317FE8AAC0}"/>
    <cellStyle name="Notas 18 5 7 3" xfId="10752" xr:uid="{A66DEB0A-6F14-4715-A762-74FE6194542B}"/>
    <cellStyle name="Notas 18 5 7 3 2" xfId="25860" xr:uid="{CB339FBD-061A-4F5C-BE15-D32ACF86D16F}"/>
    <cellStyle name="Notas 18 5 7 4" xfId="15768" xr:uid="{81477CC2-0DBF-4652-B76D-BE335E3F0F7E}"/>
    <cellStyle name="Notas 18 5 7 4 2" xfId="30876" xr:uid="{098C902B-1704-415D-831B-64DD9B9460D4}"/>
    <cellStyle name="Notas 18 5 7 5" xfId="19478" xr:uid="{F15DFD34-24D1-4EE1-B7D1-47350EF2F69D}"/>
    <cellStyle name="Notas 18 5 8" xfId="4653" xr:uid="{46E843E2-03BF-49A9-807B-09E11A67DC29}"/>
    <cellStyle name="Notas 18 5 8 2" xfId="11035" xr:uid="{628BB40B-D576-4143-9422-D098EBB8B13A}"/>
    <cellStyle name="Notas 18 5 8 2 2" xfId="26143" xr:uid="{8A5BC652-E131-4352-B12E-895E9BE3923B}"/>
    <cellStyle name="Notas 18 5 8 3" xfId="9163" xr:uid="{CE1C1758-8A1F-4A42-B2A2-42711287C46A}"/>
    <cellStyle name="Notas 18 5 8 3 2" xfId="24271" xr:uid="{43B1A2CC-51A3-412D-8A5F-C6E4E974E34C}"/>
    <cellStyle name="Notas 18 5 8 4" xfId="19761" xr:uid="{4A14F54C-8472-4AFE-8A45-B60C0EAB0A86}"/>
    <cellStyle name="Notas 18 5 9" xfId="8514" xr:uid="{B6B8C58E-1E59-4D65-97C1-9226A89936B0}"/>
    <cellStyle name="Notas 18 5 9 2" xfId="23622" xr:uid="{71F2E8E6-EF42-4998-A544-AE5544FAC3B9}"/>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2 10" xfId="14292" xr:uid="{6D67FB62-98CB-430D-A28A-3593A9C74DA7}"/>
    <cellStyle name="Notas 2 2 2 10 2" xfId="29400" xr:uid="{FD61AB96-542F-4777-9919-AA41763863B0}"/>
    <cellStyle name="Notas 2 2 2 11" xfId="14630" xr:uid="{45CC7AFB-B3AF-44C8-BC04-51F0D3D0B82A}"/>
    <cellStyle name="Notas 2 2 2 11 2" xfId="29738" xr:uid="{51DBAE01-87B1-4D5E-9B26-C2089CE7B143}"/>
    <cellStyle name="Notas 2 2 2 12" xfId="17139" xr:uid="{693B8E5E-3B04-4EC7-B86A-E928BE20F39F}"/>
    <cellStyle name="Notas 2 2 2 2" xfId="2474" xr:uid="{455461A8-B3EC-4950-8ABC-7E87D61665DF}"/>
    <cellStyle name="Notas 2 2 2 2 2" xfId="5111" xr:uid="{CC14A3C2-935F-4A68-B496-E88CF104F3A5}"/>
    <cellStyle name="Notas 2 2 2 2 2 2" xfId="11475" xr:uid="{104B2856-37DC-4935-861F-25BE4A3E35BB}"/>
    <cellStyle name="Notas 2 2 2 2 2 2 2" xfId="26583" xr:uid="{13303136-3BB2-49C4-9645-ABE9AFF66915}"/>
    <cellStyle name="Notas 2 2 2 2 2 3" xfId="16037" xr:uid="{F1897A4A-47A2-4D62-B02D-48436B416B02}"/>
    <cellStyle name="Notas 2 2 2 2 2 3 2" xfId="31145" xr:uid="{23D61A91-41A1-44CC-99DF-06F5248CCE5F}"/>
    <cellStyle name="Notas 2 2 2 2 2 4" xfId="20219" xr:uid="{C3677F47-AC37-4B74-9857-4F46CAEF534A}"/>
    <cellStyle name="Notas 2 2 2 2 3" xfId="8941" xr:uid="{A6AA8276-51E8-4489-A53A-ABAD9601063B}"/>
    <cellStyle name="Notas 2 2 2 2 3 2" xfId="24049" xr:uid="{6A086E7B-A8F8-4E7D-927B-77A862332054}"/>
    <cellStyle name="Notas 2 2 2 3" xfId="2690" xr:uid="{66A2B787-BA8F-4AB4-8137-A4B88BD87CC2}"/>
    <cellStyle name="Notas 2 2 2 3 2" xfId="5327" xr:uid="{5E09BCFC-2CE1-414D-829F-0F41B1A1C46D}"/>
    <cellStyle name="Notas 2 2 2 3 2 2" xfId="7152" xr:uid="{32221579-61EA-48CC-A7A7-359B43D5F937}"/>
    <cellStyle name="Notas 2 2 2 3 2 2 2" xfId="22260" xr:uid="{59109E2F-9F4E-472F-A6D5-ACAFB7FC139A}"/>
    <cellStyle name="Notas 2 2 2 3 2 3" xfId="20435" xr:uid="{7678CA5B-737D-4A4F-8998-0D05E17A76DC}"/>
    <cellStyle name="Notas 2 2 2 3 3" xfId="15838" xr:uid="{7E77E202-61D8-4B4B-8725-FBEBD5788A5D}"/>
    <cellStyle name="Notas 2 2 2 3 3 2" xfId="30946" xr:uid="{354292E4-2F83-4103-891C-0306F0381B4E}"/>
    <cellStyle name="Notas 2 2 2 3 4" xfId="17798" xr:uid="{370F98F0-6296-4DC4-8D80-F55F4A865414}"/>
    <cellStyle name="Notas 2 2 2 4" xfId="2993" xr:uid="{AC01ABC4-E0B7-468C-9A3C-F4707E7FE99E}"/>
    <cellStyle name="Notas 2 2 2 4 2" xfId="5630" xr:uid="{0E5A5A49-6335-4F36-B107-2C54381BCBE3}"/>
    <cellStyle name="Notas 2 2 2 4 2 2" xfId="11941" xr:uid="{2D4630C7-6CF6-4D25-BA8A-8918650B0557}"/>
    <cellStyle name="Notas 2 2 2 4 2 2 2" xfId="27049" xr:uid="{C5016635-6B8C-4948-96DE-92E34AD9D095}"/>
    <cellStyle name="Notas 2 2 2 4 2 3" xfId="14411" xr:uid="{13CA3D36-3385-4FE7-90B9-E4210DEBB81A}"/>
    <cellStyle name="Notas 2 2 2 4 2 3 2" xfId="29519" xr:uid="{2AC11B9E-F044-44D1-A7DA-3D125DBF8A81}"/>
    <cellStyle name="Notas 2 2 2 4 2 4" xfId="20738" xr:uid="{204A6015-22C5-48F8-877C-1ED3E58E92C3}"/>
    <cellStyle name="Notas 2 2 2 4 3" xfId="9375" xr:uid="{27A4F782-3FAB-4403-88EC-DAB18D1AF611}"/>
    <cellStyle name="Notas 2 2 2 4 3 2" xfId="24483" xr:uid="{F23B3257-E460-4F92-830F-74F3347CC16F}"/>
    <cellStyle name="Notas 2 2 2 4 4" xfId="7322" xr:uid="{03720705-5A56-491E-81D9-2CB803A71BB4}"/>
    <cellStyle name="Notas 2 2 2 4 4 2" xfId="22430" xr:uid="{92ACD0C5-861C-4723-9785-A69F29BE9FEB}"/>
    <cellStyle name="Notas 2 2 2 4 5" xfId="18101" xr:uid="{355B5915-A3C1-40D9-8D9F-050F869B6DF9}"/>
    <cellStyle name="Notas 2 2 2 5" xfId="3319" xr:uid="{ADC868EF-3B07-48F3-B04A-52C2C0697761}"/>
    <cellStyle name="Notas 2 2 2 5 2" xfId="5956" xr:uid="{9D64275A-7226-40DB-AF90-790B97199EF1}"/>
    <cellStyle name="Notas 2 2 2 5 2 2" xfId="12267" xr:uid="{37FD25CB-2DD8-4429-975B-33EFC54B4DCA}"/>
    <cellStyle name="Notas 2 2 2 5 2 2 2" xfId="27375" xr:uid="{99E5E2CA-9565-410B-BCF4-6D89FBEFD1AA}"/>
    <cellStyle name="Notas 2 2 2 5 2 3" xfId="11760" xr:uid="{B9597738-90E4-4899-838C-545C1CBCD17B}"/>
    <cellStyle name="Notas 2 2 2 5 2 3 2" xfId="26868" xr:uid="{213C02D4-66F6-42C6-BC56-B79C9E5BEBF1}"/>
    <cellStyle name="Notas 2 2 2 5 2 4" xfId="21064" xr:uid="{614ECE5B-B758-4C84-857E-05436FB22C8E}"/>
    <cellStyle name="Notas 2 2 2 5 3" xfId="9701" xr:uid="{D92C24CB-D34A-47E6-885B-726EEFA905E4}"/>
    <cellStyle name="Notas 2 2 2 5 3 2" xfId="24809" xr:uid="{F644A398-744E-4394-8029-D56B474E0146}"/>
    <cellStyle name="Notas 2 2 2 5 4" xfId="15713" xr:uid="{582E3BE0-5590-4400-BE4C-A88E422E7746}"/>
    <cellStyle name="Notas 2 2 2 5 4 2" xfId="30821" xr:uid="{CA6A8C30-EA7F-4BBC-BFD8-5A06F1C3AB87}"/>
    <cellStyle name="Notas 2 2 2 5 5" xfId="18427" xr:uid="{F655B1DD-E207-450F-9BB1-ED00C297C9F3}"/>
    <cellStyle name="Notas 2 2 2 6" xfId="3625" xr:uid="{353D92D0-5960-420D-B252-E97189E8E5E7}"/>
    <cellStyle name="Notas 2 2 2 6 2" xfId="6262" xr:uid="{F9C82661-9C40-4547-92C9-6411C2230DDB}"/>
    <cellStyle name="Notas 2 2 2 6 2 2" xfId="12573" xr:uid="{98D3EE48-165D-4662-953C-DC81ED95A225}"/>
    <cellStyle name="Notas 2 2 2 6 2 2 2" xfId="27681" xr:uid="{3D2E6D38-82EC-4306-AC95-B978939FD9B0}"/>
    <cellStyle name="Notas 2 2 2 6 2 3" xfId="14618" xr:uid="{8D2088B1-F2E9-4A63-8A8E-0B6329100419}"/>
    <cellStyle name="Notas 2 2 2 6 2 3 2" xfId="29726" xr:uid="{505E71E3-03CD-461D-A946-7BD463949508}"/>
    <cellStyle name="Notas 2 2 2 6 2 4" xfId="21370" xr:uid="{BC17C834-0433-49D4-B660-B21D957CD21C}"/>
    <cellStyle name="Notas 2 2 2 6 3" xfId="10007" xr:uid="{0E89B776-C18C-4237-89EE-DA6A916941D4}"/>
    <cellStyle name="Notas 2 2 2 6 3 2" xfId="25115" xr:uid="{B4F7E271-015C-4ADB-827D-A71D14A12AEE}"/>
    <cellStyle name="Notas 2 2 2 6 4" xfId="8722" xr:uid="{76911A0A-5D60-4D05-81DE-68CA314337D2}"/>
    <cellStyle name="Notas 2 2 2 6 4 2" xfId="23830" xr:uid="{A3F1BE5B-5997-44EE-B662-2E40BBE59148}"/>
    <cellStyle name="Notas 2 2 2 6 5" xfId="18733" xr:uid="{AA339A77-06DE-454F-A774-FD2B6F1A4787}"/>
    <cellStyle name="Notas 2 2 2 7" xfId="3986" xr:uid="{51A0C95D-971A-4A86-BEEA-C1E49BFC9F08}"/>
    <cellStyle name="Notas 2 2 2 7 2" xfId="6623" xr:uid="{0168A7A9-37D3-4667-B23C-E46A38BDB8B9}"/>
    <cellStyle name="Notas 2 2 2 7 2 2" xfId="12934" xr:uid="{CABCDE86-D987-4F7B-81C2-0927D9C88852}"/>
    <cellStyle name="Notas 2 2 2 7 2 2 2" xfId="28042" xr:uid="{967EDA96-4F55-4D11-8BB1-8AA16E204311}"/>
    <cellStyle name="Notas 2 2 2 7 2 3" xfId="16624" xr:uid="{3622C55A-99CC-49C9-888E-A2983878AB4B}"/>
    <cellStyle name="Notas 2 2 2 7 2 3 2" xfId="31732" xr:uid="{2ACDA26B-1A97-4397-82DB-875EB990FEA1}"/>
    <cellStyle name="Notas 2 2 2 7 2 4" xfId="21731" xr:uid="{0AEE3E97-E5B2-42B8-B600-821762E69539}"/>
    <cellStyle name="Notas 2 2 2 7 3" xfId="10368" xr:uid="{3C405287-202D-41F5-9A53-A4DD68E4B6D4}"/>
    <cellStyle name="Notas 2 2 2 7 3 2" xfId="25476" xr:uid="{1BB22366-05B6-456A-A325-307BF5CAA440}"/>
    <cellStyle name="Notas 2 2 2 7 4" xfId="16498" xr:uid="{A7CC9EC0-0273-43AC-91EF-E84DFE0C334E}"/>
    <cellStyle name="Notas 2 2 2 7 4 2" xfId="31606" xr:uid="{EFF4E287-51BC-423E-88FF-D3FC1D7772C1}"/>
    <cellStyle name="Notas 2 2 2 7 5" xfId="19094" xr:uid="{1DF794B4-8C11-48A4-87BD-BF60C6637698}"/>
    <cellStyle name="Notas 2 2 2 8" xfId="4551" xr:uid="{86BEE0C2-2BBD-48BA-A37F-C0B3461F4B22}"/>
    <cellStyle name="Notas 2 2 2 8 2" xfId="10933" xr:uid="{2BD46D2B-1564-4C84-A03E-9CC5849AE84D}"/>
    <cellStyle name="Notas 2 2 2 8 2 2" xfId="26041" xr:uid="{75273F76-4F74-479A-9418-2C0A91BDE5B0}"/>
    <cellStyle name="Notas 2 2 2 8 3" xfId="15465" xr:uid="{8684E315-8064-45DB-A8FC-1A6885E303C3}"/>
    <cellStyle name="Notas 2 2 2 8 3 2" xfId="30573" xr:uid="{96ED4A6A-4A41-4A18-935B-783048703910}"/>
    <cellStyle name="Notas 2 2 2 8 4" xfId="19659" xr:uid="{2AC80F62-DBB0-4265-816A-1B2D120E3AAF}"/>
    <cellStyle name="Notas 2 2 2 9" xfId="8415" xr:uid="{4329C32A-DC44-49AA-86BF-75A50AB19685}"/>
    <cellStyle name="Notas 2 2 2 9 2" xfId="23523" xr:uid="{49D57DD6-769A-4747-B0C6-BD6B2D7A867B}"/>
    <cellStyle name="Notas 2 2 3" xfId="1899" xr:uid="{8C6D2891-DB49-47FF-8C21-C109958264D4}"/>
    <cellStyle name="Notas 2 2 3 10" xfId="8400" xr:uid="{F73054E4-44A4-47C9-BB75-C3591A64CE88}"/>
    <cellStyle name="Notas 2 2 3 10 2" xfId="23508" xr:uid="{C7677F87-999C-4042-93D6-202B5DCE363F}"/>
    <cellStyle name="Notas 2 2 3 11" xfId="13636" xr:uid="{AE33D92F-AF25-4E10-9ECA-F02C751C9A4E}"/>
    <cellStyle name="Notas 2 2 3 11 2" xfId="28744" xr:uid="{229A009E-F0E5-491E-960C-CD95706BEC45}"/>
    <cellStyle name="Notas 2 2 3 12" xfId="7224" xr:uid="{E912F490-FE22-408F-8516-9D1154050F77}"/>
    <cellStyle name="Notas 2 2 3 12 2" xfId="22332" xr:uid="{3F651689-54D5-4013-9E33-4591E9CBEBE6}"/>
    <cellStyle name="Notas 2 2 3 13" xfId="17124" xr:uid="{CF303B6E-79D7-4E37-B396-0567200B01FB}"/>
    <cellStyle name="Notas 2 2 3 2" xfId="2459" xr:uid="{75E781E4-3095-4D53-894A-9271FF43F846}"/>
    <cellStyle name="Notas 2 2 3 2 2" xfId="5096" xr:uid="{A90A298F-B144-413F-A852-721161A99DC3}"/>
    <cellStyle name="Notas 2 2 3 2 2 2" xfId="11460" xr:uid="{6734BB7A-DF6E-41E2-A2D4-6C0A93310DCF}"/>
    <cellStyle name="Notas 2 2 3 2 2 2 2" xfId="26568" xr:uid="{E83B02BE-58D4-4270-A063-4A3833A42BB8}"/>
    <cellStyle name="Notas 2 2 3 2 2 3" xfId="14315" xr:uid="{CD1F0364-AF98-46AA-958F-441A21921776}"/>
    <cellStyle name="Notas 2 2 3 2 2 3 2" xfId="29423" xr:uid="{5774EDA3-004E-4C34-B743-69BC7B62DA89}"/>
    <cellStyle name="Notas 2 2 3 2 2 4" xfId="20204" xr:uid="{17179B77-8DA3-47D6-9244-F4CB48D699A1}"/>
    <cellStyle name="Notas 2 2 3 2 3" xfId="8926" xr:uid="{0FF40BB9-F873-47FE-A9A0-638C63FBA9B9}"/>
    <cellStyle name="Notas 2 2 3 2 3 2" xfId="24034" xr:uid="{63135E48-CD5B-4B58-9E85-968A9A40BDA2}"/>
    <cellStyle name="Notas 2 2 3 2 4" xfId="15479" xr:uid="{9D9538F2-689C-4460-852E-DE72F92DC0A6}"/>
    <cellStyle name="Notas 2 2 3 2 4 2" xfId="30587" xr:uid="{6D02AD61-BDC0-47AE-8202-E083F1F1CE72}"/>
    <cellStyle name="Notas 2 2 3 2 5" xfId="15372" xr:uid="{0440C412-8A66-4C3D-8864-E17E4BFB9A12}"/>
    <cellStyle name="Notas 2 2 3 2 5 2" xfId="30480" xr:uid="{625E0502-C10E-419B-BBBD-E51909971AB1}"/>
    <cellStyle name="Notas 2 2 3 2 6" xfId="17633" xr:uid="{0B9C42E7-16E4-4249-8684-7F6D66CADCDB}"/>
    <cellStyle name="Notas 2 2 3 3" xfId="2675" xr:uid="{AB0C4BAC-EEE7-49E2-9C0B-A67FC0AA2CF4}"/>
    <cellStyle name="Notas 2 2 3 3 2" xfId="5312" xr:uid="{8F1E8BA3-353C-4E47-9369-69D8673E90FC}"/>
    <cellStyle name="Notas 2 2 3 3 2 2" xfId="15212" xr:uid="{3CB08D75-A247-422C-AFB9-F3120777A009}"/>
    <cellStyle name="Notas 2 2 3 3 2 2 2" xfId="30320" xr:uid="{B9164FB8-47C6-4D7D-B999-26D383118075}"/>
    <cellStyle name="Notas 2 2 3 3 2 3" xfId="20420" xr:uid="{906116C6-6943-4BFD-91B8-13BC66678DDF}"/>
    <cellStyle name="Notas 2 2 3 3 3" xfId="13861" xr:uid="{00FB9265-B6D3-42FD-8054-90E32D6150DC}"/>
    <cellStyle name="Notas 2 2 3 3 3 2" xfId="28969" xr:uid="{360A73F0-054A-4C7F-9958-652569F141ED}"/>
    <cellStyle name="Notas 2 2 3 3 4" xfId="17783" xr:uid="{A45EF5B9-ADD7-41E5-BD82-D602EEBECFDE}"/>
    <cellStyle name="Notas 2 2 3 4" xfId="2978" xr:uid="{0073B07C-7DDD-4D6E-B360-CBB41F832EBA}"/>
    <cellStyle name="Notas 2 2 3 4 2" xfId="5615" xr:uid="{1966FA0B-E57D-4549-A3B8-8B34CA1EA72A}"/>
    <cellStyle name="Notas 2 2 3 4 2 2" xfId="11926" xr:uid="{33518E35-AF12-4EAA-A928-F916FFCAC62A}"/>
    <cellStyle name="Notas 2 2 3 4 2 2 2" xfId="27034" xr:uid="{F6439541-7A2F-4E15-955F-B221DEB70267}"/>
    <cellStyle name="Notas 2 2 3 4 2 3" xfId="13901" xr:uid="{C7864A73-0E82-4001-A1E0-837F0F836C82}"/>
    <cellStyle name="Notas 2 2 3 4 2 3 2" xfId="29009" xr:uid="{28EA2C65-FD92-4BC8-8104-2B4422C1FDD9}"/>
    <cellStyle name="Notas 2 2 3 4 2 4" xfId="20723" xr:uid="{594CB5DD-748C-4180-A4B9-CF89060B8015}"/>
    <cellStyle name="Notas 2 2 3 4 3" xfId="9360" xr:uid="{F1CFC843-7482-4B4C-B926-D4B067C5F3AE}"/>
    <cellStyle name="Notas 2 2 3 4 3 2" xfId="24468" xr:uid="{DB7BD3D9-8D2D-431A-A7FB-452DBBD2C7B0}"/>
    <cellStyle name="Notas 2 2 3 4 4" xfId="16159" xr:uid="{45FE8D19-5FAA-4934-A3B1-1EB6407CE916}"/>
    <cellStyle name="Notas 2 2 3 4 4 2" xfId="31267" xr:uid="{BD41B18B-31BC-46E1-8C11-17FB9B8F7402}"/>
    <cellStyle name="Notas 2 2 3 4 5" xfId="18086" xr:uid="{CA2B3DFA-4D5E-4943-9926-AFE7E238E632}"/>
    <cellStyle name="Notas 2 2 3 5" xfId="3304" xr:uid="{FF362854-49DA-47BE-A07B-22C208B1B328}"/>
    <cellStyle name="Notas 2 2 3 5 2" xfId="5941" xr:uid="{CF80BB38-2A9F-4EF9-9574-28781B5E1AFB}"/>
    <cellStyle name="Notas 2 2 3 5 2 2" xfId="12252" xr:uid="{A5159815-266A-456F-AD70-907CD7E92C0D}"/>
    <cellStyle name="Notas 2 2 3 5 2 2 2" xfId="27360" xr:uid="{E60F3F2F-19A8-4655-B4BD-0565540671A7}"/>
    <cellStyle name="Notas 2 2 3 5 2 3" xfId="14918" xr:uid="{DF929613-3253-4415-BFDA-A001D4180036}"/>
    <cellStyle name="Notas 2 2 3 5 2 3 2" xfId="30026" xr:uid="{362AEBB7-A8C7-40E5-9892-B1A4E82D084F}"/>
    <cellStyle name="Notas 2 2 3 5 2 4" xfId="21049" xr:uid="{26F50732-2083-4FF9-84C4-F5E6AD033735}"/>
    <cellStyle name="Notas 2 2 3 5 3" xfId="9686" xr:uid="{3D7E09ED-F58E-453D-A433-5285177BDF08}"/>
    <cellStyle name="Notas 2 2 3 5 3 2" xfId="24794" xr:uid="{AEB41FB6-012B-48FB-96AE-2509FEF323CF}"/>
    <cellStyle name="Notas 2 2 3 5 4" xfId="9136" xr:uid="{404B98B3-21C9-4160-8C0A-71DA93BB600D}"/>
    <cellStyle name="Notas 2 2 3 5 4 2" xfId="24244" xr:uid="{0E08D8F3-7E2F-421C-A6F9-14F50BFA5545}"/>
    <cellStyle name="Notas 2 2 3 5 5" xfId="18412" xr:uid="{E79AACE5-EF62-4D21-B93E-33F389018FED}"/>
    <cellStyle name="Notas 2 2 3 6" xfId="3610" xr:uid="{772D5564-E260-4E71-BAE0-01592AEB1285}"/>
    <cellStyle name="Notas 2 2 3 6 2" xfId="6247" xr:uid="{DC690AAC-F64C-49B7-8BF1-85D0E16CB13C}"/>
    <cellStyle name="Notas 2 2 3 6 2 2" xfId="12558" xr:uid="{E43BB7F4-1FAF-497D-8488-42D604E58727}"/>
    <cellStyle name="Notas 2 2 3 6 2 2 2" xfId="27666" xr:uid="{0BCA6333-C594-40FB-ADC9-5E266AFCB95C}"/>
    <cellStyle name="Notas 2 2 3 6 2 3" xfId="14895" xr:uid="{CC2BEEB6-9097-499A-91FF-99DE1AA74CDC}"/>
    <cellStyle name="Notas 2 2 3 6 2 3 2" xfId="30003" xr:uid="{26744F21-E1E6-4BBA-9D36-AB3AC4376E14}"/>
    <cellStyle name="Notas 2 2 3 6 2 4" xfId="21355" xr:uid="{972EF290-3545-4F72-A4DA-DE370E7F937E}"/>
    <cellStyle name="Notas 2 2 3 6 3" xfId="9992" xr:uid="{CF4985D3-CF68-475C-8ADB-E11EAFC8B26F}"/>
    <cellStyle name="Notas 2 2 3 6 3 2" xfId="25100" xr:uid="{7CFC0BAE-889D-4A1D-8ED5-118227667CE5}"/>
    <cellStyle name="Notas 2 2 3 6 4" xfId="7256" xr:uid="{1A3E2A58-8B85-472F-9280-7474689B2077}"/>
    <cellStyle name="Notas 2 2 3 6 4 2" xfId="22364" xr:uid="{418916B4-337B-42EC-849E-9062F90F37B2}"/>
    <cellStyle name="Notas 2 2 3 6 5" xfId="18718" xr:uid="{AEFC873A-97F3-43BB-8BA9-4A2F2E66136B}"/>
    <cellStyle name="Notas 2 2 3 7" xfId="3971" xr:uid="{BFB91C30-AA36-4724-BE0E-79C126BBD450}"/>
    <cellStyle name="Notas 2 2 3 7 2" xfId="6608" xr:uid="{3AFAEC20-7015-48D6-8293-EFC20B8D626D}"/>
    <cellStyle name="Notas 2 2 3 7 2 2" xfId="12919" xr:uid="{CCA4A5E4-4852-49EC-A34C-66F206001AFA}"/>
    <cellStyle name="Notas 2 2 3 7 2 2 2" xfId="28027" xr:uid="{BBE4EEB2-3737-4E6A-AC4F-E847FDDC9F14}"/>
    <cellStyle name="Notas 2 2 3 7 2 3" xfId="16609" xr:uid="{9356829F-B88C-4E24-9755-8AF7D654F560}"/>
    <cellStyle name="Notas 2 2 3 7 2 3 2" xfId="31717" xr:uid="{973FC93D-103B-41E8-BA77-C263FC1CCA6A}"/>
    <cellStyle name="Notas 2 2 3 7 2 4" xfId="21716" xr:uid="{170B0B66-D78B-4050-AB33-A0ADFD663D56}"/>
    <cellStyle name="Notas 2 2 3 7 3" xfId="10353" xr:uid="{5A09D0D4-449C-4144-92FE-35FD5FDE3A3C}"/>
    <cellStyle name="Notas 2 2 3 7 3 2" xfId="25461" xr:uid="{86A6F64B-342C-45EC-B64B-7D6D91FF32A7}"/>
    <cellStyle name="Notas 2 2 3 7 4" xfId="7169" xr:uid="{A386898A-E536-4CFE-9392-A2EA2D529832}"/>
    <cellStyle name="Notas 2 2 3 7 4 2" xfId="22277" xr:uid="{7CCAB073-4A2E-4ABE-8498-DEDF162EB1A6}"/>
    <cellStyle name="Notas 2 2 3 7 5" xfId="19079" xr:uid="{E88F942C-DAE9-43AD-AC73-258F964E40F4}"/>
    <cellStyle name="Notas 2 2 3 8" xfId="4303" xr:uid="{01EE783E-95F5-4B00-9302-63BDB3E408DF}"/>
    <cellStyle name="Notas 2 2 3 8 2" xfId="6940" xr:uid="{E668F5BD-097B-4FAE-B790-7B4A3CBE4A84}"/>
    <cellStyle name="Notas 2 2 3 8 2 2" xfId="13251" xr:uid="{313263E4-F786-424D-A84C-CEB58FEC6E0E}"/>
    <cellStyle name="Notas 2 2 3 8 2 2 2" xfId="28359" xr:uid="{BF18E7FD-B4D5-4BDB-A06C-EC15F2E6A28C}"/>
    <cellStyle name="Notas 2 2 3 8 2 3" xfId="16915" xr:uid="{0AA7D339-B17E-43B1-A753-A77BA67BCD47}"/>
    <cellStyle name="Notas 2 2 3 8 2 3 2" xfId="32023" xr:uid="{6CF39177-0218-44E6-895F-1F586EAB813F}"/>
    <cellStyle name="Notas 2 2 3 8 2 4" xfId="22048" xr:uid="{B712FD07-9D9D-4B00-8E6F-10EB09874CAD}"/>
    <cellStyle name="Notas 2 2 3 8 3" xfId="10685" xr:uid="{EE71CFCD-8A9A-4D6D-BACA-07005FC4CFA2}"/>
    <cellStyle name="Notas 2 2 3 8 3 2" xfId="25793" xr:uid="{039FBE6C-1378-4315-9B5B-D4E96C2A715D}"/>
    <cellStyle name="Notas 2 2 3 8 4" xfId="7648" xr:uid="{DC720747-C792-4231-885F-FF31779FF0CB}"/>
    <cellStyle name="Notas 2 2 3 8 4 2" xfId="22756" xr:uid="{EBDEE00D-2ACF-420E-80E4-5393AA4B7E59}"/>
    <cellStyle name="Notas 2 2 3 8 5" xfId="19411" xr:uid="{C4A376E3-0E17-4EEF-9902-69AC0185DBBD}"/>
    <cellStyle name="Notas 2 2 3 9" xfId="4536" xr:uid="{2B5D09C3-6B95-474E-BF2D-60142AD644EB}"/>
    <cellStyle name="Notas 2 2 3 9 2" xfId="10918" xr:uid="{650A4D31-422A-4D0D-AD13-BC6470FAAD3E}"/>
    <cellStyle name="Notas 2 2 3 9 2 2" xfId="26026" xr:uid="{75CF74BD-3B34-4F78-B1A2-22BDF15ECC34}"/>
    <cellStyle name="Notas 2 2 3 9 3" xfId="15888" xr:uid="{EA7BB208-89CD-4004-AB11-B9F3ADACE371}"/>
    <cellStyle name="Notas 2 2 3 9 3 2" xfId="30996" xr:uid="{680FF05F-7519-4057-A991-38CF24039EDB}"/>
    <cellStyle name="Notas 2 2 3 9 4" xfId="19644" xr:uid="{CD429414-EF48-4CD0-B4C7-07C7FF03D9C6}"/>
    <cellStyle name="Notas 2 2 4" xfId="2109" xr:uid="{7E49BF01-B681-41AA-8469-533C9CF0DD93}"/>
    <cellStyle name="Notas 2 2 4 10" xfId="8607" xr:uid="{97E32366-B7BB-4FDA-BCF9-0AA3F02D9B87}"/>
    <cellStyle name="Notas 2 2 4 10 2" xfId="23715" xr:uid="{8E71DAFE-C73D-409F-BF49-42A5E59FB3AB}"/>
    <cellStyle name="Notas 2 2 4 11" xfId="7406" xr:uid="{C833D3F7-688D-4BFE-8029-ADD81D8231DA}"/>
    <cellStyle name="Notas 2 2 4 11 2" xfId="22514" xr:uid="{5656D40A-7D45-4CC1-B0EE-0CFEC3CE4D60}"/>
    <cellStyle name="Notas 2 2 4 12" xfId="15384" xr:uid="{61EEF355-E6AD-4FF7-B95E-A0725D8D193F}"/>
    <cellStyle name="Notas 2 2 4 12 2" xfId="30492" xr:uid="{469246DB-7715-4A1B-AA2C-6B9CB832690F}"/>
    <cellStyle name="Notas 2 2 4 13" xfId="17334" xr:uid="{D1B3ECA9-7237-4FFE-8118-60ED3870C200}"/>
    <cellStyle name="Notas 2 2 4 2" xfId="2599" xr:uid="{E99CC53C-885D-4AB0-AAF8-BD33D73E1EAC}"/>
    <cellStyle name="Notas 2 2 4 2 2" xfId="5236" xr:uid="{63D28703-1B7E-42E1-9702-D3E91C6A7470}"/>
    <cellStyle name="Notas 2 2 4 2 2 2" xfId="11600" xr:uid="{158A7FA2-CBEE-4CD0-B53A-E08059BD8D67}"/>
    <cellStyle name="Notas 2 2 4 2 2 2 2" xfId="26708" xr:uid="{2F039547-D91E-483B-9EDB-65A17D2FC36D}"/>
    <cellStyle name="Notas 2 2 4 2 2 3" xfId="14006" xr:uid="{285069C9-58A0-4F1B-8D0E-9E6CEA5B2546}"/>
    <cellStyle name="Notas 2 2 4 2 2 3 2" xfId="29114" xr:uid="{47511194-8186-4EAC-B57E-FBBDBCA2766F}"/>
    <cellStyle name="Notas 2 2 4 2 2 4" xfId="20344" xr:uid="{9EF18799-FE5F-4E02-A2FF-636119B711FC}"/>
    <cellStyle name="Notas 2 2 4 2 3" xfId="9066" xr:uid="{2735C746-0590-4B87-ABD9-9BB618234C79}"/>
    <cellStyle name="Notas 2 2 4 2 3 2" xfId="24174" xr:uid="{BBF3B4B2-3392-4A58-A557-F648AD88535D}"/>
    <cellStyle name="Notas 2 2 4 2 4" xfId="14256" xr:uid="{AFF58DF6-DA45-4C61-A4C0-E448EE225FD1}"/>
    <cellStyle name="Notas 2 2 4 2 4 2" xfId="29364" xr:uid="{323733F8-57D3-444D-863E-ECF48955007A}"/>
    <cellStyle name="Notas 2 2 4 2 5" xfId="15350" xr:uid="{316EB598-7756-403C-A30D-CC9EB04CC8C5}"/>
    <cellStyle name="Notas 2 2 4 2 5 2" xfId="30458" xr:uid="{DF33E683-7806-4DA9-8862-958D3FA215B0}"/>
    <cellStyle name="Notas 2 2 4 2 6" xfId="17707" xr:uid="{F345C3A2-67B2-4818-B7EC-41AC2EB97845}"/>
    <cellStyle name="Notas 2 2 4 3" xfId="2864" xr:uid="{765EFEA7-F390-466A-9C11-819901FD7384}"/>
    <cellStyle name="Notas 2 2 4 3 2" xfId="5501" xr:uid="{05A33514-5DF6-42BF-A986-E12AC7B1C9E8}"/>
    <cellStyle name="Notas 2 2 4 3 2 2" xfId="8028" xr:uid="{AA74C2B2-739C-4716-83A5-6BC4FB7791B7}"/>
    <cellStyle name="Notas 2 2 4 3 2 2 2" xfId="23136" xr:uid="{6A4FE42C-D750-4AF3-BA61-71697D5FBEA1}"/>
    <cellStyle name="Notas 2 2 4 3 2 3" xfId="20609" xr:uid="{B3E96BD3-6183-4798-8851-321FD947AC18}"/>
    <cellStyle name="Notas 2 2 4 3 3" xfId="14343" xr:uid="{DBE30140-9F65-474B-833D-A018C9A42299}"/>
    <cellStyle name="Notas 2 2 4 3 3 2" xfId="29451" xr:uid="{94C46108-8BAA-4A8D-AF6C-5835B22418E8}"/>
    <cellStyle name="Notas 2 2 4 3 4" xfId="17972" xr:uid="{51FBAC4E-53A7-44CD-839D-34929417403A}"/>
    <cellStyle name="Notas 2 2 4 4" xfId="3167" xr:uid="{D6DC6AA4-C42D-47BF-A360-142181674B08}"/>
    <cellStyle name="Notas 2 2 4 4 2" xfId="5804" xr:uid="{9BC57B9C-F37D-427F-9182-0AC015E3E3E4}"/>
    <cellStyle name="Notas 2 2 4 4 2 2" xfId="12115" xr:uid="{7CE7A213-7AED-4F23-8BAE-5DE42ACEAC51}"/>
    <cellStyle name="Notas 2 2 4 4 2 2 2" xfId="27223" xr:uid="{F9423DE3-EB62-4975-B0B2-14234606A1E6}"/>
    <cellStyle name="Notas 2 2 4 4 2 3" xfId="8128" xr:uid="{43E24E77-6F56-4ECF-803B-6C3D50B90CB4}"/>
    <cellStyle name="Notas 2 2 4 4 2 3 2" xfId="23236" xr:uid="{ECBC0F06-33A5-4ABA-BDDE-67F92B19BE8D}"/>
    <cellStyle name="Notas 2 2 4 4 2 4" xfId="20912" xr:uid="{F28B0719-4BB4-44C0-8B1E-C8BC83A6F3C2}"/>
    <cellStyle name="Notas 2 2 4 4 3" xfId="9549" xr:uid="{FFCC39B3-5ABB-4183-B6D7-C5C5C10BD05E}"/>
    <cellStyle name="Notas 2 2 4 4 3 2" xfId="24657" xr:uid="{738BF340-C877-40FF-A96E-7F9C09512F59}"/>
    <cellStyle name="Notas 2 2 4 4 4" xfId="15009" xr:uid="{3A0BD034-F24E-4E16-BCE1-44EFB80CA5EE}"/>
    <cellStyle name="Notas 2 2 4 4 4 2" xfId="30117" xr:uid="{595B288C-59CD-4FB5-B67B-ED1821C663F9}"/>
    <cellStyle name="Notas 2 2 4 4 5" xfId="18275" xr:uid="{C783FFCE-7753-4B77-A436-24C560A29D3F}"/>
    <cellStyle name="Notas 2 2 4 5" xfId="3493" xr:uid="{5E860539-031A-4297-981B-4C8D4582A1C5}"/>
    <cellStyle name="Notas 2 2 4 5 2" xfId="6130" xr:uid="{27382AAF-FE89-4258-9530-EB670CD0BB45}"/>
    <cellStyle name="Notas 2 2 4 5 2 2" xfId="12441" xr:uid="{B65B50FD-758F-43B4-BD40-298FF3279CB1}"/>
    <cellStyle name="Notas 2 2 4 5 2 2 2" xfId="27549" xr:uid="{6B1838FA-CA6D-4A52-B365-D1EA4734F2CE}"/>
    <cellStyle name="Notas 2 2 4 5 2 3" xfId="14978" xr:uid="{F02711EB-6404-48E1-B119-9EA6106A7520}"/>
    <cellStyle name="Notas 2 2 4 5 2 3 2" xfId="30086" xr:uid="{FAC46A17-F176-4837-86BA-CEBC09CFC9CB}"/>
    <cellStyle name="Notas 2 2 4 5 2 4" xfId="21238" xr:uid="{C113E17A-EFAA-402D-895B-28851FCA229C}"/>
    <cellStyle name="Notas 2 2 4 5 3" xfId="9875" xr:uid="{3AAC1482-16FD-4014-88BA-26A5E0FA9191}"/>
    <cellStyle name="Notas 2 2 4 5 3 2" xfId="24983" xr:uid="{10190BD7-95F7-4628-A194-99EDBB897042}"/>
    <cellStyle name="Notas 2 2 4 5 4" xfId="14423" xr:uid="{E62EC4F4-4369-4FB2-9396-BECA48FC775D}"/>
    <cellStyle name="Notas 2 2 4 5 4 2" xfId="29531" xr:uid="{73D639AA-D376-4DF5-9FB9-4992B59DE9B2}"/>
    <cellStyle name="Notas 2 2 4 5 5" xfId="18601" xr:uid="{7D58B3C8-ECD7-45F6-B8AC-248FFEEF5C07}"/>
    <cellStyle name="Notas 2 2 4 6" xfId="3799" xr:uid="{2CD71743-A159-405A-8A63-49AE9B473ACA}"/>
    <cellStyle name="Notas 2 2 4 6 2" xfId="6436" xr:uid="{48240549-E18E-4FCA-A708-39A834AB069E}"/>
    <cellStyle name="Notas 2 2 4 6 2 2" xfId="12747" xr:uid="{AC719301-6EDA-4425-A2DA-5CE662B7AE17}"/>
    <cellStyle name="Notas 2 2 4 6 2 2 2" xfId="27855" xr:uid="{8B497D1E-6600-4EF4-9590-4160880D48D3}"/>
    <cellStyle name="Notas 2 2 4 6 2 3" xfId="15180" xr:uid="{ADE90AC8-47DA-4C6A-BD7D-E3D4A349CCDC}"/>
    <cellStyle name="Notas 2 2 4 6 2 3 2" xfId="30288" xr:uid="{70E45B60-E0B2-4CEB-8444-A7521EDA7934}"/>
    <cellStyle name="Notas 2 2 4 6 2 4" xfId="21544" xr:uid="{56AF0F68-1A1E-442E-8445-F358DD5565AA}"/>
    <cellStyle name="Notas 2 2 4 6 3" xfId="10181" xr:uid="{B0F39D22-2873-4D1B-A93D-D0814D838AA5}"/>
    <cellStyle name="Notas 2 2 4 6 3 2" xfId="25289" xr:uid="{510B13E8-4DF6-4DFB-A76A-AE9966A5656E}"/>
    <cellStyle name="Notas 2 2 4 6 4" xfId="13917" xr:uid="{7F686D09-4DC6-4564-8001-1C068124085C}"/>
    <cellStyle name="Notas 2 2 4 6 4 2" xfId="29025" xr:uid="{BEFD85C5-D486-419E-9DDA-A6E424C1C49E}"/>
    <cellStyle name="Notas 2 2 4 6 5" xfId="18907" xr:uid="{23B40486-9E34-4DC2-B241-C5863DAA2CDE}"/>
    <cellStyle name="Notas 2 2 4 7" xfId="4181" xr:uid="{B99B8A5C-CB73-4F79-AEA4-2F0D758BB1DC}"/>
    <cellStyle name="Notas 2 2 4 7 2" xfId="6818" xr:uid="{F5E75E59-C164-40CB-9CDA-75C5FCC35A67}"/>
    <cellStyle name="Notas 2 2 4 7 2 2" xfId="13129" xr:uid="{85F36E2A-5A51-425C-8189-5550C1BCD305}"/>
    <cellStyle name="Notas 2 2 4 7 2 2 2" xfId="28237" xr:uid="{73BDBB5E-9E08-4E8F-A697-3FEEF119D4C6}"/>
    <cellStyle name="Notas 2 2 4 7 2 3" xfId="16798" xr:uid="{5973FC5F-D343-4808-A446-BF7604D58C79}"/>
    <cellStyle name="Notas 2 2 4 7 2 3 2" xfId="31906" xr:uid="{9AF13FD5-50A0-4839-9FF6-085A2C84E231}"/>
    <cellStyle name="Notas 2 2 4 7 2 4" xfId="21926" xr:uid="{B74064E6-2B4C-48C8-8EE6-84FC978A4599}"/>
    <cellStyle name="Notas 2 2 4 7 3" xfId="10563" xr:uid="{C6C2469C-2EA3-4672-A791-F14845438E52}"/>
    <cellStyle name="Notas 2 2 4 7 3 2" xfId="25671" xr:uid="{4AB82622-1AC4-4686-9698-6F184E2D3E20}"/>
    <cellStyle name="Notas 2 2 4 7 4" xfId="15262" xr:uid="{1FB19194-3880-437F-869E-5BFDC3B193A3}"/>
    <cellStyle name="Notas 2 2 4 7 4 2" xfId="30370" xr:uid="{153874EF-79C7-4E7D-8878-8895CA2369BF}"/>
    <cellStyle name="Notas 2 2 4 7 5" xfId="19289" xr:uid="{13195590-01A3-4FFE-988D-787D1F9D3341}"/>
    <cellStyle name="Notas 2 2 4 8" xfId="4388" xr:uid="{B3A14431-880C-47FB-B854-54CDB33DFD20}"/>
    <cellStyle name="Notas 2 2 4 8 2" xfId="7025" xr:uid="{DDAB5288-A226-4BF6-B125-C6CF30C6D021}"/>
    <cellStyle name="Notas 2 2 4 8 2 2" xfId="13336" xr:uid="{FF2CF252-EE80-4C31-9727-D0EDB4E1319F}"/>
    <cellStyle name="Notas 2 2 4 8 2 2 2" xfId="28444" xr:uid="{ADE5A641-611B-4D47-98CE-5793AB1A44F0}"/>
    <cellStyle name="Notas 2 2 4 8 2 3" xfId="17000" xr:uid="{DED19057-3938-4034-B1B2-F161EB24D399}"/>
    <cellStyle name="Notas 2 2 4 8 2 3 2" xfId="32108" xr:uid="{A75BEC5B-8E27-4555-A3A6-7511134B56A7}"/>
    <cellStyle name="Notas 2 2 4 8 2 4" xfId="22133" xr:uid="{699B807A-2AF4-4B1F-AE7C-5DA0D34C01A2}"/>
    <cellStyle name="Notas 2 2 4 8 3" xfId="10770" xr:uid="{8D4D6D7E-B609-4C55-8E25-14A69A90762C}"/>
    <cellStyle name="Notas 2 2 4 8 3 2" xfId="25878" xr:uid="{878E2B54-0A00-4583-A7C7-1505D36F9403}"/>
    <cellStyle name="Notas 2 2 4 8 4" xfId="14937" xr:uid="{453A7AFD-F3B5-4964-8C9A-83EAD5642489}"/>
    <cellStyle name="Notas 2 2 4 8 4 2" xfId="30045" xr:uid="{F064802B-CB54-4109-A6D0-8B835EEE8A2E}"/>
    <cellStyle name="Notas 2 2 4 8 5" xfId="19496" xr:uid="{8EBA1840-7C72-42BA-A9A6-1DC6FFF74E86}"/>
    <cellStyle name="Notas 2 2 4 9" xfId="4746" xr:uid="{3E188298-3987-46F2-8A47-C3C96B73234E}"/>
    <cellStyle name="Notas 2 2 4 9 2" xfId="11128" xr:uid="{F2E2A06A-98B7-435C-BA83-A01715109DAE}"/>
    <cellStyle name="Notas 2 2 4 9 2 2" xfId="26236" xr:uid="{C9F5FC2A-BD34-4C29-BBBA-4A3FEFECBFAA}"/>
    <cellStyle name="Notas 2 2 4 9 3" xfId="13799" xr:uid="{1128B419-30FD-4452-8D78-A423E538B47E}"/>
    <cellStyle name="Notas 2 2 4 9 3 2" xfId="28907" xr:uid="{80FEEEED-EF12-43A1-AAB3-024A0B3A2BA9}"/>
    <cellStyle name="Notas 2 2 4 9 4" xfId="19854" xr:uid="{98760BB7-E5F9-4213-B970-A9E0F8634A71}"/>
    <cellStyle name="Notas 2 2 5" xfId="2015" xr:uid="{1FFDA705-E1AA-4F9F-A727-514B2B5152A6}"/>
    <cellStyle name="Notas 2 2 5 10" xfId="13594" xr:uid="{A7FA8CC4-6EFC-41EC-8F9E-073AD3636A43}"/>
    <cellStyle name="Notas 2 2 5 10 2" xfId="28702" xr:uid="{C93D8F9D-0E2A-4464-89E5-A430BEF8D62C}"/>
    <cellStyle name="Notas 2 2 5 11" xfId="13616" xr:uid="{EDC4CB9A-71AB-4A55-A16D-58DA79EF59B1}"/>
    <cellStyle name="Notas 2 2 5 11 2" xfId="28724" xr:uid="{69052564-7BC4-4878-B102-09ADA735E421}"/>
    <cellStyle name="Notas 2 2 5 12" xfId="17240" xr:uid="{6470232E-73B4-4C5E-B341-7DD655F5A23B}"/>
    <cellStyle name="Notas 2 2 5 2" xfId="2777" xr:uid="{7CA7E36A-B9C8-4BC4-BF7A-B4494EF05721}"/>
    <cellStyle name="Notas 2 2 5 2 2" xfId="5414" xr:uid="{166646A8-4314-4216-BF43-95E3B3D5558B}"/>
    <cellStyle name="Notas 2 2 5 2 2 2" xfId="7145" xr:uid="{1062573C-BACD-4B64-BB5D-224A7503B460}"/>
    <cellStyle name="Notas 2 2 5 2 2 2 2" xfId="22253" xr:uid="{92995554-10BB-4227-9114-AB64BE07F94C}"/>
    <cellStyle name="Notas 2 2 5 2 2 3" xfId="20522" xr:uid="{9381931C-ABFE-46AA-AC82-7E68B77528E9}"/>
    <cellStyle name="Notas 2 2 5 2 3" xfId="15879" xr:uid="{517D641E-A2C1-495D-AAF5-8A8F6BAEA075}"/>
    <cellStyle name="Notas 2 2 5 2 3 2" xfId="30987" xr:uid="{6BD747E2-E76E-43BB-9B99-0D1488A12D02}"/>
    <cellStyle name="Notas 2 2 5 2 4" xfId="17885" xr:uid="{E9E31E19-C6F9-4697-9A93-CFE396603A4B}"/>
    <cellStyle name="Notas 2 2 5 3" xfId="3080" xr:uid="{2C4126D9-82F5-4ABB-8EA1-AC30CBF4B966}"/>
    <cellStyle name="Notas 2 2 5 3 2" xfId="5717" xr:uid="{C989A010-D217-495C-9C57-28B36BBA21A5}"/>
    <cellStyle name="Notas 2 2 5 3 2 2" xfId="12028" xr:uid="{4E5002F9-B2BC-4519-B704-7A5B623A5D96}"/>
    <cellStyle name="Notas 2 2 5 3 2 2 2" xfId="27136" xr:uid="{57E1EAC9-244A-40E3-8398-93CA2ABAEAC7}"/>
    <cellStyle name="Notas 2 2 5 3 2 3" xfId="15786" xr:uid="{4F284E46-2484-4D10-9FED-E5C48A39E28E}"/>
    <cellStyle name="Notas 2 2 5 3 2 3 2" xfId="30894" xr:uid="{53D00A79-903A-4872-ABDA-04C0053FD1CC}"/>
    <cellStyle name="Notas 2 2 5 3 2 4" xfId="20825" xr:uid="{BA347383-F623-43AF-9A55-A7DC38B90691}"/>
    <cellStyle name="Notas 2 2 5 3 3" xfId="9462" xr:uid="{D585B961-EADE-40D6-932A-29F1721451AA}"/>
    <cellStyle name="Notas 2 2 5 3 3 2" xfId="24570" xr:uid="{80E5C2C3-751E-43E7-98BC-A794C885D25F}"/>
    <cellStyle name="Notas 2 2 5 3 4" xfId="15560" xr:uid="{5D547FD4-3FAD-4340-A2FA-B64906810141}"/>
    <cellStyle name="Notas 2 2 5 3 4 2" xfId="30668" xr:uid="{F7D2E4AD-E03E-46BC-9531-296EB20D67D4}"/>
    <cellStyle name="Notas 2 2 5 3 5" xfId="18188" xr:uid="{FCADBF2D-8972-4AFF-B7CC-A4F9A27724C7}"/>
    <cellStyle name="Notas 2 2 5 4" xfId="3406" xr:uid="{ACA33A7F-67A0-4AA8-88BF-53A3EE0B6122}"/>
    <cellStyle name="Notas 2 2 5 4 2" xfId="6043" xr:uid="{85D3D978-A7D7-4DE3-AAAF-C3D2CD8EF412}"/>
    <cellStyle name="Notas 2 2 5 4 2 2" xfId="12354" xr:uid="{27D4BF4A-034E-48D0-8407-F869A35772D0}"/>
    <cellStyle name="Notas 2 2 5 4 2 2 2" xfId="27462" xr:uid="{16DBEB3D-7098-442E-8C30-0019282435F8}"/>
    <cellStyle name="Notas 2 2 5 4 2 3" xfId="14607" xr:uid="{A189619F-8A19-40D4-8B4C-3665FCBACD42}"/>
    <cellStyle name="Notas 2 2 5 4 2 3 2" xfId="29715" xr:uid="{C1263EC7-DB26-4BD5-BBBD-723A086E0795}"/>
    <cellStyle name="Notas 2 2 5 4 2 4" xfId="21151" xr:uid="{CE91F534-F82E-4741-B6C4-1CE207AB1370}"/>
    <cellStyle name="Notas 2 2 5 4 3" xfId="9788" xr:uid="{9D94E89E-9256-421E-897C-1D6C6C425856}"/>
    <cellStyle name="Notas 2 2 5 4 3 2" xfId="24896" xr:uid="{01E284F6-4876-4598-82EB-FA69ED1BB530}"/>
    <cellStyle name="Notas 2 2 5 4 4" xfId="13673" xr:uid="{0076CFA8-65BB-4CA3-A4AD-5106E598F845}"/>
    <cellStyle name="Notas 2 2 5 4 4 2" xfId="28781" xr:uid="{B7FD73FA-410E-451C-90C7-51002035606B}"/>
    <cellStyle name="Notas 2 2 5 4 5" xfId="18514" xr:uid="{2E73FDF2-9BB6-4811-AD08-F339318120E5}"/>
    <cellStyle name="Notas 2 2 5 5" xfId="3712" xr:uid="{3F4A62EA-7F7E-43CE-AC79-6006D655FD0C}"/>
    <cellStyle name="Notas 2 2 5 5 2" xfId="6349" xr:uid="{AD5DCF64-EC06-4C00-A97E-CD3E82115CF2}"/>
    <cellStyle name="Notas 2 2 5 5 2 2" xfId="12660" xr:uid="{B19EEAD1-A197-46BD-92CC-3500AD3047B4}"/>
    <cellStyle name="Notas 2 2 5 5 2 2 2" xfId="27768" xr:uid="{C425754D-E5EE-492B-B218-64813FD76E2F}"/>
    <cellStyle name="Notas 2 2 5 5 2 3" xfId="13758" xr:uid="{6453DB22-86F1-430A-B46A-79A8C95D4DD2}"/>
    <cellStyle name="Notas 2 2 5 5 2 3 2" xfId="28866" xr:uid="{933958AB-3391-4AEB-ACF9-1CCD5D9C8183}"/>
    <cellStyle name="Notas 2 2 5 5 2 4" xfId="21457" xr:uid="{DBBFBFBE-96E2-4E50-8B6C-AFB7F031A79E}"/>
    <cellStyle name="Notas 2 2 5 5 3" xfId="10094" xr:uid="{694A33FA-9B3A-4357-86DE-0F9BE7446EA6}"/>
    <cellStyle name="Notas 2 2 5 5 3 2" xfId="25202" xr:uid="{367BF51F-0852-4851-88F2-B23786ACEAA9}"/>
    <cellStyle name="Notas 2 2 5 5 4" xfId="11679" xr:uid="{D3556F5C-77CF-4927-B08D-26BE751D0B39}"/>
    <cellStyle name="Notas 2 2 5 5 4 2" xfId="26787" xr:uid="{C52D9E08-F4D6-4B19-85E1-269B0C830A70}"/>
    <cellStyle name="Notas 2 2 5 5 5" xfId="18820" xr:uid="{576A0355-26E3-49D7-B96C-3FB8254EE522}"/>
    <cellStyle name="Notas 2 2 5 6" xfId="4087" xr:uid="{A0251873-E8D6-4BB0-A50E-4A7BF997DBA4}"/>
    <cellStyle name="Notas 2 2 5 6 2" xfId="6724" xr:uid="{C74763EC-9207-4872-8E0C-DD99FF11D67D}"/>
    <cellStyle name="Notas 2 2 5 6 2 2" xfId="13035" xr:uid="{C3D8CE5D-AF6F-4434-9270-72A8A123F172}"/>
    <cellStyle name="Notas 2 2 5 6 2 2 2" xfId="28143" xr:uid="{4C7F98AD-287A-4C51-89CD-ACDC00D8D3D0}"/>
    <cellStyle name="Notas 2 2 5 6 2 3" xfId="16711" xr:uid="{B39DCC63-E4D6-4002-A5A5-90AD429C44F0}"/>
    <cellStyle name="Notas 2 2 5 6 2 3 2" xfId="31819" xr:uid="{50D31358-94E9-4B40-B85A-462C6D8029BB}"/>
    <cellStyle name="Notas 2 2 5 6 2 4" xfId="21832" xr:uid="{BEC4624A-AD54-415F-9E86-4213E82B9E4B}"/>
    <cellStyle name="Notas 2 2 5 6 3" xfId="10469" xr:uid="{83587C8E-7208-4880-8267-DC1AEA655118}"/>
    <cellStyle name="Notas 2 2 5 6 3 2" xfId="25577" xr:uid="{7B5B7345-FF58-4F7A-8CCD-F2865F071465}"/>
    <cellStyle name="Notas 2 2 5 6 4" xfId="14280" xr:uid="{705B81B3-6245-4880-9A86-6B178DFE66D7}"/>
    <cellStyle name="Notas 2 2 5 6 4 2" xfId="29388" xr:uid="{DC9E7C00-1438-4494-877F-23A18559FC72}"/>
    <cellStyle name="Notas 2 2 5 6 5" xfId="19195" xr:uid="{8538266A-A6C4-4BD3-A67A-CF4398D993D8}"/>
    <cellStyle name="Notas 2 2 5 7" xfId="4369" xr:uid="{33B2EDE0-979A-42A3-A93B-1DA9A82C57E5}"/>
    <cellStyle name="Notas 2 2 5 7 2" xfId="7006" xr:uid="{76D11BC6-D375-4749-841E-5D46273B374A}"/>
    <cellStyle name="Notas 2 2 5 7 2 2" xfId="13317" xr:uid="{FDED8D41-62BD-44B7-ADA9-2A9D88DB94A4}"/>
    <cellStyle name="Notas 2 2 5 7 2 2 2" xfId="28425" xr:uid="{A85020F4-1379-428E-8899-3B21FAAAA6C8}"/>
    <cellStyle name="Notas 2 2 5 7 2 3" xfId="16981" xr:uid="{0B646B23-5962-4396-84D3-C2DC3B7C7B48}"/>
    <cellStyle name="Notas 2 2 5 7 2 3 2" xfId="32089" xr:uid="{709B9DB1-88A0-494D-A96F-109C70F22914}"/>
    <cellStyle name="Notas 2 2 5 7 2 4" xfId="22114" xr:uid="{7582DD81-FA8F-4FCB-ADE1-AC4D456DFE09}"/>
    <cellStyle name="Notas 2 2 5 7 3" xfId="10751" xr:uid="{B191F275-B9F5-4D18-A904-C4F6398EA8F7}"/>
    <cellStyle name="Notas 2 2 5 7 3 2" xfId="25859" xr:uid="{0978B4B5-CE53-4D6C-B6F1-103793D79DF8}"/>
    <cellStyle name="Notas 2 2 5 7 4" xfId="16165" xr:uid="{1FF27CE2-9DE1-461D-BAFC-AA0151F264F5}"/>
    <cellStyle name="Notas 2 2 5 7 4 2" xfId="31273" xr:uid="{B2790981-F5BB-42D2-845D-247144CA7173}"/>
    <cellStyle name="Notas 2 2 5 7 5" xfId="19477" xr:uid="{1CE2EFF2-B34F-4998-BD87-B7303CA69B0E}"/>
    <cellStyle name="Notas 2 2 5 8" xfId="4652" xr:uid="{796088C2-01CA-47A5-8466-1E9876698D11}"/>
    <cellStyle name="Notas 2 2 5 8 2" xfId="11034" xr:uid="{8AFA7D06-CDA9-4F53-BF22-B1E983144179}"/>
    <cellStyle name="Notas 2 2 5 8 2 2" xfId="26142" xr:uid="{8AB261AE-0CBB-4DF2-8214-607897D473DB}"/>
    <cellStyle name="Notas 2 2 5 8 3" xfId="7244" xr:uid="{DC04D772-1C07-4FD7-936C-64E409A90788}"/>
    <cellStyle name="Notas 2 2 5 8 3 2" xfId="22352" xr:uid="{A7DD6BFC-3B22-41D3-A709-A855A1ADD3A0}"/>
    <cellStyle name="Notas 2 2 5 8 4" xfId="19760" xr:uid="{B8F604CB-9D7A-4D73-8745-673FF1D08C94}"/>
    <cellStyle name="Notas 2 2 5 9" xfId="8513" xr:uid="{7D19F14A-B398-48ED-8952-5E80FB7ACEEB}"/>
    <cellStyle name="Notas 2 2 5 9 2" xfId="23621" xr:uid="{8457443F-3625-4221-A0C4-F771F86C4801}"/>
    <cellStyle name="Notas 2 3" xfId="1460" xr:uid="{00000000-0005-0000-0000-0000B8050000}"/>
    <cellStyle name="Notas 2 3 2" xfId="1915" xr:uid="{EE828041-1F61-41C6-8B1C-848053A1DC27}"/>
    <cellStyle name="Notas 2 3 2 10" xfId="16288" xr:uid="{6CA21BDA-7ED9-41D4-933E-DA8B9D733C40}"/>
    <cellStyle name="Notas 2 3 2 10 2" xfId="31396" xr:uid="{A6BE35DB-A003-4E84-BF7A-DCBF121DA879}"/>
    <cellStyle name="Notas 2 3 2 11" xfId="7612" xr:uid="{01EAC9E0-7BDC-4053-BAF2-8ED65EA3958E}"/>
    <cellStyle name="Notas 2 3 2 11 2" xfId="22720" xr:uid="{8CCC4C33-B9CF-41F6-A683-E8B7BFBD21EE}"/>
    <cellStyle name="Notas 2 3 2 12" xfId="17140" xr:uid="{6F9FED27-253B-4A62-B4C6-6DE25153586A}"/>
    <cellStyle name="Notas 2 3 2 2" xfId="2475" xr:uid="{E6B68415-38AA-4643-A63C-9CEF20C221A2}"/>
    <cellStyle name="Notas 2 3 2 2 2" xfId="5112" xr:uid="{6FE30089-34E1-4DBC-BD9A-4B2E744A6F4F}"/>
    <cellStyle name="Notas 2 3 2 2 2 2" xfId="11476" xr:uid="{172429DE-5A8A-4D23-ACF5-9C435A6EA3E7}"/>
    <cellStyle name="Notas 2 3 2 2 2 2 2" xfId="26584" xr:uid="{CE287D21-CF35-4CC6-83F7-60C8B0839986}"/>
    <cellStyle name="Notas 2 3 2 2 2 3" xfId="15655" xr:uid="{20DD0982-09C4-42CD-A3F4-2B86553D7A4F}"/>
    <cellStyle name="Notas 2 3 2 2 2 3 2" xfId="30763" xr:uid="{FFF4E440-D05D-48DB-9184-2C3FBCC1F1E6}"/>
    <cellStyle name="Notas 2 3 2 2 2 4" xfId="20220" xr:uid="{589A7B69-3E2B-4CAD-98AA-8FCDF50B6458}"/>
    <cellStyle name="Notas 2 3 2 2 3" xfId="8942" xr:uid="{FD567978-CD95-4B61-A36B-AFF0DFD68F34}"/>
    <cellStyle name="Notas 2 3 2 2 3 2" xfId="24050" xr:uid="{2DEDC517-4B47-4882-AC54-FE401E1B4E64}"/>
    <cellStyle name="Notas 2 3 2 3" xfId="2691" xr:uid="{607467A5-1CD8-4FEE-91D1-0C01581334A8}"/>
    <cellStyle name="Notas 2 3 2 3 2" xfId="5328" xr:uid="{81DA6FE7-0073-4AC6-845D-598FD1A4C869}"/>
    <cellStyle name="Notas 2 3 2 3 2 2" xfId="13745" xr:uid="{1D935D89-7816-49B4-88C1-DEB10C23CA45}"/>
    <cellStyle name="Notas 2 3 2 3 2 2 2" xfId="28853" xr:uid="{359C86F3-6B8D-4F9A-81E9-2580E439046A}"/>
    <cellStyle name="Notas 2 3 2 3 2 3" xfId="20436" xr:uid="{83AADC57-95A3-4A9D-A630-261FD548F3F0}"/>
    <cellStyle name="Notas 2 3 2 3 3" xfId="14606" xr:uid="{DCF3A364-9E28-4460-AE17-3AE69024344C}"/>
    <cellStyle name="Notas 2 3 2 3 3 2" xfId="29714" xr:uid="{A16493DD-56B4-46E3-A1DD-101356416AB9}"/>
    <cellStyle name="Notas 2 3 2 3 4" xfId="17799" xr:uid="{AA1378CD-65A6-4672-83E7-5C2F6E5285C1}"/>
    <cellStyle name="Notas 2 3 2 4" xfId="2994" xr:uid="{C4DC645B-1982-4269-BDAE-408CB03021C1}"/>
    <cellStyle name="Notas 2 3 2 4 2" xfId="5631" xr:uid="{404C2ACA-D7EE-4966-B4B3-FCFEC9003BF4}"/>
    <cellStyle name="Notas 2 3 2 4 2 2" xfId="11942" xr:uid="{8DD706C0-161A-4D32-8BE6-660B4EA3C6CC}"/>
    <cellStyle name="Notas 2 3 2 4 2 2 2" xfId="27050" xr:uid="{36A5A8C8-CD73-44F4-A0DE-3D944FDEE6D2}"/>
    <cellStyle name="Notas 2 3 2 4 2 3" xfId="13822" xr:uid="{D79D3A9C-BD32-4F1A-BD40-C45E870D9C40}"/>
    <cellStyle name="Notas 2 3 2 4 2 3 2" xfId="28930" xr:uid="{FFF2F004-5771-4F60-8E0B-D8587960F61E}"/>
    <cellStyle name="Notas 2 3 2 4 2 4" xfId="20739" xr:uid="{95BBEB02-6633-4169-9F3B-60C265ED9B61}"/>
    <cellStyle name="Notas 2 3 2 4 3" xfId="9376" xr:uid="{E21CA49C-B215-4992-8F4E-446A7935CC26}"/>
    <cellStyle name="Notas 2 3 2 4 3 2" xfId="24484" xr:uid="{371DF192-E35B-4081-B4B1-7F0F6BD16283}"/>
    <cellStyle name="Notas 2 3 2 4 4" xfId="7248" xr:uid="{8A51CBF6-5595-4B3E-8C01-D9F7DF667146}"/>
    <cellStyle name="Notas 2 3 2 4 4 2" xfId="22356" xr:uid="{53728E9B-AC3D-4322-8F6B-53018B752FA4}"/>
    <cellStyle name="Notas 2 3 2 4 5" xfId="18102" xr:uid="{C0A41A19-5B14-48BD-8C7A-41BCC4503B7F}"/>
    <cellStyle name="Notas 2 3 2 5" xfId="3320" xr:uid="{A2E10BB4-9F76-423D-B04A-62A547E0E488}"/>
    <cellStyle name="Notas 2 3 2 5 2" xfId="5957" xr:uid="{FFFFA61F-1CDB-4C2E-8A61-69933C39D57B}"/>
    <cellStyle name="Notas 2 3 2 5 2 2" xfId="12268" xr:uid="{DADAB1A3-FEA8-4F09-8A99-85790EEA5222}"/>
    <cellStyle name="Notas 2 3 2 5 2 2 2" xfId="27376" xr:uid="{2C084BCE-E4E4-42DB-9EAD-A3BE31A900CE}"/>
    <cellStyle name="Notas 2 3 2 5 2 3" xfId="13593" xr:uid="{56829997-58D9-4F1D-9975-DDD0EA3D8A51}"/>
    <cellStyle name="Notas 2 3 2 5 2 3 2" xfId="28701" xr:uid="{FE01E746-3AC4-4C5E-9F6E-5BE5EF59F37D}"/>
    <cellStyle name="Notas 2 3 2 5 2 4" xfId="21065" xr:uid="{63646F64-8DD3-4BBA-99C3-80633D03AD9D}"/>
    <cellStyle name="Notas 2 3 2 5 3" xfId="9702" xr:uid="{62D895B5-3F33-4DD2-A318-FEA805510481}"/>
    <cellStyle name="Notas 2 3 2 5 3 2" xfId="24810" xr:uid="{FF8B2973-04FF-480F-8E21-4CED1C4B0EF5}"/>
    <cellStyle name="Notas 2 3 2 5 4" xfId="7218" xr:uid="{72292A9E-964D-42A7-824D-D170C61EDC8A}"/>
    <cellStyle name="Notas 2 3 2 5 4 2" xfId="22326" xr:uid="{4EBAFF32-C5D1-4CA8-A089-17D846C7ED3B}"/>
    <cellStyle name="Notas 2 3 2 5 5" xfId="18428" xr:uid="{5CAB1AD6-212F-4E4A-8FC6-18FD1EAD0933}"/>
    <cellStyle name="Notas 2 3 2 6" xfId="3626" xr:uid="{17B09447-D8EE-458F-98B8-07208A735AF5}"/>
    <cellStyle name="Notas 2 3 2 6 2" xfId="6263" xr:uid="{2C816C96-2951-4839-904F-3B4AFD6EB775}"/>
    <cellStyle name="Notas 2 3 2 6 2 2" xfId="12574" xr:uid="{A98AF0FA-29D1-4BA5-B823-AAB63624ED57}"/>
    <cellStyle name="Notas 2 3 2 6 2 2 2" xfId="27682" xr:uid="{CEFFA070-A1D1-4A75-A157-EE2F55965AB8}"/>
    <cellStyle name="Notas 2 3 2 6 2 3" xfId="7674" xr:uid="{B0172E33-9E72-432F-8AC5-7E45175767ED}"/>
    <cellStyle name="Notas 2 3 2 6 2 3 2" xfId="22782" xr:uid="{E295612A-7F1D-4027-B017-F1D44EE47842}"/>
    <cellStyle name="Notas 2 3 2 6 2 4" xfId="21371" xr:uid="{0164D06F-3A0D-4320-BF2D-8D48B0540697}"/>
    <cellStyle name="Notas 2 3 2 6 3" xfId="10008" xr:uid="{730F8862-602F-4916-B5A2-53BA2FDAD812}"/>
    <cellStyle name="Notas 2 3 2 6 3 2" xfId="25116" xr:uid="{8FE2990D-74D4-40B8-9648-367CB186F0BD}"/>
    <cellStyle name="Notas 2 3 2 6 4" xfId="16229" xr:uid="{44B4D4E8-5171-45B4-AE3D-F64FF7D14407}"/>
    <cellStyle name="Notas 2 3 2 6 4 2" xfId="31337" xr:uid="{23CF0DE8-434C-4225-A0D9-72133F117FE2}"/>
    <cellStyle name="Notas 2 3 2 6 5" xfId="18734" xr:uid="{CE5C5206-C1C1-4D8D-AEFC-C67326C44750}"/>
    <cellStyle name="Notas 2 3 2 7" xfId="3987" xr:uid="{FE8122D7-F781-4069-9E56-73942B78C1BF}"/>
    <cellStyle name="Notas 2 3 2 7 2" xfId="6624" xr:uid="{718BE7FF-FE50-430E-BCA6-A1CC9BD163C0}"/>
    <cellStyle name="Notas 2 3 2 7 2 2" xfId="12935" xr:uid="{F93406E4-1071-4C23-812A-1F21F42C6F18}"/>
    <cellStyle name="Notas 2 3 2 7 2 2 2" xfId="28043" xr:uid="{C118C9FA-17E1-462B-AD81-920B9AB18FEA}"/>
    <cellStyle name="Notas 2 3 2 7 2 3" xfId="16625" xr:uid="{D4EE803D-E8F3-4C29-A033-3BF57DCD50BE}"/>
    <cellStyle name="Notas 2 3 2 7 2 3 2" xfId="31733" xr:uid="{5C9BD248-7299-4E8B-AEED-A460B1C3AD44}"/>
    <cellStyle name="Notas 2 3 2 7 2 4" xfId="21732" xr:uid="{E07C862F-964C-4EF6-85DD-F127A7C6292E}"/>
    <cellStyle name="Notas 2 3 2 7 3" xfId="10369" xr:uid="{4FB6E29F-0B83-4EDB-B615-78A1B987BB69}"/>
    <cellStyle name="Notas 2 3 2 7 3 2" xfId="25477" xr:uid="{D99C0915-89EA-4A8B-BFA5-5C02E2D0890E}"/>
    <cellStyle name="Notas 2 3 2 7 4" xfId="14598" xr:uid="{8060339B-BAC3-4E49-9206-BB629159271B}"/>
    <cellStyle name="Notas 2 3 2 7 4 2" xfId="29706" xr:uid="{810326AA-6190-4ECE-AA1C-48ACF0176F5A}"/>
    <cellStyle name="Notas 2 3 2 7 5" xfId="19095" xr:uid="{3B49F5A0-7ED0-406A-9617-E646BAA3DF94}"/>
    <cellStyle name="Notas 2 3 2 8" xfId="4552" xr:uid="{6C5F468F-D317-456F-B392-E0EE3B191587}"/>
    <cellStyle name="Notas 2 3 2 8 2" xfId="10934" xr:uid="{58BC55AD-E258-4AB1-A872-BBBC4451B6FE}"/>
    <cellStyle name="Notas 2 3 2 8 2 2" xfId="26042" xr:uid="{01D4595C-4CD4-425A-A1CB-93A97B1ECCE1}"/>
    <cellStyle name="Notas 2 3 2 8 3" xfId="8723" xr:uid="{0DEB1F30-FD8A-43B5-A6D7-98C743B0197E}"/>
    <cellStyle name="Notas 2 3 2 8 3 2" xfId="23831" xr:uid="{23AF9D34-53B6-4C7B-806C-9A29ED12474C}"/>
    <cellStyle name="Notas 2 3 2 8 4" xfId="19660" xr:uid="{DD42E35B-DFFB-4E65-A98F-4A86AE8467C1}"/>
    <cellStyle name="Notas 2 3 2 9" xfId="8416" xr:uid="{6C8F238C-B392-4C5A-AC61-3B34CAF08F7A}"/>
    <cellStyle name="Notas 2 3 2 9 2" xfId="23524" xr:uid="{D5F85888-4045-4927-9681-D7B148755A21}"/>
    <cellStyle name="Notas 2 3 3" xfId="1900" xr:uid="{0DA00AFD-CD55-4BF9-BAD2-613D5544D2E1}"/>
    <cellStyle name="Notas 2 3 3 10" xfId="8401" xr:uid="{9A0E1CD8-5D8D-41BD-B12A-74DDE7D61909}"/>
    <cellStyle name="Notas 2 3 3 10 2" xfId="23509" xr:uid="{5F5FC9EE-D02D-40A0-86A8-A362C9B81D97}"/>
    <cellStyle name="Notas 2 3 3 11" xfId="8235" xr:uid="{09A562F5-3285-4B68-B724-56237C8F6F1F}"/>
    <cellStyle name="Notas 2 3 3 11 2" xfId="23343" xr:uid="{E4FBAC90-CD00-4291-9F3C-1F14F59B4090}"/>
    <cellStyle name="Notas 2 3 3 12" xfId="14899" xr:uid="{175DE1F8-3C2C-4B7F-9ED0-A5AB7AD73CB4}"/>
    <cellStyle name="Notas 2 3 3 12 2" xfId="30007" xr:uid="{44DE270F-78E8-4C06-B22E-39425E798AC6}"/>
    <cellStyle name="Notas 2 3 3 13" xfId="17125" xr:uid="{D246DCE5-28B2-4214-A3A5-5E7F6CD0601D}"/>
    <cellStyle name="Notas 2 3 3 2" xfId="2460" xr:uid="{893CE1EA-B920-4C0F-B5F0-22194BD7DD6D}"/>
    <cellStyle name="Notas 2 3 3 2 2" xfId="5097" xr:uid="{A4512B41-AA56-4D35-9FBA-9E51E9E5D84D}"/>
    <cellStyle name="Notas 2 3 3 2 2 2" xfId="11461" xr:uid="{BD1462AF-60FA-4FD7-8A80-42A42E374CEE}"/>
    <cellStyle name="Notas 2 3 3 2 2 2 2" xfId="26569" xr:uid="{3AAD092C-5B6A-4BF7-9A85-4B4A00EF29CF}"/>
    <cellStyle name="Notas 2 3 3 2 2 3" xfId="15295" xr:uid="{80386AEF-E975-4799-94A8-1D189B3FCCC5}"/>
    <cellStyle name="Notas 2 3 3 2 2 3 2" xfId="30403" xr:uid="{F94D2AEB-5A47-4F76-B7C4-8F527155FD31}"/>
    <cellStyle name="Notas 2 3 3 2 2 4" xfId="20205" xr:uid="{25C58292-4D5D-4193-972D-501C654CDE96}"/>
    <cellStyle name="Notas 2 3 3 2 3" xfId="8927" xr:uid="{DF0F092C-78D0-4BB7-AAC7-D96438D6C8FB}"/>
    <cellStyle name="Notas 2 3 3 2 3 2" xfId="24035" xr:uid="{110B486D-D4C5-4FBA-97E4-99E697686F67}"/>
    <cellStyle name="Notas 2 3 3 2 4" xfId="13644" xr:uid="{DADCE995-3D14-42D2-8A9E-169EB8FDE5EB}"/>
    <cellStyle name="Notas 2 3 3 2 4 2" xfId="28752" xr:uid="{180B5B4B-98BF-474E-9EDF-C289FB1C52E6}"/>
    <cellStyle name="Notas 2 3 3 2 5" xfId="14582" xr:uid="{F0532E69-707E-4F00-BE72-F758E42E9C6D}"/>
    <cellStyle name="Notas 2 3 3 2 5 2" xfId="29690" xr:uid="{F89FAEB6-4A4B-4CA2-8C56-C16986B3E5E6}"/>
    <cellStyle name="Notas 2 3 3 2 6" xfId="17634" xr:uid="{89DBB86F-1B0A-494A-BDA1-18EE3EA9EDB8}"/>
    <cellStyle name="Notas 2 3 3 3" xfId="2676" xr:uid="{F9D7D20C-D3CB-4B29-9F63-1AEE13419E47}"/>
    <cellStyle name="Notas 2 3 3 3 2" xfId="5313" xr:uid="{92263D5D-F280-40C0-B851-38F0665E5CB7}"/>
    <cellStyle name="Notas 2 3 3 3 2 2" xfId="14220" xr:uid="{7D4927C6-198B-4EBE-BAB3-15F828E5B27A}"/>
    <cellStyle name="Notas 2 3 3 3 2 2 2" xfId="29328" xr:uid="{6B215CFE-F239-486F-BA6F-9BCF08849D5C}"/>
    <cellStyle name="Notas 2 3 3 3 2 3" xfId="20421" xr:uid="{D41CAB7B-0B70-4B17-AF16-80945DFC8593}"/>
    <cellStyle name="Notas 2 3 3 3 3" xfId="16373" xr:uid="{D9ABFFF5-EAC0-43CD-8B56-B9CD3D8F2A29}"/>
    <cellStyle name="Notas 2 3 3 3 3 2" xfId="31481" xr:uid="{A6607212-4C8F-421C-8C48-76692184FE79}"/>
    <cellStyle name="Notas 2 3 3 3 4" xfId="17784" xr:uid="{8FCAE77A-0C23-49D4-AC68-6946DF655F32}"/>
    <cellStyle name="Notas 2 3 3 4" xfId="2979" xr:uid="{852D3970-EFCD-45B5-B589-E475491309BD}"/>
    <cellStyle name="Notas 2 3 3 4 2" xfId="5616" xr:uid="{A9B52F0E-2FF7-4AEE-A733-9CF1930CF46D}"/>
    <cellStyle name="Notas 2 3 3 4 2 2" xfId="11927" xr:uid="{A03C8C09-31DB-48A2-9E5A-D3FA31248938}"/>
    <cellStyle name="Notas 2 3 3 4 2 2 2" xfId="27035" xr:uid="{5248FEA1-28FA-4445-B7BC-E50148DC31F8}"/>
    <cellStyle name="Notas 2 3 3 4 2 3" xfId="16523" xr:uid="{D8F9BDF7-FA29-46BD-9FF3-B63B55F3F878}"/>
    <cellStyle name="Notas 2 3 3 4 2 3 2" xfId="31631" xr:uid="{0A4D9F50-1CA1-4AFA-80FA-4B395456E797}"/>
    <cellStyle name="Notas 2 3 3 4 2 4" xfId="20724" xr:uid="{ED4A4499-83BD-4245-85CB-8BA9A18BAF11}"/>
    <cellStyle name="Notas 2 3 3 4 3" xfId="9361" xr:uid="{C67EB834-8341-4369-9439-E8228AC49297}"/>
    <cellStyle name="Notas 2 3 3 4 3 2" xfId="24469" xr:uid="{BB330C13-5D56-4C5B-B06F-ADEEB5D06416}"/>
    <cellStyle name="Notas 2 3 3 4 4" xfId="14087" xr:uid="{FFF0528C-5CD1-4B2F-9C6E-B73F3D797DA3}"/>
    <cellStyle name="Notas 2 3 3 4 4 2" xfId="29195" xr:uid="{EC7EBBC5-9489-4EE4-A4C1-E5B0A037E94C}"/>
    <cellStyle name="Notas 2 3 3 4 5" xfId="18087" xr:uid="{B90E3781-BEDD-4756-82D2-83332523145A}"/>
    <cellStyle name="Notas 2 3 3 5" xfId="3305" xr:uid="{E46A1B29-BBC1-41D7-8B86-601192282AEA}"/>
    <cellStyle name="Notas 2 3 3 5 2" xfId="5942" xr:uid="{25A491EF-346B-4D53-BE0F-A05C8FE3BEE7}"/>
    <cellStyle name="Notas 2 3 3 5 2 2" xfId="12253" xr:uid="{6E24F484-0BB9-4F61-B153-F24CAD172571}"/>
    <cellStyle name="Notas 2 3 3 5 2 2 2" xfId="27361" xr:uid="{CB7E5F62-0A07-4CF3-A79F-0E0FC13498A8}"/>
    <cellStyle name="Notas 2 3 3 5 2 3" xfId="13550" xr:uid="{B2CAFDE8-921C-4365-A046-7EC58EAB291F}"/>
    <cellStyle name="Notas 2 3 3 5 2 3 2" xfId="28658" xr:uid="{1B10E8D6-9E56-4AA6-B860-F467EB61743F}"/>
    <cellStyle name="Notas 2 3 3 5 2 4" xfId="21050" xr:uid="{69B61D68-956C-4123-AAC3-4A9B815446B5}"/>
    <cellStyle name="Notas 2 3 3 5 3" xfId="9687" xr:uid="{2539F367-93D8-49BC-83E0-3CD861AEEC09}"/>
    <cellStyle name="Notas 2 3 3 5 3 2" xfId="24795" xr:uid="{88E37762-AB8E-43FD-9F43-A79EC05A9CAD}"/>
    <cellStyle name="Notas 2 3 3 5 4" xfId="15950" xr:uid="{30BC0F4D-D2F9-4CE1-8078-C438B6724AE3}"/>
    <cellStyle name="Notas 2 3 3 5 4 2" xfId="31058" xr:uid="{8C26EAD4-6890-4C7A-AA3C-E2565569A0E1}"/>
    <cellStyle name="Notas 2 3 3 5 5" xfId="18413" xr:uid="{04329457-28B1-4213-B439-2A8290BE97CF}"/>
    <cellStyle name="Notas 2 3 3 6" xfId="3611" xr:uid="{DFADE472-1870-40EB-A676-F496B928E5AA}"/>
    <cellStyle name="Notas 2 3 3 6 2" xfId="6248" xr:uid="{9D0970E3-7ADF-4E23-BED5-C9045B65B770}"/>
    <cellStyle name="Notas 2 3 3 6 2 2" xfId="12559" xr:uid="{19FC8ECB-124B-47A7-B216-EB98303737C9}"/>
    <cellStyle name="Notas 2 3 3 6 2 2 2" xfId="27667" xr:uid="{56B62007-821D-40DE-86A2-16E78946B403}"/>
    <cellStyle name="Notas 2 3 3 6 2 3" xfId="15271" xr:uid="{808E8B67-3284-4343-8079-ADE08D591B72}"/>
    <cellStyle name="Notas 2 3 3 6 2 3 2" xfId="30379" xr:uid="{5011A276-0014-4D75-A865-DBF030D926AD}"/>
    <cellStyle name="Notas 2 3 3 6 2 4" xfId="21356" xr:uid="{FE524294-8EDA-4AA5-B436-95A027E1D334}"/>
    <cellStyle name="Notas 2 3 3 6 3" xfId="9993" xr:uid="{B030D70D-32E0-41A2-AC6C-1CE7DA2AB5E2}"/>
    <cellStyle name="Notas 2 3 3 6 3 2" xfId="25101" xr:uid="{62D3EDE4-6542-4513-9DA2-8A12AC60B315}"/>
    <cellStyle name="Notas 2 3 3 6 4" xfId="14478" xr:uid="{FCA57732-0202-4D71-A8B9-641535C113E2}"/>
    <cellStyle name="Notas 2 3 3 6 4 2" xfId="29586" xr:uid="{507755F7-C419-44ED-A4E6-3559CB557AD2}"/>
    <cellStyle name="Notas 2 3 3 6 5" xfId="18719" xr:uid="{54349221-2F03-4001-8919-14E33A1306FC}"/>
    <cellStyle name="Notas 2 3 3 7" xfId="3972" xr:uid="{5270AFF6-1D0A-437E-B166-DEB28B3CD89F}"/>
    <cellStyle name="Notas 2 3 3 7 2" xfId="6609" xr:uid="{532091FE-6024-443B-8699-59E3B4BA6F08}"/>
    <cellStyle name="Notas 2 3 3 7 2 2" xfId="12920" xr:uid="{412752EB-1839-432D-A6BA-C531295D10C0}"/>
    <cellStyle name="Notas 2 3 3 7 2 2 2" xfId="28028" xr:uid="{F66F118C-F18E-45D0-B61C-D3091333F43F}"/>
    <cellStyle name="Notas 2 3 3 7 2 3" xfId="16610" xr:uid="{FA5F30AF-92CA-4E8D-89E1-05F1E119E4E8}"/>
    <cellStyle name="Notas 2 3 3 7 2 3 2" xfId="31718" xr:uid="{24DFEBA2-2F1B-4730-A150-99759BBC41CA}"/>
    <cellStyle name="Notas 2 3 3 7 2 4" xfId="21717" xr:uid="{F2EEB7F9-87F4-448F-92E7-17721CDC0445}"/>
    <cellStyle name="Notas 2 3 3 7 3" xfId="10354" xr:uid="{BA3F62FE-07B9-4B51-AF4D-C91E08282C45}"/>
    <cellStyle name="Notas 2 3 3 7 3 2" xfId="25462" xr:uid="{C4CC824B-FDDE-4C35-BBF5-56758203054B}"/>
    <cellStyle name="Notas 2 3 3 7 4" xfId="7124" xr:uid="{2D5EDE90-5183-48B3-A945-3D3DE05382C4}"/>
    <cellStyle name="Notas 2 3 3 7 4 2" xfId="22232" xr:uid="{E1C3B97D-3FB2-4B8D-97FB-BE50383176C3}"/>
    <cellStyle name="Notas 2 3 3 7 5" xfId="19080" xr:uid="{E8A1F5D0-6909-4F3D-98DE-7C6EB2A7FB95}"/>
    <cellStyle name="Notas 2 3 3 8" xfId="4304" xr:uid="{A6BCE9CA-78EC-41E3-B692-93616C425D68}"/>
    <cellStyle name="Notas 2 3 3 8 2" xfId="6941" xr:uid="{6A7F517C-AD8F-455D-B98C-8077CF222F7B}"/>
    <cellStyle name="Notas 2 3 3 8 2 2" xfId="13252" xr:uid="{23657FBB-F7DA-4D57-A1D9-B917786FB2AD}"/>
    <cellStyle name="Notas 2 3 3 8 2 2 2" xfId="28360" xr:uid="{BA764DAB-CDD1-4C48-AB4F-2CEBD6D28904}"/>
    <cellStyle name="Notas 2 3 3 8 2 3" xfId="16916" xr:uid="{895356F5-6E0C-4736-9119-E2575B56BC1F}"/>
    <cellStyle name="Notas 2 3 3 8 2 3 2" xfId="32024" xr:uid="{3E3C635A-9849-4367-BC58-00C58EF46578}"/>
    <cellStyle name="Notas 2 3 3 8 2 4" xfId="22049" xr:uid="{9093D0F0-00A5-46C2-B4DD-9F4C294DCFFE}"/>
    <cellStyle name="Notas 2 3 3 8 3" xfId="10686" xr:uid="{16921552-25D4-4410-9562-A803DA6C253D}"/>
    <cellStyle name="Notas 2 3 3 8 3 2" xfId="25794" xr:uid="{754789BF-8351-41CC-8C8F-C460242CDE3A}"/>
    <cellStyle name="Notas 2 3 3 8 4" xfId="15263" xr:uid="{EBF2D916-CAC1-44FC-A8BD-4FBCED21212D}"/>
    <cellStyle name="Notas 2 3 3 8 4 2" xfId="30371" xr:uid="{804DDF25-437A-40CD-91BA-224F95371BC7}"/>
    <cellStyle name="Notas 2 3 3 8 5" xfId="19412" xr:uid="{96651845-2C1E-4E39-9399-475EA6046B0F}"/>
    <cellStyle name="Notas 2 3 3 9" xfId="4537" xr:uid="{9DF9E4C6-071D-4EB3-8885-5DF69FBA510B}"/>
    <cellStyle name="Notas 2 3 3 9 2" xfId="10919" xr:uid="{7C1F451B-369B-4896-8CAE-F7E876F8E59F}"/>
    <cellStyle name="Notas 2 3 3 9 2 2" xfId="26027" xr:uid="{2B1DF51F-F921-4A73-9689-3419BD33E7CE}"/>
    <cellStyle name="Notas 2 3 3 9 3" xfId="15581" xr:uid="{BAD926AB-239C-4CCD-836C-D8CF695DA1C6}"/>
    <cellStyle name="Notas 2 3 3 9 3 2" xfId="30689" xr:uid="{39883ADC-FB14-4CBC-967B-72D549870D42}"/>
    <cellStyle name="Notas 2 3 3 9 4" xfId="19645" xr:uid="{3DE29CCE-B3D2-4FDE-8C3F-877C862E9E6F}"/>
    <cellStyle name="Notas 2 3 4" xfId="2110" xr:uid="{1E9CF41C-F46B-4475-8F28-5CA1F6629326}"/>
    <cellStyle name="Notas 2 3 4 10" xfId="8608" xr:uid="{E5742950-40B6-48C7-B87C-DCB9D7B31197}"/>
    <cellStyle name="Notas 2 3 4 10 2" xfId="23716" xr:uid="{45441F43-61D7-443E-BA3F-610E1102A660}"/>
    <cellStyle name="Notas 2 3 4 11" xfId="14709" xr:uid="{E99842DF-1866-4D1D-B5E7-50D097F3C55B}"/>
    <cellStyle name="Notas 2 3 4 11 2" xfId="29817" xr:uid="{1B2223B6-8A4B-4A81-9D39-14ED4F41A2B0}"/>
    <cellStyle name="Notas 2 3 4 12" xfId="16307" xr:uid="{13017C68-9DD8-4AA4-B256-49CCBA232B65}"/>
    <cellStyle name="Notas 2 3 4 12 2" xfId="31415" xr:uid="{042300CA-F6E2-4653-96D4-E129F8EAE8FD}"/>
    <cellStyle name="Notas 2 3 4 13" xfId="17335" xr:uid="{18098A21-0200-46BE-BB0D-3982D02801A9}"/>
    <cellStyle name="Notas 2 3 4 2" xfId="2600" xr:uid="{4F1D565C-E1FC-46AE-93E6-580E71101AF4}"/>
    <cellStyle name="Notas 2 3 4 2 2" xfId="5237" xr:uid="{B5E62A75-3445-4138-9B01-6666B9649F27}"/>
    <cellStyle name="Notas 2 3 4 2 2 2" xfId="11601" xr:uid="{AEBB86EF-75DF-4FCC-AA7A-4540B28DBF6B}"/>
    <cellStyle name="Notas 2 3 4 2 2 2 2" xfId="26709" xr:uid="{4B2E7FF8-39C2-4A2D-BB2A-8BF256D7DC36}"/>
    <cellStyle name="Notas 2 3 4 2 2 3" xfId="7715" xr:uid="{8E998EEF-845F-410B-B5B4-C723E56BE1AB}"/>
    <cellStyle name="Notas 2 3 4 2 2 3 2" xfId="22823" xr:uid="{FE92B742-55E1-49F7-A687-53F9236A5DAC}"/>
    <cellStyle name="Notas 2 3 4 2 2 4" xfId="20345" xr:uid="{E081D8A5-1BE3-46CC-B9FF-3B9D80EE4205}"/>
    <cellStyle name="Notas 2 3 4 2 3" xfId="9067" xr:uid="{AB8112B8-ADD8-46F8-8DD9-69142F73A5EB}"/>
    <cellStyle name="Notas 2 3 4 2 3 2" xfId="24175" xr:uid="{81BB3AE6-E88E-415C-B768-433F29C93DA5}"/>
    <cellStyle name="Notas 2 3 4 2 4" xfId="7847" xr:uid="{3C84E2CA-42EF-427C-9756-404A35CEA97F}"/>
    <cellStyle name="Notas 2 3 4 2 4 2" xfId="22955" xr:uid="{DC9E556E-2131-46A4-BD5E-AABECBFF3D14}"/>
    <cellStyle name="Notas 2 3 4 2 5" xfId="15781" xr:uid="{9D9B62FE-89F3-4EDE-ACAA-3B8814130907}"/>
    <cellStyle name="Notas 2 3 4 2 5 2" xfId="30889" xr:uid="{8911CE8B-1B87-454E-844E-1549A5E1C24A}"/>
    <cellStyle name="Notas 2 3 4 2 6" xfId="17708" xr:uid="{9CB6E3E1-D716-48DA-8856-DDE2458A539E}"/>
    <cellStyle name="Notas 2 3 4 3" xfId="2865" xr:uid="{8F017333-F511-4898-BCF7-5433F91540C3}"/>
    <cellStyle name="Notas 2 3 4 3 2" xfId="5502" xr:uid="{E33C1290-7210-48FA-9072-45B0562F9573}"/>
    <cellStyle name="Notas 2 3 4 3 2 2" xfId="7933" xr:uid="{ADA6F881-4AB6-4F78-9655-B9DCA099EA42}"/>
    <cellStyle name="Notas 2 3 4 3 2 2 2" xfId="23041" xr:uid="{CBFD1081-783A-4F26-9E16-76C3A1EEF173}"/>
    <cellStyle name="Notas 2 3 4 3 2 3" xfId="20610" xr:uid="{D7872C79-143C-47E2-96F7-2134F398A6E5}"/>
    <cellStyle name="Notas 2 3 4 3 3" xfId="16268" xr:uid="{1326B7E4-76B8-4FEB-9866-BF0682649C34}"/>
    <cellStyle name="Notas 2 3 4 3 3 2" xfId="31376" xr:uid="{951AE5B1-9A7C-4BB0-8F6F-36E5C4869737}"/>
    <cellStyle name="Notas 2 3 4 3 4" xfId="17973" xr:uid="{1C4DCDFE-E2F5-41EB-9C0F-2AA249B8AFC3}"/>
    <cellStyle name="Notas 2 3 4 4" xfId="3168" xr:uid="{A5C05DBF-4DBA-49F9-A638-11DDFA9A1469}"/>
    <cellStyle name="Notas 2 3 4 4 2" xfId="5805" xr:uid="{971F9F2A-45E2-419B-B831-BFAFAFA3F513}"/>
    <cellStyle name="Notas 2 3 4 4 2 2" xfId="12116" xr:uid="{5E00DBAD-6576-4688-B8DF-1068B9DA65ED}"/>
    <cellStyle name="Notas 2 3 4 4 2 2 2" xfId="27224" xr:uid="{12A816E1-F421-4FBD-B49E-2E028217EFD2}"/>
    <cellStyle name="Notas 2 3 4 4 2 3" xfId="14705" xr:uid="{44B173FE-0B0F-428D-9978-02B038355E2E}"/>
    <cellStyle name="Notas 2 3 4 4 2 3 2" xfId="29813" xr:uid="{6FEB0081-3B5A-4450-8AC4-655604855FAA}"/>
    <cellStyle name="Notas 2 3 4 4 2 4" xfId="20913" xr:uid="{AF4309FB-3BC0-49EF-B120-71EEB63F288A}"/>
    <cellStyle name="Notas 2 3 4 4 3" xfId="9550" xr:uid="{9E91758C-9C00-4E98-9366-3FEF5A2DBA96}"/>
    <cellStyle name="Notas 2 3 4 4 3 2" xfId="24658" xr:uid="{46664613-21A5-44D6-B78C-416FBB4DB550}"/>
    <cellStyle name="Notas 2 3 4 4 4" xfId="15048" xr:uid="{1AFFC1A0-5B26-46E9-8323-E48057285272}"/>
    <cellStyle name="Notas 2 3 4 4 4 2" xfId="30156" xr:uid="{5B8140A9-7306-4EE4-86E5-8AE91573DA55}"/>
    <cellStyle name="Notas 2 3 4 4 5" xfId="18276" xr:uid="{A9B6B084-E6E1-4B2C-BCCB-B035D640232A}"/>
    <cellStyle name="Notas 2 3 4 5" xfId="3494" xr:uid="{22EBDB99-7674-4476-B525-A23D3E83F38D}"/>
    <cellStyle name="Notas 2 3 4 5 2" xfId="6131" xr:uid="{E4248EFA-C724-4B60-9B4F-98872FB12543}"/>
    <cellStyle name="Notas 2 3 4 5 2 2" xfId="12442" xr:uid="{081FAB24-2568-460B-862C-5943BA8AE6BC}"/>
    <cellStyle name="Notas 2 3 4 5 2 2 2" xfId="27550" xr:uid="{FD62B248-D1BA-4A8B-B5F0-59A1DE3BC57B}"/>
    <cellStyle name="Notas 2 3 4 5 2 3" xfId="14664" xr:uid="{57EA9577-6260-42BE-ADF4-C3B208993DD3}"/>
    <cellStyle name="Notas 2 3 4 5 2 3 2" xfId="29772" xr:uid="{B7D25257-BB8D-42B9-9C67-8497D223B6AA}"/>
    <cellStyle name="Notas 2 3 4 5 2 4" xfId="21239" xr:uid="{17F55B63-7D64-4F81-AD42-75057BECD59E}"/>
    <cellStyle name="Notas 2 3 4 5 3" xfId="9876" xr:uid="{EA06913C-743E-416B-A9B1-82AA50E3C4B6}"/>
    <cellStyle name="Notas 2 3 4 5 3 2" xfId="24984" xr:uid="{297A74AE-BBC5-431C-9F47-7F4F804E33B5}"/>
    <cellStyle name="Notas 2 3 4 5 4" xfId="14237" xr:uid="{C1C051E5-133B-4EB7-A1C7-5D80C36D11E6}"/>
    <cellStyle name="Notas 2 3 4 5 4 2" xfId="29345" xr:uid="{0EB58F80-6C28-4236-A771-893395F36056}"/>
    <cellStyle name="Notas 2 3 4 5 5" xfId="18602" xr:uid="{E6B958CC-89DE-4764-9CF0-C4A9CB4136AB}"/>
    <cellStyle name="Notas 2 3 4 6" xfId="3800" xr:uid="{A876B3C8-0686-44F7-8372-C6225BB86668}"/>
    <cellStyle name="Notas 2 3 4 6 2" xfId="6437" xr:uid="{45859271-B27B-4D84-AFDF-E39E33C1961B}"/>
    <cellStyle name="Notas 2 3 4 6 2 2" xfId="12748" xr:uid="{791B5426-0459-4468-852F-0740C9578139}"/>
    <cellStyle name="Notas 2 3 4 6 2 2 2" xfId="27856" xr:uid="{56310A9D-C072-4B96-BB88-2FF41C553211}"/>
    <cellStyle name="Notas 2 3 4 6 2 3" xfId="7199" xr:uid="{40F89C7C-5E3C-4B62-8003-2F8A8D85CA7D}"/>
    <cellStyle name="Notas 2 3 4 6 2 3 2" xfId="22307" xr:uid="{60055227-259F-4E21-9263-DA209EEEF44D}"/>
    <cellStyle name="Notas 2 3 4 6 2 4" xfId="21545" xr:uid="{BEFB8D92-16C4-44CB-8A9B-E71F322861DA}"/>
    <cellStyle name="Notas 2 3 4 6 3" xfId="10182" xr:uid="{47595554-B1D6-44F6-ADB8-474A8BF9F9A7}"/>
    <cellStyle name="Notas 2 3 4 6 3 2" xfId="25290" xr:uid="{6A9A03B9-A37E-46A2-BE90-84F4B7D12C4E}"/>
    <cellStyle name="Notas 2 3 4 6 4" xfId="14661" xr:uid="{C8D2FAC9-6AAF-411D-A3E8-5D81DC36049C}"/>
    <cellStyle name="Notas 2 3 4 6 4 2" xfId="29769" xr:uid="{5155BC78-B90D-44BE-976E-8A25EF575F09}"/>
    <cellStyle name="Notas 2 3 4 6 5" xfId="18908" xr:uid="{A6D22A79-2934-4E5C-9A04-66C7DF3D73D9}"/>
    <cellStyle name="Notas 2 3 4 7" xfId="4182" xr:uid="{DA9878D4-C3F7-4EE3-A9BF-08504BA8100F}"/>
    <cellStyle name="Notas 2 3 4 7 2" xfId="6819" xr:uid="{BB228B35-8BAC-4E7D-B672-EF8976D73BA9}"/>
    <cellStyle name="Notas 2 3 4 7 2 2" xfId="13130" xr:uid="{1D706E08-D36B-48C5-843D-77F671284EE2}"/>
    <cellStyle name="Notas 2 3 4 7 2 2 2" xfId="28238" xr:uid="{A29D0C9B-A9F2-4E5A-A3C7-62D7D34577AE}"/>
    <cellStyle name="Notas 2 3 4 7 2 3" xfId="16799" xr:uid="{D9C01242-578D-4214-87C0-F387F4EB296F}"/>
    <cellStyle name="Notas 2 3 4 7 2 3 2" xfId="31907" xr:uid="{E05D9336-BCC4-421F-BC58-6BA2855A0E66}"/>
    <cellStyle name="Notas 2 3 4 7 2 4" xfId="21927" xr:uid="{4D4526C0-7C57-449D-A3B5-1BA84935E4E3}"/>
    <cellStyle name="Notas 2 3 4 7 3" xfId="10564" xr:uid="{7D91D504-D59C-491B-AFB1-82F75FBFAA52}"/>
    <cellStyle name="Notas 2 3 4 7 3 2" xfId="25672" xr:uid="{9FFA0F19-84AB-4E72-B949-771D89C3FF47}"/>
    <cellStyle name="Notas 2 3 4 7 4" xfId="7532" xr:uid="{F5197A4F-3971-41D2-84DE-2C3AB9A665EB}"/>
    <cellStyle name="Notas 2 3 4 7 4 2" xfId="22640" xr:uid="{788BD017-9AF8-4FDE-8741-27D609CDB5F7}"/>
    <cellStyle name="Notas 2 3 4 7 5" xfId="19290" xr:uid="{6D13C9BC-7828-4F60-8445-3917542351AC}"/>
    <cellStyle name="Notas 2 3 4 8" xfId="4389" xr:uid="{0BADD795-F39D-4197-9F1A-DB93C6FCBE48}"/>
    <cellStyle name="Notas 2 3 4 8 2" xfId="7026" xr:uid="{F2BA93F6-9719-458A-9A37-B00D22171CCE}"/>
    <cellStyle name="Notas 2 3 4 8 2 2" xfId="13337" xr:uid="{8B50BAC5-056B-4623-A36F-F9EE3EEA8946}"/>
    <cellStyle name="Notas 2 3 4 8 2 2 2" xfId="28445" xr:uid="{D97691C3-17FF-4021-9259-1358EC365FE1}"/>
    <cellStyle name="Notas 2 3 4 8 2 3" xfId="17001" xr:uid="{716F980C-B3AB-4F9B-9806-0783E4AD1875}"/>
    <cellStyle name="Notas 2 3 4 8 2 3 2" xfId="32109" xr:uid="{AFFCF255-10CE-4455-A6DA-46CA299D648B}"/>
    <cellStyle name="Notas 2 3 4 8 2 4" xfId="22134" xr:uid="{A99923CF-C63B-4394-8DF9-B9863FEED4B3}"/>
    <cellStyle name="Notas 2 3 4 8 3" xfId="10771" xr:uid="{BEB427B4-E2B0-483A-8F7C-9038E9B14667}"/>
    <cellStyle name="Notas 2 3 4 8 3 2" xfId="25879" xr:uid="{36815D30-32D6-4365-BCC7-054DC6B851B5}"/>
    <cellStyle name="Notas 2 3 4 8 4" xfId="13642" xr:uid="{2CC856CD-D526-4755-BAEC-69322C0BA32D}"/>
    <cellStyle name="Notas 2 3 4 8 4 2" xfId="28750" xr:uid="{9700FF47-3306-4895-BEBE-A0E876A67666}"/>
    <cellStyle name="Notas 2 3 4 8 5" xfId="19497" xr:uid="{9008791E-0B2A-4623-B489-32AC5D4526F0}"/>
    <cellStyle name="Notas 2 3 4 9" xfId="4747" xr:uid="{9EE08C8E-448A-41A4-893D-A772536D756C}"/>
    <cellStyle name="Notas 2 3 4 9 2" xfId="11129" xr:uid="{359F1E0C-12C9-4F3E-9A7A-B3876EB21D49}"/>
    <cellStyle name="Notas 2 3 4 9 2 2" xfId="26237" xr:uid="{2C78D728-772F-4A97-9607-5F06D10CEDDD}"/>
    <cellStyle name="Notas 2 3 4 9 3" xfId="13357" xr:uid="{69AD0387-29D5-4944-B62B-7D8412A5EA34}"/>
    <cellStyle name="Notas 2 3 4 9 3 2" xfId="28465" xr:uid="{BDFEE14F-304E-439C-BA8B-2FFD3D851626}"/>
    <cellStyle name="Notas 2 3 4 9 4" xfId="19855" xr:uid="{8CAD2BEA-422B-4B8F-8BE2-7D090AC4E8D6}"/>
    <cellStyle name="Notas 2 3 5" xfId="2014" xr:uid="{A3AFA09B-AE9E-47F7-8688-66FFD587FF55}"/>
    <cellStyle name="Notas 2 3 5 10" xfId="15080" xr:uid="{E8C3A18F-7CE5-439D-9FDF-7C39390893DB}"/>
    <cellStyle name="Notas 2 3 5 10 2" xfId="30188" xr:uid="{D6C9F2D0-46F1-4CFE-AE5D-BC24AEA3BDF0}"/>
    <cellStyle name="Notas 2 3 5 11" xfId="8703" xr:uid="{9F8CEE6A-46E6-46EA-B227-6D1227CAC1B0}"/>
    <cellStyle name="Notas 2 3 5 11 2" xfId="23811" xr:uid="{84F8DAD0-CE44-4286-8DE4-DF9392F89F8C}"/>
    <cellStyle name="Notas 2 3 5 12" xfId="17239" xr:uid="{6FC2A29E-D2F9-4C0B-90D7-DA45A6D6C140}"/>
    <cellStyle name="Notas 2 3 5 2" xfId="2776" xr:uid="{68421B69-0D7E-4E99-977F-C76D86E91440}"/>
    <cellStyle name="Notas 2 3 5 2 2" xfId="5413" xr:uid="{E3B731C3-6F76-4F07-BC39-2292D5B2A9C8}"/>
    <cellStyle name="Notas 2 3 5 2 2 2" xfId="15440" xr:uid="{42624E26-3CE4-49B2-99E9-0FFDEBE57C51}"/>
    <cellStyle name="Notas 2 3 5 2 2 2 2" xfId="30548" xr:uid="{D1F3C697-E677-4BFD-A15B-8207B9233652}"/>
    <cellStyle name="Notas 2 3 5 2 2 3" xfId="20521" xr:uid="{0F78A719-1CDC-465D-B717-DD61EDA28644}"/>
    <cellStyle name="Notas 2 3 5 2 3" xfId="7664" xr:uid="{FAD7BA35-C509-4DFE-A25D-032FFA65CC9B}"/>
    <cellStyle name="Notas 2 3 5 2 3 2" xfId="22772" xr:uid="{5CB4F7F1-468B-4F48-BD23-0B03BB527E32}"/>
    <cellStyle name="Notas 2 3 5 2 4" xfId="17884" xr:uid="{31AAEBFA-6A29-4E87-B173-BBBACF5FF2D2}"/>
    <cellStyle name="Notas 2 3 5 3" xfId="3079" xr:uid="{7DE7EABF-6A23-4CAF-A152-A9D5E26D5565}"/>
    <cellStyle name="Notas 2 3 5 3 2" xfId="5716" xr:uid="{8C7EF62A-51D6-4644-B544-532763587345}"/>
    <cellStyle name="Notas 2 3 5 3 2 2" xfId="12027" xr:uid="{976528F6-045B-4B87-88E6-F30C8AAC3A1F}"/>
    <cellStyle name="Notas 2 3 5 3 2 2 2" xfId="27135" xr:uid="{1476A25A-D42E-4024-93BC-3B54DD8C86BB}"/>
    <cellStyle name="Notas 2 3 5 3 2 3" xfId="7069" xr:uid="{A213EE42-FD24-4802-B747-AC110506ADDF}"/>
    <cellStyle name="Notas 2 3 5 3 2 3 2" xfId="22177" xr:uid="{97072541-A60C-4DB6-A363-D47E023A227F}"/>
    <cellStyle name="Notas 2 3 5 3 2 4" xfId="20824" xr:uid="{38A67F82-1D97-4929-8BBC-DDEF4F830E05}"/>
    <cellStyle name="Notas 2 3 5 3 3" xfId="9461" xr:uid="{2B159C55-008E-4783-97E7-1119B54CF44C}"/>
    <cellStyle name="Notas 2 3 5 3 3 2" xfId="24569" xr:uid="{6CBCBE60-11B4-4E93-BA3F-C23EE0E0E2AA}"/>
    <cellStyle name="Notas 2 3 5 3 4" xfId="7334" xr:uid="{428084A3-921D-48F7-A430-7F3BC124C268}"/>
    <cellStyle name="Notas 2 3 5 3 4 2" xfId="22442" xr:uid="{3EC439FA-5EEE-4541-A032-9DDD8AAD6635}"/>
    <cellStyle name="Notas 2 3 5 3 5" xfId="18187" xr:uid="{1188F338-B264-4D6C-AF61-784F42AF78FB}"/>
    <cellStyle name="Notas 2 3 5 4" xfId="3405" xr:uid="{5A66B86E-4083-4FAA-9267-0C05541C2AB2}"/>
    <cellStyle name="Notas 2 3 5 4 2" xfId="6042" xr:uid="{96812FD8-55E4-436B-B31C-9390C638BDFB}"/>
    <cellStyle name="Notas 2 3 5 4 2 2" xfId="12353" xr:uid="{12D8E448-AC19-41CF-8A01-D8F4C95ABCF7}"/>
    <cellStyle name="Notas 2 3 5 4 2 2 2" xfId="27461" xr:uid="{5ED55B44-EE4C-4A8A-9F6A-4981A4A67F5F}"/>
    <cellStyle name="Notas 2 3 5 4 2 3" xfId="7684" xr:uid="{87238355-0440-478F-AE43-4FA3E89845D0}"/>
    <cellStyle name="Notas 2 3 5 4 2 3 2" xfId="22792" xr:uid="{5F9122A4-34D4-49B2-BF12-4D5E73804CD9}"/>
    <cellStyle name="Notas 2 3 5 4 2 4" xfId="21150" xr:uid="{5374997D-8C37-4135-BE5C-84161C51C02A}"/>
    <cellStyle name="Notas 2 3 5 4 3" xfId="9787" xr:uid="{2F1ECE3A-86D5-4B15-8B45-5E4C3C92008A}"/>
    <cellStyle name="Notas 2 3 5 4 3 2" xfId="24895" xr:uid="{30D6AA1F-ED23-491F-8F1C-03498A3646E8}"/>
    <cellStyle name="Notas 2 3 5 4 4" xfId="13691" xr:uid="{D5D0024D-092D-4DEE-B304-59AB14E2C62C}"/>
    <cellStyle name="Notas 2 3 5 4 4 2" xfId="28799" xr:uid="{F4EC99AA-16E4-497C-AC96-522E75832A00}"/>
    <cellStyle name="Notas 2 3 5 4 5" xfId="18513" xr:uid="{1117D7D2-64D2-4B01-A1DB-DA5323FB1574}"/>
    <cellStyle name="Notas 2 3 5 5" xfId="3711" xr:uid="{1D2DF6B5-9A6E-496C-8178-B69E8303E75F}"/>
    <cellStyle name="Notas 2 3 5 5 2" xfId="6348" xr:uid="{40DFC2E9-8912-4AE2-B110-4002E36B563C}"/>
    <cellStyle name="Notas 2 3 5 5 2 2" xfId="12659" xr:uid="{729EFBFA-E221-42B5-AC5B-1300A36B4623}"/>
    <cellStyle name="Notas 2 3 5 5 2 2 2" xfId="27767" xr:uid="{383423D8-498C-4DF6-AC49-F8422CAF4DBC}"/>
    <cellStyle name="Notas 2 3 5 5 2 3" xfId="16501" xr:uid="{C78C8583-6032-40DC-BFD9-C61E1F205359}"/>
    <cellStyle name="Notas 2 3 5 5 2 3 2" xfId="31609" xr:uid="{72217E2E-865D-40B5-894E-D2C60773B799}"/>
    <cellStyle name="Notas 2 3 5 5 2 4" xfId="21456" xr:uid="{5A456E12-E25D-440D-964A-EA8D027CB521}"/>
    <cellStyle name="Notas 2 3 5 5 3" xfId="10093" xr:uid="{6AE2CF70-46C9-4A78-B7FE-5F97825774CD}"/>
    <cellStyle name="Notas 2 3 5 5 3 2" xfId="25201" xr:uid="{85E314E1-B0D2-4391-9242-91ADA0B393A0}"/>
    <cellStyle name="Notas 2 3 5 5 4" xfId="14200" xr:uid="{B26B75DD-7222-4084-84DC-C972A6EB2D64}"/>
    <cellStyle name="Notas 2 3 5 5 4 2" xfId="29308" xr:uid="{9B4D6963-DEAB-47B1-8BDB-E8DFB5789FA5}"/>
    <cellStyle name="Notas 2 3 5 5 5" xfId="18819" xr:uid="{7911EADA-A84E-416F-9711-7A6A217053A8}"/>
    <cellStyle name="Notas 2 3 5 6" xfId="4086" xr:uid="{EB56E6D2-3EA8-408A-A4D2-33254E825E17}"/>
    <cellStyle name="Notas 2 3 5 6 2" xfId="6723" xr:uid="{8F1A7E21-E203-460D-9A96-97DB6272CDD7}"/>
    <cellStyle name="Notas 2 3 5 6 2 2" xfId="13034" xr:uid="{D68E3518-A529-41EA-A717-484670280622}"/>
    <cellStyle name="Notas 2 3 5 6 2 2 2" xfId="28142" xr:uid="{50DCA7CF-80DF-4B67-B8AB-075293842856}"/>
    <cellStyle name="Notas 2 3 5 6 2 3" xfId="16710" xr:uid="{E18B7F62-D9FB-4474-BF75-C3726A5F90DF}"/>
    <cellStyle name="Notas 2 3 5 6 2 3 2" xfId="31818" xr:uid="{406A7FDC-7864-437C-BFCC-86566D4C1C70}"/>
    <cellStyle name="Notas 2 3 5 6 2 4" xfId="21831" xr:uid="{557FCAF5-45D5-440D-AD57-96E769440F2A}"/>
    <cellStyle name="Notas 2 3 5 6 3" xfId="10468" xr:uid="{59C3615B-E636-43FB-9384-F3E4D4FCD525}"/>
    <cellStyle name="Notas 2 3 5 6 3 2" xfId="25576" xr:uid="{E13DEEEF-1F25-4F90-AB66-A76D58FAAABF}"/>
    <cellStyle name="Notas 2 3 5 6 4" xfId="7589" xr:uid="{439C7957-7313-412A-8832-E9F32C353F65}"/>
    <cellStyle name="Notas 2 3 5 6 4 2" xfId="22697" xr:uid="{69499668-0B77-4798-A194-94A5B17D9422}"/>
    <cellStyle name="Notas 2 3 5 6 5" xfId="19194" xr:uid="{132FE351-6C33-432E-AC8B-901099ACA699}"/>
    <cellStyle name="Notas 2 3 5 7" xfId="4368" xr:uid="{FED3CF35-3037-45EA-A4C2-A8D4ECEFC1AC}"/>
    <cellStyle name="Notas 2 3 5 7 2" xfId="7005" xr:uid="{A91DE281-7451-4A6A-8BA7-B8A7C53D1BB1}"/>
    <cellStyle name="Notas 2 3 5 7 2 2" xfId="13316" xr:uid="{D9EA7863-48AA-4AF3-84B6-2662BC6C5258}"/>
    <cellStyle name="Notas 2 3 5 7 2 2 2" xfId="28424" xr:uid="{F4CD55B2-DA63-45BF-8575-39AC4647E3CD}"/>
    <cellStyle name="Notas 2 3 5 7 2 3" xfId="16980" xr:uid="{6443507F-AEEA-4145-866C-EE75C546010A}"/>
    <cellStyle name="Notas 2 3 5 7 2 3 2" xfId="32088" xr:uid="{5478B544-DEDD-4B89-A7C4-5FA55D9416AB}"/>
    <cellStyle name="Notas 2 3 5 7 2 4" xfId="22113" xr:uid="{3844A875-6FB7-40D5-888B-81A95D332CC4}"/>
    <cellStyle name="Notas 2 3 5 7 3" xfId="10750" xr:uid="{BB8D5CB7-74B3-46BD-A410-559EE476CF6F}"/>
    <cellStyle name="Notas 2 3 5 7 3 2" xfId="25858" xr:uid="{F0EB726F-254A-454D-BD00-809F0F2A19C5}"/>
    <cellStyle name="Notas 2 3 5 7 4" xfId="11817" xr:uid="{B3A515B8-3D1E-471A-9FFD-4D52A687D6EA}"/>
    <cellStyle name="Notas 2 3 5 7 4 2" xfId="26925" xr:uid="{19F38025-DD45-4358-9DB1-218D2D6258C3}"/>
    <cellStyle name="Notas 2 3 5 7 5" xfId="19476" xr:uid="{9A644E56-E55C-4B54-8F46-249E33C577C9}"/>
    <cellStyle name="Notas 2 3 5 8" xfId="4651" xr:uid="{5F3E1287-7767-4F63-B8CF-E082435383CA}"/>
    <cellStyle name="Notas 2 3 5 8 2" xfId="11033" xr:uid="{DCFB3112-512C-46E0-A61D-245C5876501E}"/>
    <cellStyle name="Notas 2 3 5 8 2 2" xfId="26141" xr:uid="{70390209-C774-4605-9C7A-71A045148E92}"/>
    <cellStyle name="Notas 2 3 5 8 3" xfId="8254" xr:uid="{027A2F7F-A68C-48D4-9898-E55352C6251A}"/>
    <cellStyle name="Notas 2 3 5 8 3 2" xfId="23362" xr:uid="{5EE7DE66-9FA9-429C-83A2-5EDA6535EE77}"/>
    <cellStyle name="Notas 2 3 5 8 4" xfId="19759" xr:uid="{BC590ED2-9AA6-4D62-A158-395EDAB1FF04}"/>
    <cellStyle name="Notas 2 3 5 9" xfId="8512" xr:uid="{15CB40A9-3E49-43CD-9722-89802258536A}"/>
    <cellStyle name="Notas 2 3 5 9 2" xfId="23620" xr:uid="{1E4FB6E6-A9B7-4005-A04D-E6DC71E5FD2A}"/>
    <cellStyle name="Notas 2 4" xfId="1461" xr:uid="{00000000-0005-0000-0000-0000B9050000}"/>
    <cellStyle name="Notas 2 4 2" xfId="1916" xr:uid="{583BE5F5-2D7E-4ABD-BCAC-04FFE51A6F4B}"/>
    <cellStyle name="Notas 2 4 2 10" xfId="16113" xr:uid="{3E87AA9E-A432-4117-BF31-25FD8DC14E3E}"/>
    <cellStyle name="Notas 2 4 2 10 2" xfId="31221" xr:uid="{0A212EDF-632A-40A7-9817-D0A0169E5973}"/>
    <cellStyle name="Notas 2 4 2 11" xfId="16402" xr:uid="{DE360C7F-F0B8-4C10-A738-BFF7B427C658}"/>
    <cellStyle name="Notas 2 4 2 11 2" xfId="31510" xr:uid="{084E7E12-D4DB-4ABB-ACAF-01223DF4DC25}"/>
    <cellStyle name="Notas 2 4 2 12" xfId="17141" xr:uid="{B602D4B2-5659-4F32-BCC3-86BDC3CE053B}"/>
    <cellStyle name="Notas 2 4 2 2" xfId="2476" xr:uid="{50CC4886-0EAD-4D3D-9AD5-1DDB1F106AC7}"/>
    <cellStyle name="Notas 2 4 2 2 2" xfId="5113" xr:uid="{D21105DF-4C74-46E8-9A3C-560964FABC23}"/>
    <cellStyle name="Notas 2 4 2 2 2 2" xfId="11477" xr:uid="{0134D104-C5A6-4F87-868E-1F8D636B419B}"/>
    <cellStyle name="Notas 2 4 2 2 2 2 2" xfId="26585" xr:uid="{DEA5E751-1132-4F25-AAC4-7512961BE8D6}"/>
    <cellStyle name="Notas 2 4 2 2 2 3" xfId="13368" xr:uid="{8EF9EE91-A2C1-475F-9505-780091E833B2}"/>
    <cellStyle name="Notas 2 4 2 2 2 3 2" xfId="28476" xr:uid="{67AB02DF-20EA-40E9-BCDA-394F5FBD7238}"/>
    <cellStyle name="Notas 2 4 2 2 2 4" xfId="20221" xr:uid="{0EF73A00-D1EB-49C5-84EE-B3D21E91B058}"/>
    <cellStyle name="Notas 2 4 2 2 3" xfId="8943" xr:uid="{A8C10771-01AE-4CEE-9229-30419622D293}"/>
    <cellStyle name="Notas 2 4 2 2 3 2" xfId="24051" xr:uid="{E5CE32E5-E163-4B2C-A412-C215EA072912}"/>
    <cellStyle name="Notas 2 4 2 3" xfId="2692" xr:uid="{720041D7-8592-4173-B21A-64626C8B3126}"/>
    <cellStyle name="Notas 2 4 2 3 2" xfId="5329" xr:uid="{FF35F8B9-718C-44D4-85B7-B0613EEDA10B}"/>
    <cellStyle name="Notas 2 4 2 3 2 2" xfId="16201" xr:uid="{4C7B8425-65D7-46DA-AFF3-88A840EDD05E}"/>
    <cellStyle name="Notas 2 4 2 3 2 2 2" xfId="31309" xr:uid="{D8E90E07-F36B-4458-BEE3-590F85AB7C69}"/>
    <cellStyle name="Notas 2 4 2 3 2 3" xfId="20437" xr:uid="{4622514C-DE4C-402A-9482-02D0CCE98253}"/>
    <cellStyle name="Notas 2 4 2 3 3" xfId="11231" xr:uid="{AE0C825F-FB9A-464B-AC0B-5081BEDE89AC}"/>
    <cellStyle name="Notas 2 4 2 3 3 2" xfId="26339" xr:uid="{9AB68A14-CCF6-44A2-B599-CFA5487B9809}"/>
    <cellStyle name="Notas 2 4 2 3 4" xfId="17800" xr:uid="{F51A78CD-41B8-4AD6-807F-F56E95CD7552}"/>
    <cellStyle name="Notas 2 4 2 4" xfId="2995" xr:uid="{9311045B-5509-4AA3-B106-AD4AE6F6A19C}"/>
    <cellStyle name="Notas 2 4 2 4 2" xfId="5632" xr:uid="{DA67BC32-52D9-4724-B1AE-33FB3FAE2011}"/>
    <cellStyle name="Notas 2 4 2 4 2 2" xfId="11943" xr:uid="{2439B6CC-16D6-4CF7-B700-CC8F4437E2EB}"/>
    <cellStyle name="Notas 2 4 2 4 2 2 2" xfId="27051" xr:uid="{8183DE90-DB88-4D79-A452-977253B9268E}"/>
    <cellStyle name="Notas 2 4 2 4 2 3" xfId="7688" xr:uid="{0D45F654-512E-48E6-B9B5-9D70916C25C9}"/>
    <cellStyle name="Notas 2 4 2 4 2 3 2" xfId="22796" xr:uid="{8DF02AB2-6731-4E8A-BF6E-03ECE91FD3CA}"/>
    <cellStyle name="Notas 2 4 2 4 2 4" xfId="20740" xr:uid="{03298A84-8A2C-4AFB-974C-38BD3ABF792C}"/>
    <cellStyle name="Notas 2 4 2 4 3" xfId="9377" xr:uid="{14677764-2B3C-4718-A9EA-4B653422CC90}"/>
    <cellStyle name="Notas 2 4 2 4 3 2" xfId="24485" xr:uid="{299B9078-B5A6-4F40-9AC8-03DDD58CC773}"/>
    <cellStyle name="Notas 2 4 2 4 4" xfId="14909" xr:uid="{7141AA47-C776-4F66-B89A-6BB6CA058571}"/>
    <cellStyle name="Notas 2 4 2 4 4 2" xfId="30017" xr:uid="{459DEFE3-1884-454A-B1DE-108F174B177F}"/>
    <cellStyle name="Notas 2 4 2 4 5" xfId="18103" xr:uid="{EB5B8789-C579-4A11-B226-F71D9ADB9DB4}"/>
    <cellStyle name="Notas 2 4 2 5" xfId="3321" xr:uid="{B07B673A-2C7C-4839-8A34-A0ADABECBB86}"/>
    <cellStyle name="Notas 2 4 2 5 2" xfId="5958" xr:uid="{89E3A707-A7D9-47C1-AFAA-6786C7F4CC6B}"/>
    <cellStyle name="Notas 2 4 2 5 2 2" xfId="12269" xr:uid="{D9EC7A06-A951-450E-B053-CF71BCB81F69}"/>
    <cellStyle name="Notas 2 4 2 5 2 2 2" xfId="27377" xr:uid="{EFEBAB11-0D5D-47A9-A00F-2F00375388F1}"/>
    <cellStyle name="Notas 2 4 2 5 2 3" xfId="14507" xr:uid="{5B90DA81-6ABB-4157-9208-DB60A9DB6506}"/>
    <cellStyle name="Notas 2 4 2 5 2 3 2" xfId="29615" xr:uid="{2020DEAE-3CCE-413D-9862-84E2ADE7F02F}"/>
    <cellStyle name="Notas 2 4 2 5 2 4" xfId="21066" xr:uid="{E1CB4FCD-1BDF-40A7-977A-8CD847A6C8A6}"/>
    <cellStyle name="Notas 2 4 2 5 3" xfId="9703" xr:uid="{A67EE8C1-3A53-436C-8023-2DB638DB69D0}"/>
    <cellStyle name="Notas 2 4 2 5 3 2" xfId="24811" xr:uid="{ED35D240-BAF2-4D7B-8075-4BC03D61A7BB}"/>
    <cellStyle name="Notas 2 4 2 5 4" xfId="14076" xr:uid="{3D5B11C2-98DB-4190-B06D-51D429BCA2D4}"/>
    <cellStyle name="Notas 2 4 2 5 4 2" xfId="29184" xr:uid="{E5E98806-9793-4302-BB7E-29CEB93827CE}"/>
    <cellStyle name="Notas 2 4 2 5 5" xfId="18429" xr:uid="{5D98724D-A0AE-4A0B-A2C4-FB278F783D99}"/>
    <cellStyle name="Notas 2 4 2 6" xfId="3627" xr:uid="{EF3B77B6-4BA6-4695-AE18-B64B64D5766B}"/>
    <cellStyle name="Notas 2 4 2 6 2" xfId="6264" xr:uid="{637E677F-8791-42FC-9496-386F92133BDF}"/>
    <cellStyle name="Notas 2 4 2 6 2 2" xfId="12575" xr:uid="{6882C637-753F-418B-94AC-AAE5CF7E36DE}"/>
    <cellStyle name="Notas 2 4 2 6 2 2 2" xfId="27683" xr:uid="{5E46C92D-71B8-4D9E-9385-026C09C32A9D}"/>
    <cellStyle name="Notas 2 4 2 6 2 3" xfId="14448" xr:uid="{E51F8172-ABEC-43CE-BAFA-86075784E39C}"/>
    <cellStyle name="Notas 2 4 2 6 2 3 2" xfId="29556" xr:uid="{B2AD17F2-26AA-40C0-B6CC-68EABB1914BF}"/>
    <cellStyle name="Notas 2 4 2 6 2 4" xfId="21372" xr:uid="{F07837A2-3817-458C-9BEE-F5F4CB5F4917}"/>
    <cellStyle name="Notas 2 4 2 6 3" xfId="10009" xr:uid="{348FF6C7-08CC-4813-AB5B-FA7FFD633636}"/>
    <cellStyle name="Notas 2 4 2 6 3 2" xfId="25117" xr:uid="{096BAA61-62F1-46C1-A6F6-1F53714F1E8E}"/>
    <cellStyle name="Notas 2 4 2 6 4" xfId="7676" xr:uid="{AC5648E9-44AD-4B69-8467-6AA965DA9F7E}"/>
    <cellStyle name="Notas 2 4 2 6 4 2" xfId="22784" xr:uid="{67C212F9-068B-4C8F-B28B-A5D012B17989}"/>
    <cellStyle name="Notas 2 4 2 6 5" xfId="18735" xr:uid="{448770E6-9B2E-4AE2-A70F-81F579DD2AB8}"/>
    <cellStyle name="Notas 2 4 2 7" xfId="3988" xr:uid="{EB725091-95BE-4951-BB8A-79E97BBF0167}"/>
    <cellStyle name="Notas 2 4 2 7 2" xfId="6625" xr:uid="{A6990AB4-0668-4B9B-951A-6884BDF9AC4B}"/>
    <cellStyle name="Notas 2 4 2 7 2 2" xfId="12936" xr:uid="{4445E48E-076B-42A6-8170-F6AD844DD388}"/>
    <cellStyle name="Notas 2 4 2 7 2 2 2" xfId="28044" xr:uid="{B7F5CC2A-5009-4468-BF20-0909FF9324A7}"/>
    <cellStyle name="Notas 2 4 2 7 2 3" xfId="16626" xr:uid="{A06D1DC6-69AE-455F-96C7-9B884ED9D0CC}"/>
    <cellStyle name="Notas 2 4 2 7 2 3 2" xfId="31734" xr:uid="{85F59821-B5A1-488C-9FBA-BAF8DED9EE13}"/>
    <cellStyle name="Notas 2 4 2 7 2 4" xfId="21733" xr:uid="{BB29D40A-984D-4689-904D-7324D7FBED0C}"/>
    <cellStyle name="Notas 2 4 2 7 3" xfId="10370" xr:uid="{29737B89-476B-4F2E-8B04-75D879895E98}"/>
    <cellStyle name="Notas 2 4 2 7 3 2" xfId="25478" xr:uid="{39FD680A-FECF-473A-B9F9-04DB60E232EA}"/>
    <cellStyle name="Notas 2 4 2 7 4" xfId="15088" xr:uid="{B5D94DD5-B781-48B7-83D9-F3FADBF3078A}"/>
    <cellStyle name="Notas 2 4 2 7 4 2" xfId="30196" xr:uid="{93571DA7-3B4E-492E-8179-D0C4C18A2404}"/>
    <cellStyle name="Notas 2 4 2 7 5" xfId="19096" xr:uid="{9E9C8466-902E-41FE-B8D8-905C0FC8F895}"/>
    <cellStyle name="Notas 2 4 2 8" xfId="4553" xr:uid="{F825520A-16D9-4EB1-BF69-B1F13448A6F1}"/>
    <cellStyle name="Notas 2 4 2 8 2" xfId="10935" xr:uid="{C60E2F12-4166-4AD2-BD71-6364C9996655}"/>
    <cellStyle name="Notas 2 4 2 8 2 2" xfId="26043" xr:uid="{8FB89110-B187-47D0-803A-00EEC0622E36}"/>
    <cellStyle name="Notas 2 4 2 8 3" xfId="13761" xr:uid="{A1E57685-DB04-4F96-9A01-45558C6219F2}"/>
    <cellStyle name="Notas 2 4 2 8 3 2" xfId="28869" xr:uid="{9246008A-8AD9-4CD3-8694-55892704A83C}"/>
    <cellStyle name="Notas 2 4 2 8 4" xfId="19661" xr:uid="{094B2744-08C1-4B8A-8588-27664A7B7292}"/>
    <cellStyle name="Notas 2 4 2 9" xfId="8417" xr:uid="{253AE7A0-7A5D-4C6C-8B6D-9F68444B1BBD}"/>
    <cellStyle name="Notas 2 4 2 9 2" xfId="23525" xr:uid="{3DEE6BB5-1B8B-4DA5-97BC-DC05110DAD26}"/>
    <cellStyle name="Notas 2 4 3" xfId="1901" xr:uid="{A2F15145-B516-4366-B328-040CC83B8B04}"/>
    <cellStyle name="Notas 2 4 3 10" xfId="8402" xr:uid="{38F5ADB9-89CB-4CF8-B4E3-803487A568F8}"/>
    <cellStyle name="Notas 2 4 3 10 2" xfId="23510" xr:uid="{9D82CF59-81A8-45A0-B0D9-E5F472DC6698}"/>
    <cellStyle name="Notas 2 4 3 11" xfId="15017" xr:uid="{0AEF3614-6DBA-4C0F-AAF7-2F43427CF85B}"/>
    <cellStyle name="Notas 2 4 3 11 2" xfId="30125" xr:uid="{EBD2AA3E-E6D7-475B-9DEB-EDD010146B48}"/>
    <cellStyle name="Notas 2 4 3 12" xfId="14037" xr:uid="{CFB2341C-1463-42D1-B0F2-84B5E8AB9A6F}"/>
    <cellStyle name="Notas 2 4 3 12 2" xfId="29145" xr:uid="{4F478CA1-40A0-449B-82CC-0279A3E71191}"/>
    <cellStyle name="Notas 2 4 3 13" xfId="17126" xr:uid="{39249C46-27A1-4528-8BAA-C083B8A4E33F}"/>
    <cellStyle name="Notas 2 4 3 2" xfId="2461" xr:uid="{EFE21AAA-4666-4809-B2F5-7EC03262074F}"/>
    <cellStyle name="Notas 2 4 3 2 2" xfId="5098" xr:uid="{83D02F44-F0CF-4812-83F4-450B895810CA}"/>
    <cellStyle name="Notas 2 4 3 2 2 2" xfId="11462" xr:uid="{52969395-8A61-4DD7-953D-67B32E6CCBF8}"/>
    <cellStyle name="Notas 2 4 3 2 2 2 2" xfId="26570" xr:uid="{5B3138B6-93C9-47E7-9835-6818DF2B79C9}"/>
    <cellStyle name="Notas 2 4 3 2 2 3" xfId="13534" xr:uid="{1202CB15-E28C-458F-A939-88B8E1ECA54B}"/>
    <cellStyle name="Notas 2 4 3 2 2 3 2" xfId="28642" xr:uid="{0E362B38-C240-4049-B17A-C622DC7818C3}"/>
    <cellStyle name="Notas 2 4 3 2 2 4" xfId="20206" xr:uid="{88845C5A-7D85-4B5F-899A-1C8F8AC7594B}"/>
    <cellStyle name="Notas 2 4 3 2 3" xfId="8928" xr:uid="{1115918A-55A9-4C68-B806-68CE64C38881}"/>
    <cellStyle name="Notas 2 4 3 2 3 2" xfId="24036" xr:uid="{FCC38AE9-D751-4183-8591-736E0E5798FD}"/>
    <cellStyle name="Notas 2 4 3 2 4" xfId="7809" xr:uid="{F8DC3B8F-DE33-4B9F-8F90-088610115374}"/>
    <cellStyle name="Notas 2 4 3 2 4 2" xfId="22917" xr:uid="{127E25E9-8262-4512-86E7-8152000CFC61}"/>
    <cellStyle name="Notas 2 4 3 2 5" xfId="7280" xr:uid="{FEFB48E2-0401-4076-A7DB-D4E861CC2965}"/>
    <cellStyle name="Notas 2 4 3 2 5 2" xfId="22388" xr:uid="{B40E4022-09CA-40AE-BB51-709B029DE96F}"/>
    <cellStyle name="Notas 2 4 3 2 6" xfId="17635" xr:uid="{29995BBC-BB4A-4717-B7E2-8844E6A97B39}"/>
    <cellStyle name="Notas 2 4 3 3" xfId="2677" xr:uid="{12FAA9AA-0E50-4056-9DDE-EEA1F19124E1}"/>
    <cellStyle name="Notas 2 4 3 3 2" xfId="5314" xr:uid="{8AE3EA1C-3840-4880-A897-9EDF9D350654}"/>
    <cellStyle name="Notas 2 4 3 3 2 2" xfId="8719" xr:uid="{4959FA72-164E-40C5-9F6F-98A1032B9296}"/>
    <cellStyle name="Notas 2 4 3 3 2 2 2" xfId="23827" xr:uid="{33368195-3B92-464A-8FE9-C021886B8DC8}"/>
    <cellStyle name="Notas 2 4 3 3 2 3" xfId="20422" xr:uid="{9C663654-8F8D-4DCF-AE3A-BB06F8F19AEA}"/>
    <cellStyle name="Notas 2 4 3 3 3" xfId="7765" xr:uid="{61E69A3D-3584-4951-B28E-9839AB64A56F}"/>
    <cellStyle name="Notas 2 4 3 3 3 2" xfId="22873" xr:uid="{867A84CB-44F4-4EB0-AFEC-0BA6B886E6D9}"/>
    <cellStyle name="Notas 2 4 3 3 4" xfId="17785" xr:uid="{CD61328A-6C88-4611-8613-9F78699FE102}"/>
    <cellStyle name="Notas 2 4 3 4" xfId="2980" xr:uid="{A75E3D3F-4DC1-4A66-8914-7C0A8229C7DF}"/>
    <cellStyle name="Notas 2 4 3 4 2" xfId="5617" xr:uid="{0E6C1314-880B-4501-8AEB-BECC7F6B80DA}"/>
    <cellStyle name="Notas 2 4 3 4 2 2" xfId="11928" xr:uid="{314E4417-17CE-40DA-966D-80A76D9C9D76}"/>
    <cellStyle name="Notas 2 4 3 4 2 2 2" xfId="27036" xr:uid="{1BB428D4-EAA8-4182-B6B4-7099A2A2015A}"/>
    <cellStyle name="Notas 2 4 3 4 2 3" xfId="14257" xr:uid="{F7C7F92D-AAAE-4339-8B7E-1B8DC717B6B5}"/>
    <cellStyle name="Notas 2 4 3 4 2 3 2" xfId="29365" xr:uid="{82AF0E00-326E-47EF-A098-46D52790EE63}"/>
    <cellStyle name="Notas 2 4 3 4 2 4" xfId="20725" xr:uid="{7F079000-8A2E-407A-9282-C533EF039C6C}"/>
    <cellStyle name="Notas 2 4 3 4 3" xfId="9362" xr:uid="{04212736-8F18-41FA-B904-73AFE7322DCF}"/>
    <cellStyle name="Notas 2 4 3 4 3 2" xfId="24470" xr:uid="{4F24AA6E-FC6D-406F-A6AD-BE1F33300B06}"/>
    <cellStyle name="Notas 2 4 3 4 4" xfId="11787" xr:uid="{A88B61BB-ABAF-44D1-8E16-A6AA081B2C32}"/>
    <cellStyle name="Notas 2 4 3 4 4 2" xfId="26895" xr:uid="{AE16894C-C555-440B-BD06-2EA4789D6C31}"/>
    <cellStyle name="Notas 2 4 3 4 5" xfId="18088" xr:uid="{1E2F1642-CDEC-4404-9A5B-21705C2E762F}"/>
    <cellStyle name="Notas 2 4 3 5" xfId="3306" xr:uid="{FA3DFE3E-4620-4BFE-A703-0CBF3DAA92D4}"/>
    <cellStyle name="Notas 2 4 3 5 2" xfId="5943" xr:uid="{F3915B9D-85BB-4795-85BF-661F2392BE85}"/>
    <cellStyle name="Notas 2 4 3 5 2 2" xfId="12254" xr:uid="{088D5A82-6246-437B-A899-9DD660D77E8E}"/>
    <cellStyle name="Notas 2 4 3 5 2 2 2" xfId="27362" xr:uid="{353FBCB4-5F4E-4759-9EB8-E23B9ABF4262}"/>
    <cellStyle name="Notas 2 4 3 5 2 3" xfId="13906" xr:uid="{C52BA045-D60E-414A-BC20-12A995B23108}"/>
    <cellStyle name="Notas 2 4 3 5 2 3 2" xfId="29014" xr:uid="{954FEF14-F343-4D62-B652-402AF55B195F}"/>
    <cellStyle name="Notas 2 4 3 5 2 4" xfId="21051" xr:uid="{4B40A78F-1324-4835-9487-48349F61B132}"/>
    <cellStyle name="Notas 2 4 3 5 3" xfId="9688" xr:uid="{EE76AE10-D24D-4572-8C7D-16BEAF303A66}"/>
    <cellStyle name="Notas 2 4 3 5 3 2" xfId="24796" xr:uid="{53A65AD6-4D5C-4B90-959E-3F26E943BDC3}"/>
    <cellStyle name="Notas 2 4 3 5 4" xfId="15883" xr:uid="{DBEE31CB-9198-47EE-91AD-754321DF8276}"/>
    <cellStyle name="Notas 2 4 3 5 4 2" xfId="30991" xr:uid="{172BB07C-3D57-485A-A94C-FC35153F3AF2}"/>
    <cellStyle name="Notas 2 4 3 5 5" xfId="18414" xr:uid="{1397E832-D4D8-450F-92AD-1329BDA0E651}"/>
    <cellStyle name="Notas 2 4 3 6" xfId="3612" xr:uid="{0C8F2DC6-4FC0-4B40-9119-F99F40B73A11}"/>
    <cellStyle name="Notas 2 4 3 6 2" xfId="6249" xr:uid="{02CE0590-5FD8-4641-B00D-39D87B7C1347}"/>
    <cellStyle name="Notas 2 4 3 6 2 2" xfId="12560" xr:uid="{A0796E27-A7F4-4552-A88B-FFEF48CD445F}"/>
    <cellStyle name="Notas 2 4 3 6 2 2 2" xfId="27668" xr:uid="{FB187CCE-60DC-4685-8293-5D28E3637CC2}"/>
    <cellStyle name="Notas 2 4 3 6 2 3" xfId="16390" xr:uid="{C561D2B0-889C-43EA-AC2E-482B966632BB}"/>
    <cellStyle name="Notas 2 4 3 6 2 3 2" xfId="31498" xr:uid="{4A13BE6B-FDB5-4F37-BF09-689E74C6D263}"/>
    <cellStyle name="Notas 2 4 3 6 2 4" xfId="21357" xr:uid="{0E4D3B7C-25D3-4A2E-A98E-576071A08D90}"/>
    <cellStyle name="Notas 2 4 3 6 3" xfId="9994" xr:uid="{89AD12B1-0FB7-48E5-AA54-1C847D4C2FD8}"/>
    <cellStyle name="Notas 2 4 3 6 3 2" xfId="25102" xr:uid="{C92EE88B-3A6C-4349-BF7C-F0C9EBB096C2}"/>
    <cellStyle name="Notas 2 4 3 6 4" xfId="7632" xr:uid="{43C1FA2A-AF25-43E2-A156-93AE2590D0B4}"/>
    <cellStyle name="Notas 2 4 3 6 4 2" xfId="22740" xr:uid="{91BE7132-8419-40AE-A3A0-1AC2E7A61837}"/>
    <cellStyle name="Notas 2 4 3 6 5" xfId="18720" xr:uid="{4361A072-CB93-43C7-9EB1-380D4686CE91}"/>
    <cellStyle name="Notas 2 4 3 7" xfId="3973" xr:uid="{D24614F5-F9C8-446B-B532-7303F4731130}"/>
    <cellStyle name="Notas 2 4 3 7 2" xfId="6610" xr:uid="{72C919C8-6556-424C-8DE9-746FEF577CD9}"/>
    <cellStyle name="Notas 2 4 3 7 2 2" xfId="12921" xr:uid="{FB727485-6B60-4373-A893-ADEC5708DB75}"/>
    <cellStyle name="Notas 2 4 3 7 2 2 2" xfId="28029" xr:uid="{47B79DD3-C9AA-4386-BE0C-742AFD2FFB02}"/>
    <cellStyle name="Notas 2 4 3 7 2 3" xfId="16611" xr:uid="{C85D0760-1EB2-4CF6-ADD5-33C63CA80CC6}"/>
    <cellStyle name="Notas 2 4 3 7 2 3 2" xfId="31719" xr:uid="{CA8A913A-7942-4146-9D3C-E1F8FC94EF0B}"/>
    <cellStyle name="Notas 2 4 3 7 2 4" xfId="21718" xr:uid="{80876FC5-82C9-478F-A8F0-B62DFD7B6BB9}"/>
    <cellStyle name="Notas 2 4 3 7 3" xfId="10355" xr:uid="{C9BC8733-AEE2-4AD8-A0E8-901E41B4484F}"/>
    <cellStyle name="Notas 2 4 3 7 3 2" xfId="25463" xr:uid="{CA84A409-1451-48C4-AD6C-458ACD7EBE49}"/>
    <cellStyle name="Notas 2 4 3 7 4" xfId="7932" xr:uid="{C94EE3F0-ED71-4FEA-B55E-1481DAD809D7}"/>
    <cellStyle name="Notas 2 4 3 7 4 2" xfId="23040" xr:uid="{E696730F-7AB3-43DB-AE2E-10F56BEA7993}"/>
    <cellStyle name="Notas 2 4 3 7 5" xfId="19081" xr:uid="{4A2143F2-05A1-426B-854C-1780245159B7}"/>
    <cellStyle name="Notas 2 4 3 8" xfId="4305" xr:uid="{51BEC2F7-3832-4155-9383-C763F6D24863}"/>
    <cellStyle name="Notas 2 4 3 8 2" xfId="6942" xr:uid="{06033831-F7C1-4856-B5B4-1E72CE39ADB4}"/>
    <cellStyle name="Notas 2 4 3 8 2 2" xfId="13253" xr:uid="{68C5540F-B710-49FA-BF15-27F56FDF10B6}"/>
    <cellStyle name="Notas 2 4 3 8 2 2 2" xfId="28361" xr:uid="{F5F9BF14-BE31-4734-8F4B-D59F33EF7D37}"/>
    <cellStyle name="Notas 2 4 3 8 2 3" xfId="16917" xr:uid="{9965E9E2-7975-4242-98D4-99876D2EB7E5}"/>
    <cellStyle name="Notas 2 4 3 8 2 3 2" xfId="32025" xr:uid="{CCECB6DE-459C-4071-8D8D-B8A03F27E15A}"/>
    <cellStyle name="Notas 2 4 3 8 2 4" xfId="22050" xr:uid="{8055A129-452B-4BC7-B057-943DDCE0BEA6}"/>
    <cellStyle name="Notas 2 4 3 8 3" xfId="10687" xr:uid="{1DA5995A-C859-42CD-8FB7-EC113DF06F35}"/>
    <cellStyle name="Notas 2 4 3 8 3 2" xfId="25795" xr:uid="{A4BC805F-D7BA-419A-937C-AA79CA53DF3D}"/>
    <cellStyle name="Notas 2 4 3 8 4" xfId="15957" xr:uid="{C1A33E17-BABB-4723-9AF0-B9BE724A2A9E}"/>
    <cellStyle name="Notas 2 4 3 8 4 2" xfId="31065" xr:uid="{10063D15-15A7-4871-ADC1-BCEEBBC58A7A}"/>
    <cellStyle name="Notas 2 4 3 8 5" xfId="19413" xr:uid="{DF07E325-EBC8-4171-A86B-8950C3C9932C}"/>
    <cellStyle name="Notas 2 4 3 9" xfId="4538" xr:uid="{720F4925-FC44-487E-8974-42131986B377}"/>
    <cellStyle name="Notas 2 4 3 9 2" xfId="10920" xr:uid="{0E6C4F51-1D8F-435C-A059-7FBF78135861}"/>
    <cellStyle name="Notas 2 4 3 9 2 2" xfId="26028" xr:uid="{247536A2-F949-46FD-954E-7CC269470E0B}"/>
    <cellStyle name="Notas 2 4 3 9 3" xfId="9195" xr:uid="{799CD171-C736-4B94-BABE-CFDF657C5A21}"/>
    <cellStyle name="Notas 2 4 3 9 3 2" xfId="24303" xr:uid="{FEA226F7-C0B8-45F7-9627-439490357145}"/>
    <cellStyle name="Notas 2 4 3 9 4" xfId="19646" xr:uid="{6AE72554-84F4-4951-BF29-FDAEB4E89FAD}"/>
    <cellStyle name="Notas 2 4 4" xfId="2111" xr:uid="{63A87824-0479-4566-9201-03F4E1E90655}"/>
    <cellStyle name="Notas 2 4 4 10" xfId="8609" xr:uid="{C1842F3E-4945-4171-B77C-09CA14377FEE}"/>
    <cellStyle name="Notas 2 4 4 10 2" xfId="23717" xr:uid="{55ED7FF7-F092-4280-AD2D-11113A1F8570}"/>
    <cellStyle name="Notas 2 4 4 11" xfId="15090" xr:uid="{72857627-9A0D-4816-975D-5628A053F286}"/>
    <cellStyle name="Notas 2 4 4 11 2" xfId="30198" xr:uid="{A80B6E1F-810B-447A-BA75-BEFE84CD96E9}"/>
    <cellStyle name="Notas 2 4 4 12" xfId="14114" xr:uid="{37A42F82-155C-4518-8DCB-3CF529B71D8F}"/>
    <cellStyle name="Notas 2 4 4 12 2" xfId="29222" xr:uid="{B429D166-81E7-4BB8-B166-6EE7194A8D8A}"/>
    <cellStyle name="Notas 2 4 4 13" xfId="17336" xr:uid="{7594FD72-EC5F-417F-A9B2-E8C43EE02371}"/>
    <cellStyle name="Notas 2 4 4 2" xfId="2601" xr:uid="{D8D67A01-7933-4ADC-B86D-C181F9A9AEA2}"/>
    <cellStyle name="Notas 2 4 4 2 2" xfId="5238" xr:uid="{9DF1B05C-49A2-4C70-B2D1-FD184472224C}"/>
    <cellStyle name="Notas 2 4 4 2 2 2" xfId="11602" xr:uid="{D91DCD91-1F68-452C-9C6F-062428677EB6}"/>
    <cellStyle name="Notas 2 4 4 2 2 2 2" xfId="26710" xr:uid="{174A14B6-42B9-42E9-A662-52BF504D09A0}"/>
    <cellStyle name="Notas 2 4 4 2 2 3" xfId="14674" xr:uid="{8092C356-902E-416C-BFB7-D4D358F2EAE5}"/>
    <cellStyle name="Notas 2 4 4 2 2 3 2" xfId="29782" xr:uid="{838EE68E-74E9-4C3E-8944-E80E9A98424C}"/>
    <cellStyle name="Notas 2 4 4 2 2 4" xfId="20346" xr:uid="{F2DF72B9-AD13-4589-B16C-04E464DF501C}"/>
    <cellStyle name="Notas 2 4 4 2 3" xfId="9068" xr:uid="{EE06EDA7-71FF-4886-91B8-3BF17DD421A8}"/>
    <cellStyle name="Notas 2 4 4 2 3 2" xfId="24176" xr:uid="{91163872-F631-4411-A237-6F2931643062}"/>
    <cellStyle name="Notas 2 4 4 2 4" xfId="11218" xr:uid="{9688841A-EE54-48D5-AB87-ABD085525C0A}"/>
    <cellStyle name="Notas 2 4 4 2 4 2" xfId="26326" xr:uid="{07A891A5-ED65-4963-A6B8-D8DD2CB50DBF}"/>
    <cellStyle name="Notas 2 4 4 2 5" xfId="15969" xr:uid="{35D687D5-2FC6-443C-A2A3-4FD1A9BF5BCD}"/>
    <cellStyle name="Notas 2 4 4 2 5 2" xfId="31077" xr:uid="{ACB26787-FD77-446B-B987-F7B814F2DECA}"/>
    <cellStyle name="Notas 2 4 4 2 6" xfId="17709" xr:uid="{EBBC72B1-BF38-4DA9-8AFF-75C7CEBCDFDF}"/>
    <cellStyle name="Notas 2 4 4 3" xfId="2866" xr:uid="{838CED28-3426-4F7A-93F9-17E76F476922}"/>
    <cellStyle name="Notas 2 4 4 3 2" xfId="5503" xr:uid="{A96ECAC1-E26B-4FE7-A4DB-BE0A626F7009}"/>
    <cellStyle name="Notas 2 4 4 3 2 2" xfId="7996" xr:uid="{FAE87606-DBEF-4387-86E7-35D8097BD82C}"/>
    <cellStyle name="Notas 2 4 4 3 2 2 2" xfId="23104" xr:uid="{F1B98909-AD9D-4D27-86E6-2DB1B2685FF8}"/>
    <cellStyle name="Notas 2 4 4 3 2 3" xfId="20611" xr:uid="{05ADDF19-9DB3-4064-9996-102267B1C79D}"/>
    <cellStyle name="Notas 2 4 4 3 3" xfId="7157" xr:uid="{6B0B0294-F8F7-4E54-B190-A78476C5C507}"/>
    <cellStyle name="Notas 2 4 4 3 3 2" xfId="22265" xr:uid="{8DA36610-3C8B-429B-9446-4D2231E9B0E8}"/>
    <cellStyle name="Notas 2 4 4 3 4" xfId="17974" xr:uid="{60C4C5BB-5D42-461F-B6E0-A184D4D09171}"/>
    <cellStyle name="Notas 2 4 4 4" xfId="3169" xr:uid="{3F25D6A1-35FD-4F8E-80A1-1AF6FC033F32}"/>
    <cellStyle name="Notas 2 4 4 4 2" xfId="5806" xr:uid="{827C2FD9-C7BE-4EF7-BA0E-AF8E824A0963}"/>
    <cellStyle name="Notas 2 4 4 4 2 2" xfId="12117" xr:uid="{F73FD93C-5E11-4BD9-8053-1A718199DC68}"/>
    <cellStyle name="Notas 2 4 4 4 2 2 2" xfId="27225" xr:uid="{F9452B31-9232-44D7-B1B7-621F5B475375}"/>
    <cellStyle name="Notas 2 4 4 4 2 3" xfId="7245" xr:uid="{8DFDB867-81E8-4177-8E77-6B6387A33B28}"/>
    <cellStyle name="Notas 2 4 4 4 2 3 2" xfId="22353" xr:uid="{32C22CA7-9B6C-4006-A6BC-33EEF7217348}"/>
    <cellStyle name="Notas 2 4 4 4 2 4" xfId="20914" xr:uid="{CC2F3BFC-3284-4ECC-A31C-B267C15B0D60}"/>
    <cellStyle name="Notas 2 4 4 4 3" xfId="9551" xr:uid="{01D6C5B4-4861-4CA6-B766-0F51555B6E8E}"/>
    <cellStyle name="Notas 2 4 4 4 3 2" xfId="24659" xr:uid="{7D77B028-C7A5-4C35-838F-FADB22148E63}"/>
    <cellStyle name="Notas 2 4 4 4 4" xfId="16526" xr:uid="{0FC98854-EE67-4F02-9E4E-3CE719B5D667}"/>
    <cellStyle name="Notas 2 4 4 4 4 2" xfId="31634" xr:uid="{0230041E-744C-44E1-9869-0C0F5D2D298F}"/>
    <cellStyle name="Notas 2 4 4 4 5" xfId="18277" xr:uid="{C47BE694-BE77-463E-AF3A-B65D7556110F}"/>
    <cellStyle name="Notas 2 4 4 5" xfId="3495" xr:uid="{488095FA-20AD-4BBE-B1FA-9069739720A9}"/>
    <cellStyle name="Notas 2 4 4 5 2" xfId="6132" xr:uid="{18C0B68C-AD90-4A87-8A9E-DB27ADE56747}"/>
    <cellStyle name="Notas 2 4 4 5 2 2" xfId="12443" xr:uid="{632012C6-8739-4A31-9308-950B4AC2799B}"/>
    <cellStyle name="Notas 2 4 4 5 2 2 2" xfId="27551" xr:uid="{9EA2AE25-6555-4F7D-9DC2-BB7AB57792ED}"/>
    <cellStyle name="Notas 2 4 4 5 2 3" xfId="13866" xr:uid="{88312F7F-5CAD-49B6-BD80-5362391BC2A7}"/>
    <cellStyle name="Notas 2 4 4 5 2 3 2" xfId="28974" xr:uid="{8BD1501E-714A-44FF-B385-1EF6351F6C38}"/>
    <cellStyle name="Notas 2 4 4 5 2 4" xfId="21240" xr:uid="{0C84E41E-666C-43C0-B096-67AFB84083E2}"/>
    <cellStyle name="Notas 2 4 4 5 3" xfId="9877" xr:uid="{4158E528-1B4F-488F-B73D-140FF950B169}"/>
    <cellStyle name="Notas 2 4 4 5 3 2" xfId="24985" xr:uid="{F137361E-ED1C-4CE2-97EB-89FAF6CCBE5A}"/>
    <cellStyle name="Notas 2 4 4 5 4" xfId="16378" xr:uid="{C0174639-622A-476B-BE4B-DF9ABE31FCE5}"/>
    <cellStyle name="Notas 2 4 4 5 4 2" xfId="31486" xr:uid="{A7AEC9C8-6260-4DEB-949D-7EB69CC28B44}"/>
    <cellStyle name="Notas 2 4 4 5 5" xfId="18603" xr:uid="{D0CD5491-EC26-404D-BB9E-67749E5AA220}"/>
    <cellStyle name="Notas 2 4 4 6" xfId="3801" xr:uid="{DC7ACE56-3CA6-49F3-8F94-86101921E482}"/>
    <cellStyle name="Notas 2 4 4 6 2" xfId="6438" xr:uid="{B5BB04E6-A0F8-4583-A62B-2BD225C3BBDE}"/>
    <cellStyle name="Notas 2 4 4 6 2 2" xfId="12749" xr:uid="{340B98A7-BDF2-459B-83D1-CCE29480CCAF}"/>
    <cellStyle name="Notas 2 4 4 6 2 2 2" xfId="27857" xr:uid="{55080BB7-BD65-4471-8269-9143FB03BCF4}"/>
    <cellStyle name="Notas 2 4 4 6 2 3" xfId="14029" xr:uid="{447966D6-1CE5-4342-AE04-EDA1DB5A8591}"/>
    <cellStyle name="Notas 2 4 4 6 2 3 2" xfId="29137" xr:uid="{C6665D14-F5CC-4A40-9ADC-8F7D7EC9BE2F}"/>
    <cellStyle name="Notas 2 4 4 6 2 4" xfId="21546" xr:uid="{EFA4833F-3BD7-49AF-BF17-C5FA1772D37C}"/>
    <cellStyle name="Notas 2 4 4 6 3" xfId="10183" xr:uid="{F51B3A2F-082D-46EB-970A-472736C6C87B}"/>
    <cellStyle name="Notas 2 4 4 6 3 2" xfId="25291" xr:uid="{4E415825-382C-43EA-90B7-96CA68F4C9A1}"/>
    <cellStyle name="Notas 2 4 4 6 4" xfId="14117" xr:uid="{D2D098C7-C9C0-46D8-955C-D46FAF31A51E}"/>
    <cellStyle name="Notas 2 4 4 6 4 2" xfId="29225" xr:uid="{E8613099-567B-4AA1-8929-3B3108C5A479}"/>
    <cellStyle name="Notas 2 4 4 6 5" xfId="18909" xr:uid="{FA929F6C-80E3-444F-BB98-88CF91A7B60F}"/>
    <cellStyle name="Notas 2 4 4 7" xfId="4183" xr:uid="{86444FBB-7690-4A5F-BF5E-6ED7D0F4E65E}"/>
    <cellStyle name="Notas 2 4 4 7 2" xfId="6820" xr:uid="{AA450AC8-AE83-41E6-B1D7-E06B7A51A4B4}"/>
    <cellStyle name="Notas 2 4 4 7 2 2" xfId="13131" xr:uid="{EC77815D-0AF4-4D0E-BC4E-2124A5DCB8FE}"/>
    <cellStyle name="Notas 2 4 4 7 2 2 2" xfId="28239" xr:uid="{B83517C5-07A7-439C-936A-D5274B1CCB5E}"/>
    <cellStyle name="Notas 2 4 4 7 2 3" xfId="16800" xr:uid="{59607434-E4ED-416F-8A92-C0BC300562D3}"/>
    <cellStyle name="Notas 2 4 4 7 2 3 2" xfId="31908" xr:uid="{8E828938-71C9-4849-AB95-455DE53EEE16}"/>
    <cellStyle name="Notas 2 4 4 7 2 4" xfId="21928" xr:uid="{569B2EB8-F99D-4F1C-B460-0EDA0E4F0BC3}"/>
    <cellStyle name="Notas 2 4 4 7 3" xfId="10565" xr:uid="{F5ADA78A-50C3-4AA3-B897-B6B85A9261E9}"/>
    <cellStyle name="Notas 2 4 4 7 3 2" xfId="25673" xr:uid="{AEBCF995-497E-4923-9AE6-09B86CD56F21}"/>
    <cellStyle name="Notas 2 4 4 7 4" xfId="13615" xr:uid="{51DF2E1B-EDCF-46C3-B9A5-CF78A6E694EB}"/>
    <cellStyle name="Notas 2 4 4 7 4 2" xfId="28723" xr:uid="{6BBDFB7C-1E7C-42ED-80BB-127284F758D5}"/>
    <cellStyle name="Notas 2 4 4 7 5" xfId="19291" xr:uid="{29E50A96-7774-46B3-9879-163925DB70C2}"/>
    <cellStyle name="Notas 2 4 4 8" xfId="4390" xr:uid="{36A80B4F-F8BE-4ACC-AF8D-C9C88C9FF45F}"/>
    <cellStyle name="Notas 2 4 4 8 2" xfId="7027" xr:uid="{63CB7B76-A376-4397-B97C-EAF94DC3AE44}"/>
    <cellStyle name="Notas 2 4 4 8 2 2" xfId="13338" xr:uid="{EB9AAABD-C64A-4BE7-9E0B-33B3BB63FD18}"/>
    <cellStyle name="Notas 2 4 4 8 2 2 2" xfId="28446" xr:uid="{818447E8-8861-4B5E-AF23-755D363308CD}"/>
    <cellStyle name="Notas 2 4 4 8 2 3" xfId="17002" xr:uid="{E805338B-784F-4DD7-91CE-52308707F86D}"/>
    <cellStyle name="Notas 2 4 4 8 2 3 2" xfId="32110" xr:uid="{F41006EE-B909-426E-B520-7D5E6FF23A68}"/>
    <cellStyle name="Notas 2 4 4 8 2 4" xfId="22135" xr:uid="{EAE47D4E-6431-4500-A38B-1779D8EF4F13}"/>
    <cellStyle name="Notas 2 4 4 8 3" xfId="10772" xr:uid="{8F45794D-21B3-457B-A8C2-DE99D74DAD25}"/>
    <cellStyle name="Notas 2 4 4 8 3 2" xfId="25880" xr:uid="{49E09D29-D9AA-4632-AAF6-07501EDD63F4}"/>
    <cellStyle name="Notas 2 4 4 8 4" xfId="7335" xr:uid="{5A042A48-D689-434B-B9DD-774E3963807C}"/>
    <cellStyle name="Notas 2 4 4 8 4 2" xfId="22443" xr:uid="{2A45AA8A-9ABE-4F7D-BC6D-D4208388129A}"/>
    <cellStyle name="Notas 2 4 4 8 5" xfId="19498" xr:uid="{00E19BBD-8FA7-4601-B1CF-941C38D9155A}"/>
    <cellStyle name="Notas 2 4 4 9" xfId="4748" xr:uid="{8005966B-EE6D-4841-BA8E-1313C04D8D4C}"/>
    <cellStyle name="Notas 2 4 4 9 2" xfId="11130" xr:uid="{811364C5-E40A-40F7-9462-970431271746}"/>
    <cellStyle name="Notas 2 4 4 9 2 2" xfId="26238" xr:uid="{273A4BD3-8B4F-4533-8CA5-69245CFE774A}"/>
    <cellStyle name="Notas 2 4 4 9 3" xfId="13591" xr:uid="{939849D1-7571-41B0-9ECF-462024E0D7EA}"/>
    <cellStyle name="Notas 2 4 4 9 3 2" xfId="28699" xr:uid="{2039792A-40D9-4BBF-B82B-14A6C39B123E}"/>
    <cellStyle name="Notas 2 4 4 9 4" xfId="19856" xr:uid="{0DF13048-C664-423F-8B2E-E7240952935B}"/>
    <cellStyle name="Notas 2 4 5" xfId="2013" xr:uid="{737EDAFE-BE16-401D-AACF-78733C986BCA}"/>
    <cellStyle name="Notas 2 4 5 10" xfId="13664" xr:uid="{CD141671-47E2-4904-9892-0121CECAABA6}"/>
    <cellStyle name="Notas 2 4 5 10 2" xfId="28772" xr:uid="{7A633D3B-D9C7-4955-A2D1-A1A6DF67D329}"/>
    <cellStyle name="Notas 2 4 5 11" xfId="7872" xr:uid="{2069D77A-FDAA-4C80-B442-92FF3C72806F}"/>
    <cellStyle name="Notas 2 4 5 11 2" xfId="22980" xr:uid="{34C3746E-98EC-4328-A15C-00532F5C6EAC}"/>
    <cellStyle name="Notas 2 4 5 12" xfId="17238" xr:uid="{6C9D3F43-77AD-46C3-AB61-F16E8173A808}"/>
    <cellStyle name="Notas 2 4 5 2" xfId="2775" xr:uid="{675C2914-402D-446C-B568-D9088817927D}"/>
    <cellStyle name="Notas 2 4 5 2 2" xfId="5412" xr:uid="{472D94B4-3F57-4271-8789-CEC3C67E9EDA}"/>
    <cellStyle name="Notas 2 4 5 2 2 2" xfId="13354" xr:uid="{7A1F9CF9-92AF-46DA-A0BD-2BF849469548}"/>
    <cellStyle name="Notas 2 4 5 2 2 2 2" xfId="28462" xr:uid="{C62A5B7F-1758-4272-9B52-B097E133745A}"/>
    <cellStyle name="Notas 2 4 5 2 2 3" xfId="20520" xr:uid="{28E2F492-9A3A-4159-BED2-6C80D3020850}"/>
    <cellStyle name="Notas 2 4 5 2 3" xfId="16282" xr:uid="{3C6F6486-7B0B-464C-9B8D-E6DA36E0D44E}"/>
    <cellStyle name="Notas 2 4 5 2 3 2" xfId="31390" xr:uid="{6F040163-5839-4D95-8D0A-24D1BEC11D74}"/>
    <cellStyle name="Notas 2 4 5 2 4" xfId="17883" xr:uid="{C15D49AC-BFB4-498D-BC06-75B378356549}"/>
    <cellStyle name="Notas 2 4 5 3" xfId="3078" xr:uid="{1E0D446B-D1CA-429D-B078-E9F0D8E364CB}"/>
    <cellStyle name="Notas 2 4 5 3 2" xfId="5715" xr:uid="{8C170D83-1C45-47FF-B35F-DF73458FFE6B}"/>
    <cellStyle name="Notas 2 4 5 3 2 2" xfId="12026" xr:uid="{9FC8748D-9AE9-4A6E-A119-4E84C18309B2}"/>
    <cellStyle name="Notas 2 4 5 3 2 2 2" xfId="27134" xr:uid="{1C9EF278-F997-4EC6-8D3E-8ABB9F80848D}"/>
    <cellStyle name="Notas 2 4 5 3 2 3" xfId="16425" xr:uid="{64FC9589-09DD-4500-A4E4-FC3B1FC4FA0F}"/>
    <cellStyle name="Notas 2 4 5 3 2 3 2" xfId="31533" xr:uid="{55FE80CE-EFD8-4EE2-BCC3-B016E48D48D7}"/>
    <cellStyle name="Notas 2 4 5 3 2 4" xfId="20823" xr:uid="{18CDE8DB-2C23-4A44-821D-188456709156}"/>
    <cellStyle name="Notas 2 4 5 3 3" xfId="9460" xr:uid="{251112EC-5351-48B5-ACFF-15FECC15019A}"/>
    <cellStyle name="Notas 2 4 5 3 3 2" xfId="24568" xr:uid="{596FC49A-0667-4E92-BF2A-56AD41142F6A}"/>
    <cellStyle name="Notas 2 4 5 3 4" xfId="7730" xr:uid="{2D509AD3-050A-43C3-9A04-22CF3F80976F}"/>
    <cellStyle name="Notas 2 4 5 3 4 2" xfId="22838" xr:uid="{309160B4-8FAC-4891-A980-6E5837B64EA5}"/>
    <cellStyle name="Notas 2 4 5 3 5" xfId="18186" xr:uid="{E1BA201D-BD54-4F60-86CE-61791B9EB68A}"/>
    <cellStyle name="Notas 2 4 5 4" xfId="3404" xr:uid="{64B71B4F-9B88-40AD-8422-55847EFF6BAF}"/>
    <cellStyle name="Notas 2 4 5 4 2" xfId="6041" xr:uid="{0803DB2B-8DAE-449A-9B79-5A34A0B2F60B}"/>
    <cellStyle name="Notas 2 4 5 4 2 2" xfId="12352" xr:uid="{599BE9AE-01B5-4362-BC9A-13A7D50DD3B1}"/>
    <cellStyle name="Notas 2 4 5 4 2 2 2" xfId="27460" xr:uid="{E707A8E0-C622-46D9-BD51-69A6AE3402D9}"/>
    <cellStyle name="Notas 2 4 5 4 2 3" xfId="13363" xr:uid="{52D6285D-F5C9-4E7D-87DB-D626DBB75235}"/>
    <cellStyle name="Notas 2 4 5 4 2 3 2" xfId="28471" xr:uid="{94CA28B4-65AA-48D1-B2D4-EF4A9EBD76C4}"/>
    <cellStyle name="Notas 2 4 5 4 2 4" xfId="21149" xr:uid="{5A702098-0788-4E81-9C86-E1BA08011D60}"/>
    <cellStyle name="Notas 2 4 5 4 3" xfId="9786" xr:uid="{6BA37D94-DFEE-4F40-923D-F14E4F87F184}"/>
    <cellStyle name="Notas 2 4 5 4 3 2" xfId="24894" xr:uid="{AF6D7AE4-8654-4CC0-B37D-6CE55C0C5C33}"/>
    <cellStyle name="Notas 2 4 5 4 4" xfId="15100" xr:uid="{4CD7C484-6ABD-4B18-AF90-1EF1CC1D4A5F}"/>
    <cellStyle name="Notas 2 4 5 4 4 2" xfId="30208" xr:uid="{736494A1-23D1-43C6-AB09-585A480E77A7}"/>
    <cellStyle name="Notas 2 4 5 4 5" xfId="18512" xr:uid="{22A44668-C52C-4BA8-B9A6-EFF097F8B64E}"/>
    <cellStyle name="Notas 2 4 5 5" xfId="3710" xr:uid="{165F1B1C-A76B-4DFA-9770-4BF5AF9E84D8}"/>
    <cellStyle name="Notas 2 4 5 5 2" xfId="6347" xr:uid="{A37A7C81-0F11-4761-B82D-F8A24EE885CC}"/>
    <cellStyle name="Notas 2 4 5 5 2 2" xfId="12658" xr:uid="{0B99EAC0-6BFE-454E-9B6C-2804D5413C83}"/>
    <cellStyle name="Notas 2 4 5 5 2 2 2" xfId="27766" xr:uid="{B9DFC4A5-B7F9-49D2-83C6-AC413804F51A}"/>
    <cellStyle name="Notas 2 4 5 5 2 3" xfId="7455" xr:uid="{0A4F2DF0-A060-43B0-8513-25EB2F8BAD1E}"/>
    <cellStyle name="Notas 2 4 5 5 2 3 2" xfId="22563" xr:uid="{57A57939-E912-437E-A8E7-141C425AF4E3}"/>
    <cellStyle name="Notas 2 4 5 5 2 4" xfId="21455" xr:uid="{B6DA74CD-DB10-44E4-A6A8-D525C1F75A09}"/>
    <cellStyle name="Notas 2 4 5 5 3" xfId="10092" xr:uid="{4347B277-FDF4-4126-8210-A2012F78637D}"/>
    <cellStyle name="Notas 2 4 5 5 3 2" xfId="25200" xr:uid="{C74734DD-3AC6-421F-9FAC-31CDD2A929F3}"/>
    <cellStyle name="Notas 2 4 5 5 4" xfId="16437" xr:uid="{D28DF87E-5D2E-4A74-92CC-D51030B1F15F}"/>
    <cellStyle name="Notas 2 4 5 5 4 2" xfId="31545" xr:uid="{09E4595E-2F8A-4B2B-8DE2-ACAEF70FA4D9}"/>
    <cellStyle name="Notas 2 4 5 5 5" xfId="18818" xr:uid="{8CCB5506-9D16-4F0F-9497-89602294BD72}"/>
    <cellStyle name="Notas 2 4 5 6" xfId="4085" xr:uid="{09AD74E2-9304-442C-9E10-EDE0DD73CA8D}"/>
    <cellStyle name="Notas 2 4 5 6 2" xfId="6722" xr:uid="{4B4CE461-73F4-4876-96CB-606F891A2FDD}"/>
    <cellStyle name="Notas 2 4 5 6 2 2" xfId="13033" xr:uid="{32DFB943-FBC9-4D94-8F5F-3309182B8871}"/>
    <cellStyle name="Notas 2 4 5 6 2 2 2" xfId="28141" xr:uid="{A700B224-2F26-464A-89AE-9621EFE9845D}"/>
    <cellStyle name="Notas 2 4 5 6 2 3" xfId="16709" xr:uid="{89271DEA-165A-44EF-9D97-F8B87887EA75}"/>
    <cellStyle name="Notas 2 4 5 6 2 3 2" xfId="31817" xr:uid="{A348B522-5FC0-489E-94F4-E266C264E71A}"/>
    <cellStyle name="Notas 2 4 5 6 2 4" xfId="21830" xr:uid="{CA32B92A-AA7F-4DC2-96C9-7D81D5C9DD89}"/>
    <cellStyle name="Notas 2 4 5 6 3" xfId="10467" xr:uid="{89FB9DDF-4EC6-4A23-9FC4-9DF2FEFED355}"/>
    <cellStyle name="Notas 2 4 5 6 3 2" xfId="25575" xr:uid="{FC71CAA1-628C-4027-8B59-49E65B9A802A}"/>
    <cellStyle name="Notas 2 4 5 6 4" xfId="7863" xr:uid="{A17968F2-102C-462F-8E1C-5DD1C8F64A43}"/>
    <cellStyle name="Notas 2 4 5 6 4 2" xfId="22971" xr:uid="{60E79B7C-837E-4432-9D01-77E875436F53}"/>
    <cellStyle name="Notas 2 4 5 6 5" xfId="19193" xr:uid="{3236604A-C7C8-4601-927D-24E8794F7659}"/>
    <cellStyle name="Notas 2 4 5 7" xfId="4367" xr:uid="{8ADE2949-101A-450C-92E1-67DD90D52670}"/>
    <cellStyle name="Notas 2 4 5 7 2" xfId="7004" xr:uid="{975ED2D1-6E90-4B08-AD44-823B5FFFC8CB}"/>
    <cellStyle name="Notas 2 4 5 7 2 2" xfId="13315" xr:uid="{DA267AD4-F210-49B7-84E8-B9C859041FFD}"/>
    <cellStyle name="Notas 2 4 5 7 2 2 2" xfId="28423" xr:uid="{1E091557-72F1-4925-9B53-50D820794EBF}"/>
    <cellStyle name="Notas 2 4 5 7 2 3" xfId="16979" xr:uid="{A42A01A4-0F46-46FA-A280-D6CC0FF75E41}"/>
    <cellStyle name="Notas 2 4 5 7 2 3 2" xfId="32087" xr:uid="{F281F1E3-5570-4258-9101-D65FD75A1CB4}"/>
    <cellStyle name="Notas 2 4 5 7 2 4" xfId="22112" xr:uid="{8937152B-6DA6-4DF0-B477-24241DE9DFAA}"/>
    <cellStyle name="Notas 2 4 5 7 3" xfId="10749" xr:uid="{055312E4-D7AA-48A9-8495-E88B5AB16043}"/>
    <cellStyle name="Notas 2 4 5 7 3 2" xfId="25857" xr:uid="{3AB7E655-D190-418C-B26A-E0D91B4CE30F}"/>
    <cellStyle name="Notas 2 4 5 7 4" xfId="13552" xr:uid="{67920AF7-2CCB-43D3-B599-7E953BC96CC7}"/>
    <cellStyle name="Notas 2 4 5 7 4 2" xfId="28660" xr:uid="{11A4BB39-AE0D-409E-A864-EEA0539BC083}"/>
    <cellStyle name="Notas 2 4 5 7 5" xfId="19475" xr:uid="{822F08D0-6FB4-4867-B953-8261DAE99B17}"/>
    <cellStyle name="Notas 2 4 5 8" xfId="4650" xr:uid="{1F7EA700-1039-43B4-85E3-B2A8C2C07AD0}"/>
    <cellStyle name="Notas 2 4 5 8 2" xfId="11032" xr:uid="{E958E78A-644D-4018-A4E6-EB911FA3A718}"/>
    <cellStyle name="Notas 2 4 5 8 2 2" xfId="26140" xr:uid="{FD9A549C-A5AB-4B9A-8456-05AA00C255A2}"/>
    <cellStyle name="Notas 2 4 5 8 3" xfId="15051" xr:uid="{AA8A9BE8-62F3-493B-8AE0-FA361FE3D86A}"/>
    <cellStyle name="Notas 2 4 5 8 3 2" xfId="30159" xr:uid="{3CA4541A-F927-4DA0-B8AC-1BA274FFAB9F}"/>
    <cellStyle name="Notas 2 4 5 8 4" xfId="19758" xr:uid="{B2004CEE-244A-4A14-87AC-A4225F133CDB}"/>
    <cellStyle name="Notas 2 4 5 9" xfId="8511" xr:uid="{67C1C0CA-4E0D-4C3B-958F-15416DFE9AAB}"/>
    <cellStyle name="Notas 2 4 5 9 2" xfId="23619" xr:uid="{E2F55612-6169-47BE-9791-2671EA8180C9}"/>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2 10" xfId="13884" xr:uid="{FE21EF60-BB81-496C-979A-5EB224157272}"/>
    <cellStyle name="Notas 3 2 10 2" xfId="28992" xr:uid="{2E94E162-6EA5-4036-8B34-9EE16C3070A5}"/>
    <cellStyle name="Notas 3 2 11" xfId="13544" xr:uid="{C5A1CBDF-11D9-4A96-856F-011861DE43AD}"/>
    <cellStyle name="Notas 3 2 11 2" xfId="28652" xr:uid="{90F766C4-7DE1-42C1-BDFB-A19FA7450F95}"/>
    <cellStyle name="Notas 3 2 12" xfId="17145" xr:uid="{EF594007-23FD-4C49-9942-24D8F76A619B}"/>
    <cellStyle name="Notas 3 2 2" xfId="2480" xr:uid="{9F3A9F0E-CF67-4B12-936B-5FDABB0D2C73}"/>
    <cellStyle name="Notas 3 2 2 2" xfId="5117" xr:uid="{7B1F54CB-C767-4CC7-BD51-19C9A3C8BA66}"/>
    <cellStyle name="Notas 3 2 2 2 2" xfId="11481" xr:uid="{6E9976E1-D35D-408F-BC2B-FD4E59604EDA}"/>
    <cellStyle name="Notas 3 2 2 2 2 2" xfId="26589" xr:uid="{D2F8F19D-11B4-4B3C-B3E4-B509C88211B2}"/>
    <cellStyle name="Notas 3 2 2 2 3" xfId="14234" xr:uid="{8FCBFB8B-F390-4662-A165-CC0E3844D57F}"/>
    <cellStyle name="Notas 3 2 2 2 3 2" xfId="29342" xr:uid="{4C0B0FD8-1AED-4889-B189-A77833F3367C}"/>
    <cellStyle name="Notas 3 2 2 2 4" xfId="20225" xr:uid="{7D3BF4B0-5FE9-42D7-9004-C91EDE31BB12}"/>
    <cellStyle name="Notas 3 2 2 3" xfId="8947" xr:uid="{7CCD561E-CF1E-44F0-B31D-3A6646E7BDA1}"/>
    <cellStyle name="Notas 3 2 2 3 2" xfId="24055" xr:uid="{930214CC-86D4-490F-A5FA-CB8BE8DEFABD}"/>
    <cellStyle name="Notas 3 2 3" xfId="2696" xr:uid="{2AB814C5-B5B6-49A5-8CBF-C5931E7129E9}"/>
    <cellStyle name="Notas 3 2 3 2" xfId="5333" xr:uid="{ED134719-0748-41AE-8F3B-ECC979ACE390}"/>
    <cellStyle name="Notas 3 2 3 2 2" xfId="7219" xr:uid="{A83FB936-4776-489C-926E-4E54427D8126}"/>
    <cellStyle name="Notas 3 2 3 2 2 2" xfId="22327" xr:uid="{8D27D337-4DB1-43BE-9F34-CC8B0C61D698}"/>
    <cellStyle name="Notas 3 2 3 2 3" xfId="20441" xr:uid="{9935908D-8641-409C-8EB9-C14DE37204E7}"/>
    <cellStyle name="Notas 3 2 3 3" xfId="13438" xr:uid="{C1C1D4D0-1BBE-46B1-8222-26B742F4CFD2}"/>
    <cellStyle name="Notas 3 2 3 3 2" xfId="28546" xr:uid="{02393AD7-E6A8-4B33-B658-A24A402DE030}"/>
    <cellStyle name="Notas 3 2 3 4" xfId="17804" xr:uid="{E87E50A1-88FC-46E5-8BB3-65B0DF6BC977}"/>
    <cellStyle name="Notas 3 2 4" xfId="2999" xr:uid="{23DB49E3-C4BE-40AA-89C0-13C7EF0E6B3C}"/>
    <cellStyle name="Notas 3 2 4 2" xfId="5636" xr:uid="{DFEADAB6-BE25-4B9B-9A88-DD02131CEAC7}"/>
    <cellStyle name="Notas 3 2 4 2 2" xfId="11947" xr:uid="{86568E37-2C53-4F14-9E3E-1026404AE2A3}"/>
    <cellStyle name="Notas 3 2 4 2 2 2" xfId="27055" xr:uid="{176F5D67-D286-48DD-8E4D-8405BAD0A31B}"/>
    <cellStyle name="Notas 3 2 4 2 3" xfId="15406" xr:uid="{DBFDC251-F9F1-4B51-AE6B-177BA4A74A56}"/>
    <cellStyle name="Notas 3 2 4 2 3 2" xfId="30514" xr:uid="{39FBD044-5184-442D-AE82-01323F2AE867}"/>
    <cellStyle name="Notas 3 2 4 2 4" xfId="20744" xr:uid="{8E5FF280-3AE1-478B-B34B-7E1D37714F8D}"/>
    <cellStyle name="Notas 3 2 4 3" xfId="9381" xr:uid="{C6693B0F-5D21-43BB-9CAC-6A477A3D0BFC}"/>
    <cellStyle name="Notas 3 2 4 3 2" xfId="24489" xr:uid="{D1B97A9B-2416-42D9-8120-A3D177D3F7C4}"/>
    <cellStyle name="Notas 3 2 4 4" xfId="8710" xr:uid="{8FB03143-C49E-4626-AF53-7F3D263FA796}"/>
    <cellStyle name="Notas 3 2 4 4 2" xfId="23818" xr:uid="{9DBF40CE-2C64-4B6C-9B9F-33C340918943}"/>
    <cellStyle name="Notas 3 2 4 5" xfId="18107" xr:uid="{B751285F-4F20-4837-9C4F-C7905F472D92}"/>
    <cellStyle name="Notas 3 2 5" xfId="3325" xr:uid="{BAF7452B-DC67-47B8-9344-D7197030A949}"/>
    <cellStyle name="Notas 3 2 5 2" xfId="5962" xr:uid="{F3031BC5-773C-4C44-814E-54B67E393D6D}"/>
    <cellStyle name="Notas 3 2 5 2 2" xfId="12273" xr:uid="{65B562C5-57E9-4001-997B-073F046C4532}"/>
    <cellStyle name="Notas 3 2 5 2 2 2" xfId="27381" xr:uid="{533891ED-9C26-4453-B600-58EA978F6497}"/>
    <cellStyle name="Notas 3 2 5 2 3" xfId="16013" xr:uid="{DCCC539C-BE5D-40D6-A01D-9801D20511C0}"/>
    <cellStyle name="Notas 3 2 5 2 3 2" xfId="31121" xr:uid="{267A00D2-D439-4084-9333-6F4E5FB2AB90}"/>
    <cellStyle name="Notas 3 2 5 2 4" xfId="21070" xr:uid="{DFE8484E-2802-4C39-BCCC-E68FBF8B697A}"/>
    <cellStyle name="Notas 3 2 5 3" xfId="9707" xr:uid="{2A80B142-ED39-457C-954B-2FBF1FA1857B}"/>
    <cellStyle name="Notas 3 2 5 3 2" xfId="24815" xr:uid="{C1504130-FA62-4490-AEA7-BE53F0B4A412}"/>
    <cellStyle name="Notas 3 2 5 4" xfId="15429" xr:uid="{11AE3E2F-54A7-4BAE-B5DE-A4B34D8F1ED3}"/>
    <cellStyle name="Notas 3 2 5 4 2" xfId="30537" xr:uid="{EC9FEDC0-0272-44F5-9264-C7EFA3C616B1}"/>
    <cellStyle name="Notas 3 2 5 5" xfId="18433" xr:uid="{DDDF92AA-459A-407B-BE1D-DF4D2556D5D7}"/>
    <cellStyle name="Notas 3 2 6" xfId="3631" xr:uid="{91E5BA51-8A3A-4963-8001-16B7C753674D}"/>
    <cellStyle name="Notas 3 2 6 2" xfId="6268" xr:uid="{130CDF1C-B82E-4F49-AC65-901313100BE4}"/>
    <cellStyle name="Notas 3 2 6 2 2" xfId="12579" xr:uid="{619E95D7-D66A-46EE-BEEF-601092D950FC}"/>
    <cellStyle name="Notas 3 2 6 2 2 2" xfId="27687" xr:uid="{EA2C9F78-164A-4DAD-B10B-D79D17236349}"/>
    <cellStyle name="Notas 3 2 6 2 3" xfId="7870" xr:uid="{9459FCA8-5097-41E4-9241-177396F04C27}"/>
    <cellStyle name="Notas 3 2 6 2 3 2" xfId="22978" xr:uid="{B52D2507-4AB5-4069-88B1-2EC328CD1917}"/>
    <cellStyle name="Notas 3 2 6 2 4" xfId="21376" xr:uid="{2C960165-F05D-4C37-AD33-99C42162F341}"/>
    <cellStyle name="Notas 3 2 6 3" xfId="10013" xr:uid="{75C8DA6F-766C-49AB-9F42-92E064F47E3F}"/>
    <cellStyle name="Notas 3 2 6 3 2" xfId="25121" xr:uid="{85BC0ED2-3551-4EE1-9198-5884D63DA3E5}"/>
    <cellStyle name="Notas 3 2 6 4" xfId="15669" xr:uid="{BCEE2A97-64F3-4D44-A83E-95E7FFD6381E}"/>
    <cellStyle name="Notas 3 2 6 4 2" xfId="30777" xr:uid="{6026CB14-445A-4E79-A5DF-F97E931D4B60}"/>
    <cellStyle name="Notas 3 2 6 5" xfId="18739" xr:uid="{546D569F-8D80-4F35-932A-0D4ADE1F8B37}"/>
    <cellStyle name="Notas 3 2 7" xfId="3992" xr:uid="{D852AFE7-3598-43A3-B108-0435C2781322}"/>
    <cellStyle name="Notas 3 2 7 2" xfId="6629" xr:uid="{741F7E73-24C6-429E-AABE-061AB0637813}"/>
    <cellStyle name="Notas 3 2 7 2 2" xfId="12940" xr:uid="{C59188D2-DD6F-41A9-95AA-DDAC77E03B7C}"/>
    <cellStyle name="Notas 3 2 7 2 2 2" xfId="28048" xr:uid="{D7A5269D-015A-4614-B610-60EF638366AA}"/>
    <cellStyle name="Notas 3 2 7 2 3" xfId="16630" xr:uid="{E4BAEDBD-C9F5-4C27-AC74-B075E1848DDA}"/>
    <cellStyle name="Notas 3 2 7 2 3 2" xfId="31738" xr:uid="{B5CAA376-7576-41F4-A56E-60D946D80A23}"/>
    <cellStyle name="Notas 3 2 7 2 4" xfId="21737" xr:uid="{488343BB-9C0D-480A-80F4-2197F9015189}"/>
    <cellStyle name="Notas 3 2 7 3" xfId="10374" xr:uid="{811D5F36-CAF6-4DBC-BBEE-3CE4993997C5}"/>
    <cellStyle name="Notas 3 2 7 3 2" xfId="25482" xr:uid="{A8862A99-572E-4C50-93D3-F56574D82D47}"/>
    <cellStyle name="Notas 3 2 7 4" xfId="11684" xr:uid="{53751966-8588-42C6-8FA0-6CC106A48925}"/>
    <cellStyle name="Notas 3 2 7 4 2" xfId="26792" xr:uid="{05D86DBA-6292-44D0-A0D3-4F839913B60F}"/>
    <cellStyle name="Notas 3 2 7 5" xfId="19100" xr:uid="{34058AEB-4633-42D5-A0D3-4A51824AF898}"/>
    <cellStyle name="Notas 3 2 8" xfId="4557" xr:uid="{85ABE9D4-6805-448F-992F-2EF171580183}"/>
    <cellStyle name="Notas 3 2 8 2" xfId="10939" xr:uid="{CDC1313B-C7FA-4E4B-A453-A84DC467A7EC}"/>
    <cellStyle name="Notas 3 2 8 2 2" xfId="26047" xr:uid="{66AC263E-BC33-4AE6-B96B-49FFBBDA4DFF}"/>
    <cellStyle name="Notas 3 2 8 3" xfId="14517" xr:uid="{16B61CF6-1164-40D9-9CE5-486EE0FBDFBF}"/>
    <cellStyle name="Notas 3 2 8 3 2" xfId="29625" xr:uid="{8F09D3AC-6C74-4A7E-9EDA-F8A87C98A2E4}"/>
    <cellStyle name="Notas 3 2 8 4" xfId="19665" xr:uid="{C5306519-9A90-4410-B924-607D0F25D29D}"/>
    <cellStyle name="Notas 3 2 9" xfId="8421" xr:uid="{A2B0F5CE-1DA9-4986-86D8-F11878EDEC1D}"/>
    <cellStyle name="Notas 3 2 9 2" xfId="23529" xr:uid="{D64B9004-560C-494A-BDD5-397CC288A7DD}"/>
    <cellStyle name="Notas 3 3" xfId="1902" xr:uid="{3BFEB3AE-C218-4CBE-A127-01AFAF7EBD0D}"/>
    <cellStyle name="Notas 3 3 10" xfId="8403" xr:uid="{A890FD09-1655-49D0-901D-8410D02CD3BC}"/>
    <cellStyle name="Notas 3 3 10 2" xfId="23511" xr:uid="{7F8AB519-9009-4910-94FD-33E04C8DAE04}"/>
    <cellStyle name="Notas 3 3 11" xfId="15192" xr:uid="{804D5F0A-0B0E-4795-BDF0-4E2BD263D3C6}"/>
    <cellStyle name="Notas 3 3 11 2" xfId="30300" xr:uid="{D9778C14-05E7-4FE5-B9F0-8A07A9403E05}"/>
    <cellStyle name="Notas 3 3 12" xfId="13851" xr:uid="{41D8AF67-60F4-4493-B48C-3C09B5D0E66F}"/>
    <cellStyle name="Notas 3 3 12 2" xfId="28959" xr:uid="{962F8767-B8E3-498E-8766-85E7F8AE6DB1}"/>
    <cellStyle name="Notas 3 3 13" xfId="17127" xr:uid="{1DA148D9-CD31-4FB1-86D7-30734B7E6028}"/>
    <cellStyle name="Notas 3 3 2" xfId="2462" xr:uid="{8EADFEDC-C800-432B-A846-9505584FECA7}"/>
    <cellStyle name="Notas 3 3 2 2" xfId="5099" xr:uid="{EA7EE500-5241-4FF8-82D2-5790EEEC0380}"/>
    <cellStyle name="Notas 3 3 2 2 2" xfId="11463" xr:uid="{F6E057E6-7648-4776-9F6B-0A12141DE5AE}"/>
    <cellStyle name="Notas 3 3 2 2 2 2" xfId="26571" xr:uid="{BAB4C24C-FEF8-4B2C-B35A-719503CF1C04}"/>
    <cellStyle name="Notas 3 3 2 2 3" xfId="7525" xr:uid="{04673D04-84BE-4EF8-AB39-7EBAA9D3EFA2}"/>
    <cellStyle name="Notas 3 3 2 2 3 2" xfId="22633" xr:uid="{286298F0-C37D-4758-86F5-67F69E97FB3C}"/>
    <cellStyle name="Notas 3 3 2 2 4" xfId="20207" xr:uid="{FF219C94-7436-43E8-BFFD-C1BDC581BDC6}"/>
    <cellStyle name="Notas 3 3 2 3" xfId="8929" xr:uid="{976CB5B9-176C-4427-B340-4567F8F51198}"/>
    <cellStyle name="Notas 3 3 2 3 2" xfId="24037" xr:uid="{41F701EF-9617-4B0B-B401-E7CA8B04E112}"/>
    <cellStyle name="Notas 3 3 2 4" xfId="7203" xr:uid="{C490619E-5E62-4638-822D-003C5D8A231E}"/>
    <cellStyle name="Notas 3 3 2 4 2" xfId="22311" xr:uid="{7D024FA7-C135-4478-BF25-BB101C816D7E}"/>
    <cellStyle name="Notas 3 3 2 5" xfId="13796" xr:uid="{5214D182-1A31-4F05-BA41-51261EFC11CD}"/>
    <cellStyle name="Notas 3 3 2 5 2" xfId="28904" xr:uid="{447DCCB1-8305-4416-AA67-68123E4089F4}"/>
    <cellStyle name="Notas 3 3 2 6" xfId="17636" xr:uid="{D61885B0-F0C9-4DF0-BCC0-06A5125F0761}"/>
    <cellStyle name="Notas 3 3 3" xfId="2678" xr:uid="{C6DA1E86-16BD-4A52-BE5E-00A0442912A2}"/>
    <cellStyle name="Notas 3 3 3 2" xfId="5315" xr:uid="{2C8D9119-A61F-4643-8F59-AD1DF4E99746}"/>
    <cellStyle name="Notas 3 3 3 2 2" xfId="7722" xr:uid="{5C2A520B-6EC5-4295-84A2-910C90990B30}"/>
    <cellStyle name="Notas 3 3 3 2 2 2" xfId="22830" xr:uid="{B5598AED-83A9-4759-A4F3-C55F0AF185E3}"/>
    <cellStyle name="Notas 3 3 3 2 3" xfId="20423" xr:uid="{7724734A-06CA-43BD-A608-EE67E4DE70F5}"/>
    <cellStyle name="Notas 3 3 3 3" xfId="13697" xr:uid="{B91AF690-FF91-4C9B-AE64-E9BC31AE5E9C}"/>
    <cellStyle name="Notas 3 3 3 3 2" xfId="28805" xr:uid="{225786FE-18BF-4189-B536-B457920AAC36}"/>
    <cellStyle name="Notas 3 3 3 4" xfId="17786" xr:uid="{0C12E3D7-18A4-4F60-BE92-D834A2356657}"/>
    <cellStyle name="Notas 3 3 4" xfId="2981" xr:uid="{BEDFB776-05DD-48F3-ACC5-EBD88122315C}"/>
    <cellStyle name="Notas 3 3 4 2" xfId="5618" xr:uid="{D8C23726-E479-4D19-8255-8D2FBA7F23B2}"/>
    <cellStyle name="Notas 3 3 4 2 2" xfId="11929" xr:uid="{D5B2A5FB-0DC0-4AEE-9F87-16443A8700A5}"/>
    <cellStyle name="Notas 3 3 4 2 2 2" xfId="27037" xr:uid="{546F47E5-F589-457D-B34E-C8720E25CC81}"/>
    <cellStyle name="Notas 3 3 4 2 3" xfId="16546" xr:uid="{0333AAE2-A361-4C25-8249-F6D5B6587161}"/>
    <cellStyle name="Notas 3 3 4 2 3 2" xfId="31654" xr:uid="{D862F5D9-345E-4894-BA42-4EAE422C1FF4}"/>
    <cellStyle name="Notas 3 3 4 2 4" xfId="20726" xr:uid="{D9C21256-6AF6-4909-8794-237AFF876BCC}"/>
    <cellStyle name="Notas 3 3 4 3" xfId="9363" xr:uid="{8260743A-3230-459E-AAF3-4D7CE83AF335}"/>
    <cellStyle name="Notas 3 3 4 3 2" xfId="24471" xr:uid="{A3200B96-81A7-4EFB-B140-4BEDE8FA7175}"/>
    <cellStyle name="Notas 3 3 4 4" xfId="14940" xr:uid="{F95983BA-E940-45B4-A4D6-28806B6A8D2B}"/>
    <cellStyle name="Notas 3 3 4 4 2" xfId="30048" xr:uid="{45C1C8B6-1A07-4B81-8EF1-03605CF90A8C}"/>
    <cellStyle name="Notas 3 3 4 5" xfId="18089" xr:uid="{233477F9-CA05-4532-9737-0D7B75A81C52}"/>
    <cellStyle name="Notas 3 3 5" xfId="3307" xr:uid="{1790012A-8CB4-4BB9-9398-181E695F9A2A}"/>
    <cellStyle name="Notas 3 3 5 2" xfId="5944" xr:uid="{66A384F1-C8E4-4076-9D8D-0F85EEAD0EA9}"/>
    <cellStyle name="Notas 3 3 5 2 2" xfId="12255" xr:uid="{BCBCD948-9792-4A35-8FAE-3B15826CAD04}"/>
    <cellStyle name="Notas 3 3 5 2 2 2" xfId="27363" xr:uid="{AA069156-EFEC-4017-8698-AFDC0AE13BFC}"/>
    <cellStyle name="Notas 3 3 5 2 3" xfId="16190" xr:uid="{39A14CFA-4C9F-4DA5-BCC5-4D4C8B3905B8}"/>
    <cellStyle name="Notas 3 3 5 2 3 2" xfId="31298" xr:uid="{208ADB62-7F9D-4219-B86F-C26D1C4A87E3}"/>
    <cellStyle name="Notas 3 3 5 2 4" xfId="21052" xr:uid="{BC845A09-B71B-40C6-A9B4-C575A2949FF0}"/>
    <cellStyle name="Notas 3 3 5 3" xfId="9689" xr:uid="{6505F79A-B16B-4446-B725-4243B632AE0A}"/>
    <cellStyle name="Notas 3 3 5 3 2" xfId="24797" xr:uid="{17DF28CB-9AEF-4620-9D63-08D93786925B}"/>
    <cellStyle name="Notas 3 3 5 4" xfId="15199" xr:uid="{6D3C78DF-5F3A-4AC5-B783-1424AEFE313E}"/>
    <cellStyle name="Notas 3 3 5 4 2" xfId="30307" xr:uid="{6EB8A95C-D441-4D9D-B229-D50374D5E744}"/>
    <cellStyle name="Notas 3 3 5 5" xfId="18415" xr:uid="{EB6764BA-2438-4B26-B9C4-6773B263B288}"/>
    <cellStyle name="Notas 3 3 6" xfId="3613" xr:uid="{7AC7DF44-E9CC-480B-823C-0490D7929DCC}"/>
    <cellStyle name="Notas 3 3 6 2" xfId="6250" xr:uid="{112D7537-8032-4BB9-B1DB-467FB9C99D6B}"/>
    <cellStyle name="Notas 3 3 6 2 2" xfId="12561" xr:uid="{8A32EAF4-C887-41BC-BCC9-860C6EC3C7C0}"/>
    <cellStyle name="Notas 3 3 6 2 2 2" xfId="27669" xr:uid="{768BF933-0D29-4477-B1F8-BF2F14D3E59C}"/>
    <cellStyle name="Notas 3 3 6 2 3" xfId="7376" xr:uid="{49DD62A6-57F5-4873-A469-59BB61141239}"/>
    <cellStyle name="Notas 3 3 6 2 3 2" xfId="22484" xr:uid="{BBA8DDF8-B227-4832-9515-A27DF54C6475}"/>
    <cellStyle name="Notas 3 3 6 2 4" xfId="21358" xr:uid="{B295A910-6969-493E-980A-370382A4AC96}"/>
    <cellStyle name="Notas 3 3 6 3" xfId="9995" xr:uid="{8440A9F7-8179-4A4C-A8E8-3EC40FE53CD6}"/>
    <cellStyle name="Notas 3 3 6 3 2" xfId="25103" xr:uid="{6C8D18CA-9DAC-41AB-ACA9-E7ED1228B921}"/>
    <cellStyle name="Notas 3 3 6 4" xfId="14735" xr:uid="{A2B7D3BC-CED5-4D3C-84FF-C8B58B36B122}"/>
    <cellStyle name="Notas 3 3 6 4 2" xfId="29843" xr:uid="{78BF3817-CAFC-4B1B-8912-0A26B731FA5A}"/>
    <cellStyle name="Notas 3 3 6 5" xfId="18721" xr:uid="{5A63AB16-56AA-43FA-9837-66B588C4487D}"/>
    <cellStyle name="Notas 3 3 7" xfId="3974" xr:uid="{AAFE1B47-7A7C-43BE-8136-4D9652AB7CE9}"/>
    <cellStyle name="Notas 3 3 7 2" xfId="6611" xr:uid="{895FE1D7-A257-4D1E-B419-F2BD965887C1}"/>
    <cellStyle name="Notas 3 3 7 2 2" xfId="12922" xr:uid="{A5B4C1E0-867F-40F9-B394-9826731BDA15}"/>
    <cellStyle name="Notas 3 3 7 2 2 2" xfId="28030" xr:uid="{A8611308-31D0-4D6F-B620-16A52100726C}"/>
    <cellStyle name="Notas 3 3 7 2 3" xfId="16612" xr:uid="{8E2647FA-8BD7-4E99-A6C9-417347EA1817}"/>
    <cellStyle name="Notas 3 3 7 2 3 2" xfId="31720" xr:uid="{913B6DD1-168F-4158-B0FD-D95E787FAD99}"/>
    <cellStyle name="Notas 3 3 7 2 4" xfId="21719" xr:uid="{0C6AA02E-F358-416B-8566-88F3148240D7}"/>
    <cellStyle name="Notas 3 3 7 3" xfId="10356" xr:uid="{2AA964ED-BDD0-4C24-BF41-5B1AE34D9A48}"/>
    <cellStyle name="Notas 3 3 7 3 2" xfId="25464" xr:uid="{C4C8A546-C1E6-4896-8288-916D79B84EEE}"/>
    <cellStyle name="Notas 3 3 7 4" xfId="15452" xr:uid="{325B6A41-1833-4A66-9F59-1D87F1A425B2}"/>
    <cellStyle name="Notas 3 3 7 4 2" xfId="30560" xr:uid="{6CE44A47-9B5B-47D2-BE62-9F6F43032817}"/>
    <cellStyle name="Notas 3 3 7 5" xfId="19082" xr:uid="{77E6A782-FA9B-4F43-8F94-DA7406B31E3C}"/>
    <cellStyle name="Notas 3 3 8" xfId="4306" xr:uid="{FB5A333A-6E30-48B0-8E9E-10463F4039DC}"/>
    <cellStyle name="Notas 3 3 8 2" xfId="6943" xr:uid="{CDE3ED1D-6BDE-48F6-840F-B8B29C8C01B4}"/>
    <cellStyle name="Notas 3 3 8 2 2" xfId="13254" xr:uid="{BEB36476-39C0-4C97-89F7-F82AC0A9F95F}"/>
    <cellStyle name="Notas 3 3 8 2 2 2" xfId="28362" xr:uid="{40A08F82-B24E-4B57-B756-AF3EAF9A5797}"/>
    <cellStyle name="Notas 3 3 8 2 3" xfId="16918" xr:uid="{8993B944-A235-4455-BE05-788FCDB754F7}"/>
    <cellStyle name="Notas 3 3 8 2 3 2" xfId="32026" xr:uid="{C8EF9FD1-AD2C-4862-989F-247B9BD9AEED}"/>
    <cellStyle name="Notas 3 3 8 2 4" xfId="22051" xr:uid="{D7B36F2D-2BD8-4B64-B6D2-315054884E19}"/>
    <cellStyle name="Notas 3 3 8 3" xfId="10688" xr:uid="{294586C8-2BAE-4BBF-8734-1326F84D4B0B}"/>
    <cellStyle name="Notas 3 3 8 3 2" xfId="25796" xr:uid="{FF7D6070-4179-404D-AFC3-C51DCE6B7D04}"/>
    <cellStyle name="Notas 3 3 8 4" xfId="14638" xr:uid="{299E5877-0E8C-47E6-B110-691CCBAB2F5D}"/>
    <cellStyle name="Notas 3 3 8 4 2" xfId="29746" xr:uid="{029306E1-4A60-4226-8A30-5B34D81C3671}"/>
    <cellStyle name="Notas 3 3 8 5" xfId="19414" xr:uid="{CA7E6AC9-F200-410A-B74A-959E824273A8}"/>
    <cellStyle name="Notas 3 3 9" xfId="4539" xr:uid="{39BA0029-5583-4591-87E3-7C4BA98A9D47}"/>
    <cellStyle name="Notas 3 3 9 2" xfId="10921" xr:uid="{58EB7A07-6BBA-498D-8938-C9D1F0DC6551}"/>
    <cellStyle name="Notas 3 3 9 2 2" xfId="26029" xr:uid="{61E89DF5-8133-4299-BC06-9053A6F16980}"/>
    <cellStyle name="Notas 3 3 9 3" xfId="11244" xr:uid="{8F67D173-DB0C-4A85-98F3-81EC8F0F4DAA}"/>
    <cellStyle name="Notas 3 3 9 3 2" xfId="26352" xr:uid="{3BCB3C05-31C4-4442-AAAC-9FACB6255EF2}"/>
    <cellStyle name="Notas 3 3 9 4" xfId="19647" xr:uid="{ADAD6483-A910-44CD-9ABF-55AD6B77D8A1}"/>
    <cellStyle name="Notas 3 4" xfId="2112" xr:uid="{9EB0F254-EDAC-4ED5-BE37-E6EBF02D3387}"/>
    <cellStyle name="Notas 3 4 10" xfId="8610" xr:uid="{73CD8D50-6E16-4968-9DAF-359B4553FB4D}"/>
    <cellStyle name="Notas 3 4 10 2" xfId="23718" xr:uid="{677EB65B-4836-43AE-9647-DE82B72F8EFF}"/>
    <cellStyle name="Notas 3 4 11" xfId="8005" xr:uid="{9D5D240B-F68E-40F3-B807-96B28AF28377}"/>
    <cellStyle name="Notas 3 4 11 2" xfId="23113" xr:uid="{94E5C9D0-65D3-418F-B5B1-E587A074DA72}"/>
    <cellStyle name="Notas 3 4 12" xfId="7440" xr:uid="{A11F216A-36F2-4A1E-9048-B65EB3ABC79D}"/>
    <cellStyle name="Notas 3 4 12 2" xfId="22548" xr:uid="{3FC1E02B-24EC-4420-B1EC-28280FB772BC}"/>
    <cellStyle name="Notas 3 4 13" xfId="17337" xr:uid="{D952789A-2087-4A2C-A59D-178C34983E6C}"/>
    <cellStyle name="Notas 3 4 2" xfId="2602" xr:uid="{17453ABC-13C4-4513-91D6-1A02D1FFB34F}"/>
    <cellStyle name="Notas 3 4 2 2" xfId="5239" xr:uid="{C2F79994-FE2E-4FE8-8032-EBFBE943E162}"/>
    <cellStyle name="Notas 3 4 2 2 2" xfId="11603" xr:uid="{E3BE03E7-E167-46F2-B5D4-CF2E0B29670B}"/>
    <cellStyle name="Notas 3 4 2 2 2 2" xfId="26711" xr:uid="{6A18E1A1-47C8-4794-91FB-23F44A1652A0}"/>
    <cellStyle name="Notas 3 4 2 2 3" xfId="7630" xr:uid="{A03CEE82-9B90-4CF5-9C81-F6A6AE1666CE}"/>
    <cellStyle name="Notas 3 4 2 2 3 2" xfId="22738" xr:uid="{953B9EE0-0BBF-4265-8606-9FAB8FDD53F1}"/>
    <cellStyle name="Notas 3 4 2 2 4" xfId="20347" xr:uid="{7AD40E8C-3E9E-4E0E-BBD1-F22A5BDEAA78}"/>
    <cellStyle name="Notas 3 4 2 3" xfId="9069" xr:uid="{EC65F30C-EF62-466B-A2E3-9BB7C76518C0}"/>
    <cellStyle name="Notas 3 4 2 3 2" xfId="24177" xr:uid="{96F1AC7A-CBD9-446D-B8D5-63BC521A7D5A}"/>
    <cellStyle name="Notas 3 4 2 4" xfId="15622" xr:uid="{3D43630A-8BDE-43D9-B83F-DC3CE335CB37}"/>
    <cellStyle name="Notas 3 4 2 4 2" xfId="30730" xr:uid="{868A750C-8B00-488C-93BF-027C1820BCA8}"/>
    <cellStyle name="Notas 3 4 2 5" xfId="13820" xr:uid="{59A7E9EB-36A1-461A-AA47-3CA4D5C74DA2}"/>
    <cellStyle name="Notas 3 4 2 5 2" xfId="28928" xr:uid="{C785D832-5754-446F-8176-C9B5F61A51EE}"/>
    <cellStyle name="Notas 3 4 2 6" xfId="17710" xr:uid="{E656849A-B396-497B-9AAD-88458F92AF02}"/>
    <cellStyle name="Notas 3 4 3" xfId="2867" xr:uid="{75D86445-67F1-4B3A-9A99-BD3B5663174F}"/>
    <cellStyle name="Notas 3 4 3 2" xfId="5504" xr:uid="{017F4F27-4E16-4221-B961-F89CABCCE9A3}"/>
    <cellStyle name="Notas 3 4 3 2 2" xfId="15194" xr:uid="{650D269B-AC1F-413B-9402-BD8C2BA6A02A}"/>
    <cellStyle name="Notas 3 4 3 2 2 2" xfId="30302" xr:uid="{C0D7BE0F-4CE5-4490-A8EC-693ACBDC2092}"/>
    <cellStyle name="Notas 3 4 3 2 3" xfId="20612" xr:uid="{F08F415B-B77E-48D4-902C-39D4FA03B7D7}"/>
    <cellStyle name="Notas 3 4 3 3" xfId="7424" xr:uid="{8095F92E-FFBB-474D-94E8-A65590A6BC5C}"/>
    <cellStyle name="Notas 3 4 3 3 2" xfId="22532" xr:uid="{7B6E12CD-530A-44AE-8760-EFCBDADE7032}"/>
    <cellStyle name="Notas 3 4 3 4" xfId="17975" xr:uid="{7E1459EE-4DFB-4DA7-B45D-189F0129D8E5}"/>
    <cellStyle name="Notas 3 4 4" xfId="3170" xr:uid="{76449C96-DB8C-454A-9CEF-9C84207E3F55}"/>
    <cellStyle name="Notas 3 4 4 2" xfId="5807" xr:uid="{EB60EBA5-8D44-427E-9A00-7C8696FB3C50}"/>
    <cellStyle name="Notas 3 4 4 2 2" xfId="12118" xr:uid="{173A0A25-4D86-4104-9D1A-C8D3FCD57A32}"/>
    <cellStyle name="Notas 3 4 4 2 2 2" xfId="27226" xr:uid="{63BA014C-A906-45F3-9959-4FD6CCC808E6}"/>
    <cellStyle name="Notas 3 4 4 2 3" xfId="7381" xr:uid="{E3AEBE9C-3F56-45DD-88E0-9776370BF785}"/>
    <cellStyle name="Notas 3 4 4 2 3 2" xfId="22489" xr:uid="{2907F8A5-6F69-4A5D-898E-97F532C1BD91}"/>
    <cellStyle name="Notas 3 4 4 2 4" xfId="20915" xr:uid="{A8093FC3-4FBB-4088-B0B1-2BC33F749960}"/>
    <cellStyle name="Notas 3 4 4 3" xfId="9552" xr:uid="{371A6F2C-051A-40EF-9574-8D9CF9AF1380}"/>
    <cellStyle name="Notas 3 4 4 3 2" xfId="24660" xr:uid="{C16F2875-EE5F-436A-BD18-4AB6D8962B7A}"/>
    <cellStyle name="Notas 3 4 4 4" xfId="14481" xr:uid="{7E855E47-402A-4A12-9150-BFF73CBA5C3A}"/>
    <cellStyle name="Notas 3 4 4 4 2" xfId="29589" xr:uid="{D1AD8476-4B9D-4DDA-8990-026EBF884658}"/>
    <cellStyle name="Notas 3 4 4 5" xfId="18278" xr:uid="{56493A63-BFF5-4F0E-BAD1-5BD31585F079}"/>
    <cellStyle name="Notas 3 4 5" xfId="3496" xr:uid="{6E154D73-42B1-44DA-BCEB-E6D4C2D15EB2}"/>
    <cellStyle name="Notas 3 4 5 2" xfId="6133" xr:uid="{E4ECA7C9-F287-4EC9-B283-6C0130D03B1D}"/>
    <cellStyle name="Notas 3 4 5 2 2" xfId="12444" xr:uid="{C6CA377E-EC18-46A6-ADEF-3A23244D3FF6}"/>
    <cellStyle name="Notas 3 4 5 2 2 2" xfId="27552" xr:uid="{A5041C11-6B83-487A-91B6-2E5582029E20}"/>
    <cellStyle name="Notas 3 4 5 2 3" xfId="15038" xr:uid="{71FB6B31-810D-47B4-B02B-5BDF173AC373}"/>
    <cellStyle name="Notas 3 4 5 2 3 2" xfId="30146" xr:uid="{F823FB30-435A-4E60-BFD0-C78CAD03BEAD}"/>
    <cellStyle name="Notas 3 4 5 2 4" xfId="21241" xr:uid="{34380937-0136-434F-9BF2-937AE4EF99A0}"/>
    <cellStyle name="Notas 3 4 5 3" xfId="9878" xr:uid="{97182C87-394D-4214-AB97-A17A1315D8AA}"/>
    <cellStyle name="Notas 3 4 5 3 2" xfId="24986" xr:uid="{6999EFC9-F9E3-4137-8DA2-2AD2CD779B2A}"/>
    <cellStyle name="Notas 3 4 5 4" xfId="15391" xr:uid="{8154437C-B571-4BF9-A165-176DD4D4D03A}"/>
    <cellStyle name="Notas 3 4 5 4 2" xfId="30499" xr:uid="{109CFDE9-BEA4-489A-A015-DE7B7F0A8559}"/>
    <cellStyle name="Notas 3 4 5 5" xfId="18604" xr:uid="{07832050-6F86-447B-9AA5-1D140C011814}"/>
    <cellStyle name="Notas 3 4 6" xfId="3802" xr:uid="{7CDF404C-B395-421C-AB1A-D3A076DE99AD}"/>
    <cellStyle name="Notas 3 4 6 2" xfId="6439" xr:uid="{D6A272FB-264C-4CED-9C99-5BB887F10370}"/>
    <cellStyle name="Notas 3 4 6 2 2" xfId="12750" xr:uid="{3F5FFFA5-5DEC-416E-9F64-97698625B12F}"/>
    <cellStyle name="Notas 3 4 6 2 2 2" xfId="27858" xr:uid="{A10DD000-1EAB-4C28-89AC-E68337549F74}"/>
    <cellStyle name="Notas 3 4 6 2 3" xfId="15900" xr:uid="{4BE9493E-84CC-4DC8-83A4-981430D47800}"/>
    <cellStyle name="Notas 3 4 6 2 3 2" xfId="31008" xr:uid="{2E5DD95C-58FC-4944-9E15-217ABDCFABD9}"/>
    <cellStyle name="Notas 3 4 6 2 4" xfId="21547" xr:uid="{B0AF5902-CB04-4F0D-AEE9-E86EE5496E17}"/>
    <cellStyle name="Notas 3 4 6 3" xfId="10184" xr:uid="{10100D5B-A2F4-4D0E-B1A5-42C38E35919E}"/>
    <cellStyle name="Notas 3 4 6 3 2" xfId="25292" xr:uid="{068CE785-09F5-4B11-86AF-867D8DAAF924}"/>
    <cellStyle name="Notas 3 4 6 4" xfId="7971" xr:uid="{280BE7E6-F0F5-4A13-98EC-8C765416C809}"/>
    <cellStyle name="Notas 3 4 6 4 2" xfId="23079" xr:uid="{17BFF812-CF0F-4516-B3ED-883B13CD032B}"/>
    <cellStyle name="Notas 3 4 6 5" xfId="18910" xr:uid="{64C4AA6B-903D-45FE-8A02-8FE3613E6A58}"/>
    <cellStyle name="Notas 3 4 7" xfId="4184" xr:uid="{FFCA6B3D-8CC0-4D91-BA21-C08BA70E350F}"/>
    <cellStyle name="Notas 3 4 7 2" xfId="6821" xr:uid="{DDFF2109-80C4-46FA-B6E0-81FD99DA4351}"/>
    <cellStyle name="Notas 3 4 7 2 2" xfId="13132" xr:uid="{5E624861-DBEB-42A4-9AA4-9D66F071CCDA}"/>
    <cellStyle name="Notas 3 4 7 2 2 2" xfId="28240" xr:uid="{EA293114-45A2-4F9B-AC0C-1566DA08344C}"/>
    <cellStyle name="Notas 3 4 7 2 3" xfId="16801" xr:uid="{7692D45A-63DE-42E3-87D0-EBE0C12DD8B7}"/>
    <cellStyle name="Notas 3 4 7 2 3 2" xfId="31909" xr:uid="{C3FEE98D-6008-439C-B80E-2A3A57ADFEA4}"/>
    <cellStyle name="Notas 3 4 7 2 4" xfId="21929" xr:uid="{B901A224-7C88-49BD-8EEC-E957EFD64B99}"/>
    <cellStyle name="Notas 3 4 7 3" xfId="10566" xr:uid="{23FCBFCF-255F-4BE1-A04A-8404C9C0E9C7}"/>
    <cellStyle name="Notas 3 4 7 3 2" xfId="25674" xr:uid="{AC2BAB3B-7DC5-40EF-B1AA-C52F5438089F}"/>
    <cellStyle name="Notas 3 4 7 4" xfId="16328" xr:uid="{AE17A896-516E-4251-A36C-8E372CA497F9}"/>
    <cellStyle name="Notas 3 4 7 4 2" xfId="31436" xr:uid="{98D98429-5CB1-42E1-BBEB-A499003582A8}"/>
    <cellStyle name="Notas 3 4 7 5" xfId="19292" xr:uid="{4254ADE9-7AA7-4D23-812C-B2FD9F39A3CE}"/>
    <cellStyle name="Notas 3 4 8" xfId="4391" xr:uid="{ED98E385-681C-4DA2-9A8E-B4C555A3153D}"/>
    <cellStyle name="Notas 3 4 8 2" xfId="7028" xr:uid="{8F5F48BD-19E9-4ACE-9669-3CAC54CD6D7F}"/>
    <cellStyle name="Notas 3 4 8 2 2" xfId="13339" xr:uid="{F75ED1F8-D26B-4826-988B-29B27746F9B0}"/>
    <cellStyle name="Notas 3 4 8 2 2 2" xfId="28447" xr:uid="{2962BBF0-1807-4FA9-9D7B-01D98FB60DAD}"/>
    <cellStyle name="Notas 3 4 8 2 3" xfId="17003" xr:uid="{9D543F77-4874-48BF-ABC1-C5E9D9F5EA5C}"/>
    <cellStyle name="Notas 3 4 8 2 3 2" xfId="32111" xr:uid="{65C205E1-17F4-46F6-B1E7-60B75403432F}"/>
    <cellStyle name="Notas 3 4 8 2 4" xfId="22136" xr:uid="{7C12C646-040D-43EB-935D-C40576D372AA}"/>
    <cellStyle name="Notas 3 4 8 3" xfId="10773" xr:uid="{1FFB85A9-1614-4A6A-B4F3-E8278E5912EC}"/>
    <cellStyle name="Notas 3 4 8 3 2" xfId="25881" xr:uid="{248B8332-C5D9-4A81-918F-85350289B47F}"/>
    <cellStyle name="Notas 3 4 8 4" xfId="13952" xr:uid="{DD634E09-1E17-4AC0-8CB8-FF0EB0570FAB}"/>
    <cellStyle name="Notas 3 4 8 4 2" xfId="29060" xr:uid="{BE2A6854-40A1-4804-9CA8-87028EC44F72}"/>
    <cellStyle name="Notas 3 4 8 5" xfId="19499" xr:uid="{E8BE7A2A-CF3E-432C-BD95-8452901970D5}"/>
    <cellStyle name="Notas 3 4 9" xfId="4749" xr:uid="{D79E136B-47FF-44BD-BC7C-0ABC6772FA37}"/>
    <cellStyle name="Notas 3 4 9 2" xfId="11131" xr:uid="{7EE766B3-6A4D-4726-BA80-2F25D93F4633}"/>
    <cellStyle name="Notas 3 4 9 2 2" xfId="26239" xr:uid="{61814AC6-76DC-4FAC-9A45-51525D170EE2}"/>
    <cellStyle name="Notas 3 4 9 3" xfId="7906" xr:uid="{8FDC33C3-4059-4F69-8B5E-77BA702285F9}"/>
    <cellStyle name="Notas 3 4 9 3 2" xfId="23014" xr:uid="{11075CDA-4A7F-4640-B27C-580665BDB01B}"/>
    <cellStyle name="Notas 3 4 9 4" xfId="19857" xr:uid="{8811C1EE-BFA6-462F-B7EC-3225764CC086}"/>
    <cellStyle name="Notas 3 5" xfId="2012" xr:uid="{33328D71-F031-4053-B7B5-F45848E3DB1B}"/>
    <cellStyle name="Notas 3 5 10" xfId="7501" xr:uid="{6D345EEB-917B-4ADA-9B44-FB35DA5155F2}"/>
    <cellStyle name="Notas 3 5 10 2" xfId="22609" xr:uid="{710B4798-0E28-4127-A6E5-D722C09EF08A}"/>
    <cellStyle name="Notas 3 5 11" xfId="14264" xr:uid="{57055850-F122-4254-8B58-2869153CD1E1}"/>
    <cellStyle name="Notas 3 5 11 2" xfId="29372" xr:uid="{58B98D62-853A-425E-9964-11AE41308C7C}"/>
    <cellStyle name="Notas 3 5 12" xfId="17237" xr:uid="{97D5617D-2D51-4FFA-B1BF-EA8DAE89035A}"/>
    <cellStyle name="Notas 3 5 2" xfId="2774" xr:uid="{E3F3EF74-217F-4BB5-900B-8801928B2AB4}"/>
    <cellStyle name="Notas 3 5 2 2" xfId="5411" xr:uid="{4AFD69F7-A7F0-4B08-B503-066DE3995A32}"/>
    <cellStyle name="Notas 3 5 2 2 2" xfId="9208" xr:uid="{35BB56BF-8BE6-46F5-ADDB-36D3B8C6FF7A}"/>
    <cellStyle name="Notas 3 5 2 2 2 2" xfId="24316" xr:uid="{485984E7-FA05-4A94-99F2-8FC5562BB63F}"/>
    <cellStyle name="Notas 3 5 2 2 3" xfId="20519" xr:uid="{6B135DCD-938D-41A1-93F9-0DA2CF39519B}"/>
    <cellStyle name="Notas 3 5 2 3" xfId="13888" xr:uid="{7E83F30E-B92B-4E54-9A00-075E39C8F983}"/>
    <cellStyle name="Notas 3 5 2 3 2" xfId="28996" xr:uid="{11C24DFC-4E38-44FD-9DD2-D8EBE3439086}"/>
    <cellStyle name="Notas 3 5 2 4" xfId="17882" xr:uid="{DB0851A7-0FDC-4B6C-AFE6-ACAC20D3743D}"/>
    <cellStyle name="Notas 3 5 3" xfId="3077" xr:uid="{A6B8830A-903A-460A-9A5E-FE8FEF0B6FB2}"/>
    <cellStyle name="Notas 3 5 3 2" xfId="5714" xr:uid="{23B8F76D-F214-4AAF-BFE9-F95380D8ADAD}"/>
    <cellStyle name="Notas 3 5 3 2 2" xfId="12025" xr:uid="{2E21CCA7-C3B6-4F2C-8E94-E2374405B8F8}"/>
    <cellStyle name="Notas 3 5 3 2 2 2" xfId="27133" xr:uid="{9065FEBB-6429-4CF9-9273-63A66CA8F8E6}"/>
    <cellStyle name="Notas 3 5 3 2 3" xfId="15972" xr:uid="{1C064D21-32A6-4F32-9251-9D2793E23B29}"/>
    <cellStyle name="Notas 3 5 3 2 3 2" xfId="31080" xr:uid="{49139757-EE3C-4B20-9C1C-B9C236870BCF}"/>
    <cellStyle name="Notas 3 5 3 2 4" xfId="20822" xr:uid="{9319512F-8DC9-4483-BFCB-138F8B09B7EF}"/>
    <cellStyle name="Notas 3 5 3 3" xfId="9459" xr:uid="{A3A269BC-EA47-4B87-9B04-29D70A6E0C2A}"/>
    <cellStyle name="Notas 3 5 3 3 2" xfId="24567" xr:uid="{10EC373E-A2C0-4C98-A04D-00FCCF0566FE}"/>
    <cellStyle name="Notas 3 5 3 4" xfId="14508" xr:uid="{7FE7AD4F-8E49-4BD5-808C-9BD9F0C3D11F}"/>
    <cellStyle name="Notas 3 5 3 4 2" xfId="29616" xr:uid="{7924146C-CD59-4511-BDC8-FDC9D8500487}"/>
    <cellStyle name="Notas 3 5 3 5" xfId="18185" xr:uid="{0043BFB9-3E6E-4221-B61E-95EA78B8B833}"/>
    <cellStyle name="Notas 3 5 4" xfId="3403" xr:uid="{8254C176-7FFB-4BCD-92DC-EBB11FBBD31D}"/>
    <cellStyle name="Notas 3 5 4 2" xfId="6040" xr:uid="{3530434B-812C-4BDF-A019-FEE7B1177478}"/>
    <cellStyle name="Notas 3 5 4 2 2" xfId="12351" xr:uid="{DCAFE254-2D90-4753-84A6-EEF4E2E990A6}"/>
    <cellStyle name="Notas 3 5 4 2 2 2" xfId="27459" xr:uid="{A1607C80-5AE6-487F-8B09-708C33443C4C}"/>
    <cellStyle name="Notas 3 5 4 2 3" xfId="7402" xr:uid="{7E3D5ADF-CE76-4FBE-8B1F-3A1667F37D04}"/>
    <cellStyle name="Notas 3 5 4 2 3 2" xfId="22510" xr:uid="{90427A75-1C33-4EA3-862E-309AC8DC8E14}"/>
    <cellStyle name="Notas 3 5 4 2 4" xfId="21148" xr:uid="{FF36982F-E3C8-44B1-875C-93BEAB4147E9}"/>
    <cellStyle name="Notas 3 5 4 3" xfId="9785" xr:uid="{BE8E71B4-A5F9-4D02-83B2-A6C9052D20EF}"/>
    <cellStyle name="Notas 3 5 4 3 2" xfId="24893" xr:uid="{B922DA7A-9BBD-4037-8F63-36402BD4C5AB}"/>
    <cellStyle name="Notas 3 5 4 4" xfId="7783" xr:uid="{31BD71E0-9C4D-4032-BF7D-11F7FF4DBF5A}"/>
    <cellStyle name="Notas 3 5 4 4 2" xfId="22891" xr:uid="{76A28350-7641-4F77-B4FE-D067298A486A}"/>
    <cellStyle name="Notas 3 5 4 5" xfId="18511" xr:uid="{8ADAE9E7-EAE6-4819-B250-88F312EE4F5E}"/>
    <cellStyle name="Notas 3 5 5" xfId="3709" xr:uid="{F51B1FFF-50D2-4F0B-BACE-DD0B893FCA07}"/>
    <cellStyle name="Notas 3 5 5 2" xfId="6346" xr:uid="{C290F2CC-5F9A-45EB-A489-4C31E6F6AFBA}"/>
    <cellStyle name="Notas 3 5 5 2 2" xfId="12657" xr:uid="{9265CFAD-F1A4-46D8-9540-82774CE7219B}"/>
    <cellStyle name="Notas 3 5 5 2 2 2" xfId="27765" xr:uid="{DB016BF3-A20D-419A-B6E6-88854A832D05}"/>
    <cellStyle name="Notas 3 5 5 2 3" xfId="13788" xr:uid="{035EC516-9D6B-4EAA-8767-F53A21D3F3EA}"/>
    <cellStyle name="Notas 3 5 5 2 3 2" xfId="28896" xr:uid="{2406E9FF-995E-4A12-A71B-1B7E211D4E45}"/>
    <cellStyle name="Notas 3 5 5 2 4" xfId="21454" xr:uid="{F1B0488B-4154-41B3-AD32-F6C3FB5A27B6}"/>
    <cellStyle name="Notas 3 5 5 3" xfId="10091" xr:uid="{FAFCCA34-E1F4-4C42-9FD6-3C36D67CC51C}"/>
    <cellStyle name="Notas 3 5 5 3 2" xfId="25199" xr:uid="{A2E28394-A4E3-40E7-84A2-F64FAAA4D5F4}"/>
    <cellStyle name="Notas 3 5 5 4" xfId="7625" xr:uid="{AE811B4B-BD79-456E-B6D1-D51CABBDDF31}"/>
    <cellStyle name="Notas 3 5 5 4 2" xfId="22733" xr:uid="{C9377474-4433-4058-A4A6-890A85E6D3CD}"/>
    <cellStyle name="Notas 3 5 5 5" xfId="18817" xr:uid="{BFDA3775-3F59-4A94-9AF0-7BF066644C0F}"/>
    <cellStyle name="Notas 3 5 6" xfId="4084" xr:uid="{03F8ECED-1B64-46AA-81A3-BEB2FE676DFD}"/>
    <cellStyle name="Notas 3 5 6 2" xfId="6721" xr:uid="{57AC2103-5434-427B-B209-FF2FB0845924}"/>
    <cellStyle name="Notas 3 5 6 2 2" xfId="13032" xr:uid="{59389EBB-26D0-4179-82DD-5B9F9252FB3A}"/>
    <cellStyle name="Notas 3 5 6 2 2 2" xfId="28140" xr:uid="{BF447F24-8282-462D-82F5-1B4064ECE70D}"/>
    <cellStyle name="Notas 3 5 6 2 3" xfId="16708" xr:uid="{E6DE08A3-485A-495E-BAEB-B82DE5B6B5A0}"/>
    <cellStyle name="Notas 3 5 6 2 3 2" xfId="31816" xr:uid="{0ED3C42E-9448-4DB3-9BE4-AD47DBCA0D9C}"/>
    <cellStyle name="Notas 3 5 6 2 4" xfId="21829" xr:uid="{9C3D374A-1C80-4962-930E-4A835AC699C0}"/>
    <cellStyle name="Notas 3 5 6 3" xfId="10466" xr:uid="{A2E18C56-72E9-4E84-9F80-146647E563C2}"/>
    <cellStyle name="Notas 3 5 6 3 2" xfId="25574" xr:uid="{3D62AEE9-5013-44D1-9569-8D65CD5B676B}"/>
    <cellStyle name="Notas 3 5 6 4" xfId="7523" xr:uid="{EF8C97F9-069B-4A0E-92EF-1E67D04B3B15}"/>
    <cellStyle name="Notas 3 5 6 4 2" xfId="22631" xr:uid="{25223D26-EF79-40F5-A7D8-FC58694C3502}"/>
    <cellStyle name="Notas 3 5 6 5" xfId="19192" xr:uid="{E1C8BD18-3B8F-4B8C-9940-1F7C2FC83ACF}"/>
    <cellStyle name="Notas 3 5 7" xfId="4366" xr:uid="{AE185060-697A-40A7-B6E9-B43DCE3B3D5B}"/>
    <cellStyle name="Notas 3 5 7 2" xfId="7003" xr:uid="{D34D144C-0766-4E30-ACA4-3B9C52DF4265}"/>
    <cellStyle name="Notas 3 5 7 2 2" xfId="13314" xr:uid="{84B679F3-4019-4C04-8678-464688A32A5D}"/>
    <cellStyle name="Notas 3 5 7 2 2 2" xfId="28422" xr:uid="{39BE7BEF-8327-4BFA-B900-ED1ED30DEDAE}"/>
    <cellStyle name="Notas 3 5 7 2 3" xfId="16978" xr:uid="{63B3559B-88FF-41DB-8401-619B23104DDE}"/>
    <cellStyle name="Notas 3 5 7 2 3 2" xfId="32086" xr:uid="{4F3DE82B-73E7-45C3-B171-B891AE5EE094}"/>
    <cellStyle name="Notas 3 5 7 2 4" xfId="22111" xr:uid="{919AEAF5-BB05-4730-9AEE-79143B3CF717}"/>
    <cellStyle name="Notas 3 5 7 3" xfId="10748" xr:uid="{7D3A2F5D-6878-41B2-B010-3D0B0E146410}"/>
    <cellStyle name="Notas 3 5 7 3 2" xfId="25856" xr:uid="{81D27805-B7E7-4DD0-B92E-C15CF01541CB}"/>
    <cellStyle name="Notas 3 5 7 4" xfId="7422" xr:uid="{521C4573-AF27-41D9-BA18-DB1C104E8A4A}"/>
    <cellStyle name="Notas 3 5 7 4 2" xfId="22530" xr:uid="{27468AA0-4234-48F9-AFC6-FBA0920B4F4C}"/>
    <cellStyle name="Notas 3 5 7 5" xfId="19474" xr:uid="{294F1EAD-67DE-4574-A38B-71968025A330}"/>
    <cellStyle name="Notas 3 5 8" xfId="4649" xr:uid="{DE35B7EE-1704-47ED-968D-809B1298F664}"/>
    <cellStyle name="Notas 3 5 8 2" xfId="11031" xr:uid="{18470205-66F1-4DBB-AE8E-8340FB8394F5}"/>
    <cellStyle name="Notas 3 5 8 2 2" xfId="26139" xr:uid="{D664ADA7-9202-49FD-9F3D-81E27B7DADD9}"/>
    <cellStyle name="Notas 3 5 8 3" xfId="15115" xr:uid="{45EDA22B-9D60-4B7F-941D-2CE1D2152676}"/>
    <cellStyle name="Notas 3 5 8 3 2" xfId="30223" xr:uid="{179B00E1-6B0F-4817-ADA9-1473C9CBB002}"/>
    <cellStyle name="Notas 3 5 8 4" xfId="19757" xr:uid="{D0CC9DDB-8161-4DAA-B2D5-F7E4F2CD131D}"/>
    <cellStyle name="Notas 3 5 9" xfId="8510" xr:uid="{BB7DEA30-80B8-42B0-A736-39130408295A}"/>
    <cellStyle name="Notas 3 5 9 2" xfId="23618" xr:uid="{D9B93A98-90B7-40C7-99EF-23073A4A1F0C}"/>
    <cellStyle name="Notas 4" xfId="1466" xr:uid="{00000000-0005-0000-0000-0000BE050000}"/>
    <cellStyle name="Notas 4 2" xfId="1921" xr:uid="{DCF65771-84EE-4083-B88F-93D92385E17E}"/>
    <cellStyle name="Notas 4 2 10" xfId="15965" xr:uid="{FB524819-2D3D-4E53-9D00-02460AC045FA}"/>
    <cellStyle name="Notas 4 2 10 2" xfId="31073" xr:uid="{AF54CAC6-D31B-4029-8078-074459122B2C}"/>
    <cellStyle name="Notas 4 2 11" xfId="8098" xr:uid="{825E94C9-D443-47AF-AD6A-692DCEE750E5}"/>
    <cellStyle name="Notas 4 2 11 2" xfId="23206" xr:uid="{C7D71CBB-73E4-4D68-A452-2FF999317A16}"/>
    <cellStyle name="Notas 4 2 12" xfId="17146" xr:uid="{C16CA5F7-9A86-49B0-A84B-777DC963A1F0}"/>
    <cellStyle name="Notas 4 2 2" xfId="2481" xr:uid="{0FFEC737-9AE6-498F-848F-BE4A4E7CE440}"/>
    <cellStyle name="Notas 4 2 2 2" xfId="5118" xr:uid="{DE494542-5912-4613-8C59-F5E8D56C22B6}"/>
    <cellStyle name="Notas 4 2 2 2 2" xfId="11482" xr:uid="{8EE2CF53-49C7-4AC4-AFC5-0732C3698DEF}"/>
    <cellStyle name="Notas 4 2 2 2 2 2" xfId="26590" xr:uid="{02FDDC3F-A1D7-4204-8DB4-A70B2C3BA9B0}"/>
    <cellStyle name="Notas 4 2 2 2 3" xfId="16567" xr:uid="{E75F7BF3-B0D8-4088-80CE-30B3250D4292}"/>
    <cellStyle name="Notas 4 2 2 2 3 2" xfId="31675" xr:uid="{A023A853-209A-4A22-9986-0DAEDA8CA49D}"/>
    <cellStyle name="Notas 4 2 2 2 4" xfId="20226" xr:uid="{1706C3B9-2D53-48D3-8FC0-7E1A3CAD300B}"/>
    <cellStyle name="Notas 4 2 2 3" xfId="8948" xr:uid="{C4869A95-0465-4D9F-9D6E-FF06DE575396}"/>
    <cellStyle name="Notas 4 2 2 3 2" xfId="24056" xr:uid="{5AB586F0-7A7E-461A-B891-5D5468A91B18}"/>
    <cellStyle name="Notas 4 2 3" xfId="2697" xr:uid="{F41FD2F4-81A3-4DA5-B75A-3FC572F92E85}"/>
    <cellStyle name="Notas 4 2 3 2" xfId="5334" xr:uid="{9BD9E2C8-2DAA-40AE-A83C-64F18F06D3B9}"/>
    <cellStyle name="Notas 4 2 3 2 2" xfId="7814" xr:uid="{3BCD00E5-AD37-4997-9802-CF645B541137}"/>
    <cellStyle name="Notas 4 2 3 2 2 2" xfId="22922" xr:uid="{E273A586-1E52-4754-94E8-3A8A66A4B416}"/>
    <cellStyle name="Notas 4 2 3 2 3" xfId="20442" xr:uid="{127B09A3-FE41-4915-826D-1B15D9D242F7}"/>
    <cellStyle name="Notas 4 2 3 3" xfId="13869" xr:uid="{D223329D-B24E-4168-9E1E-61EC04777F90}"/>
    <cellStyle name="Notas 4 2 3 3 2" xfId="28977" xr:uid="{DE3A2CF7-57BE-45B4-8E88-16E1175256F8}"/>
    <cellStyle name="Notas 4 2 3 4" xfId="17805" xr:uid="{3027E654-C67A-49B8-9F93-F4F9B9261F0A}"/>
    <cellStyle name="Notas 4 2 4" xfId="3000" xr:uid="{654407B6-1FD3-4243-A412-E4499ADFECBD}"/>
    <cellStyle name="Notas 4 2 4 2" xfId="5637" xr:uid="{DA6EEE20-4EA4-48E5-9E3F-A6698704556E}"/>
    <cellStyle name="Notas 4 2 4 2 2" xfId="11948" xr:uid="{560A161D-53DE-4D99-A419-DB2B3370AB0B}"/>
    <cellStyle name="Notas 4 2 4 2 2 2" xfId="27056" xr:uid="{5C644BC0-E980-4059-BB6A-BAD0A6256639}"/>
    <cellStyle name="Notas 4 2 4 2 3" xfId="8077" xr:uid="{3DFD51C2-AF8B-46BD-96CF-E3833EF6A1B8}"/>
    <cellStyle name="Notas 4 2 4 2 3 2" xfId="23185" xr:uid="{0A78954B-74C8-4F15-ADE4-691BFC436959}"/>
    <cellStyle name="Notas 4 2 4 2 4" xfId="20745" xr:uid="{49EDC212-5E91-4D9A-8F14-60EA761AD006}"/>
    <cellStyle name="Notas 4 2 4 3" xfId="9382" xr:uid="{C0444335-A4A6-49FB-9B11-5BC40803DD3A}"/>
    <cellStyle name="Notas 4 2 4 3 2" xfId="24490" xr:uid="{68509B72-6D0E-4562-ACE9-8143775B9BEA}"/>
    <cellStyle name="Notas 4 2 4 4" xfId="8718" xr:uid="{14709779-7099-4E5E-BCF1-641C6C607805}"/>
    <cellStyle name="Notas 4 2 4 4 2" xfId="23826" xr:uid="{AB934942-9B5E-43BC-9098-078C48544D2D}"/>
    <cellStyle name="Notas 4 2 4 5" xfId="18108" xr:uid="{6545421C-881F-450E-9AED-6D2DC4B20EC4}"/>
    <cellStyle name="Notas 4 2 5" xfId="3326" xr:uid="{02D4E08D-870A-40BD-B06B-55C239B9ABA5}"/>
    <cellStyle name="Notas 4 2 5 2" xfId="5963" xr:uid="{21B1F0D9-B8A7-4976-AF88-1CF21C0088BB}"/>
    <cellStyle name="Notas 4 2 5 2 2" xfId="12274" xr:uid="{5EA9A84F-76BC-4A08-B708-13479B82EACE}"/>
    <cellStyle name="Notas 4 2 5 2 2 2" xfId="27382" xr:uid="{C4FBEFF6-0A2A-47F3-B13D-780EC660250C}"/>
    <cellStyle name="Notas 4 2 5 2 3" xfId="13403" xr:uid="{A9CFD0F3-B104-45DD-B127-102F7ACD7B70}"/>
    <cellStyle name="Notas 4 2 5 2 3 2" xfId="28511" xr:uid="{042593DA-3BDE-4F68-9EEB-6C3EE018A1F9}"/>
    <cellStyle name="Notas 4 2 5 2 4" xfId="21071" xr:uid="{79174B66-B6C7-438B-9FF2-AE5A4ADBADA8}"/>
    <cellStyle name="Notas 4 2 5 3" xfId="9708" xr:uid="{DAB5804D-D74F-4CD0-91E9-028EB466E8C3}"/>
    <cellStyle name="Notas 4 2 5 3 2" xfId="24816" xr:uid="{2A280AF9-4C73-4F55-91BD-24B26A2EE650}"/>
    <cellStyle name="Notas 4 2 5 4" xfId="8701" xr:uid="{A1371625-7BA5-4301-8063-1435A32335B9}"/>
    <cellStyle name="Notas 4 2 5 4 2" xfId="23809" xr:uid="{8148396B-8607-41D7-BC91-167B7FD38985}"/>
    <cellStyle name="Notas 4 2 5 5" xfId="18434" xr:uid="{58E120D7-A1BA-486B-A2FB-42765B3F287A}"/>
    <cellStyle name="Notas 4 2 6" xfId="3632" xr:uid="{CE47A68C-30D4-4565-853B-20D82CE4341D}"/>
    <cellStyle name="Notas 4 2 6 2" xfId="6269" xr:uid="{FC95BC7B-121C-40E4-89DF-58FF0908314A}"/>
    <cellStyle name="Notas 4 2 6 2 2" xfId="12580" xr:uid="{FDA2441E-0556-40A2-8189-E5B7F2BFC714}"/>
    <cellStyle name="Notas 4 2 6 2 2 2" xfId="27688" xr:uid="{FA7DD360-A9AC-47BF-B760-CD19121C30B7}"/>
    <cellStyle name="Notas 4 2 6 2 3" xfId="15664" xr:uid="{0157C35A-7CE9-4E0B-8529-0020D3ED8F2D}"/>
    <cellStyle name="Notas 4 2 6 2 3 2" xfId="30772" xr:uid="{DC02A4D1-245E-4302-8B30-3F9684F3B629}"/>
    <cellStyle name="Notas 4 2 6 2 4" xfId="21377" xr:uid="{871296B2-314C-4E4A-84D3-3420E42F6689}"/>
    <cellStyle name="Notas 4 2 6 3" xfId="10014" xr:uid="{D65CDA06-A74D-4565-823C-091704943CBC}"/>
    <cellStyle name="Notas 4 2 6 3 2" xfId="25122" xr:uid="{432388E6-CA57-4FE4-B4E6-A5BE3BFC9464}"/>
    <cellStyle name="Notas 4 2 6 4" xfId="16239" xr:uid="{DFB034A9-8591-405D-AE98-F2FF0C4BFC0A}"/>
    <cellStyle name="Notas 4 2 6 4 2" xfId="31347" xr:uid="{52350BCC-CBFB-47B8-899B-B0F43E9D2186}"/>
    <cellStyle name="Notas 4 2 6 5" xfId="18740" xr:uid="{AFB1AE58-900A-40EF-9D46-2CB928699A56}"/>
    <cellStyle name="Notas 4 2 7" xfId="3993" xr:uid="{82B6F32F-6D45-4D83-B3FD-5A1CB3EA723D}"/>
    <cellStyle name="Notas 4 2 7 2" xfId="6630" xr:uid="{B2C7D7A7-9C1D-4103-9F86-BCE6ACBD4355}"/>
    <cellStyle name="Notas 4 2 7 2 2" xfId="12941" xr:uid="{1F271A9C-7361-4480-8780-1CD98AAA3D16}"/>
    <cellStyle name="Notas 4 2 7 2 2 2" xfId="28049" xr:uid="{DE790107-6755-4F0C-92DE-CCA17C403348}"/>
    <cellStyle name="Notas 4 2 7 2 3" xfId="16631" xr:uid="{1A0EF677-3B0D-4C62-9E6E-28A47AE93C0E}"/>
    <cellStyle name="Notas 4 2 7 2 3 2" xfId="31739" xr:uid="{DB1A392A-B1D2-4FFF-B27A-8133F00BFCA5}"/>
    <cellStyle name="Notas 4 2 7 2 4" xfId="21738" xr:uid="{FEA6896A-465D-4BCF-88E2-EC345C4CF9F4}"/>
    <cellStyle name="Notas 4 2 7 3" xfId="10375" xr:uid="{C2676C15-0D51-4C3B-B9EA-399ED6289F88}"/>
    <cellStyle name="Notas 4 2 7 3 2" xfId="25483" xr:uid="{A48CF09E-37D1-44D9-89CE-8586EEB85250}"/>
    <cellStyle name="Notas 4 2 7 4" xfId="14049" xr:uid="{7A8832C6-3078-42EA-AFA0-F4867CE59F71}"/>
    <cellStyle name="Notas 4 2 7 4 2" xfId="29157" xr:uid="{98BC337D-2934-4210-8076-19E08E8521E2}"/>
    <cellStyle name="Notas 4 2 7 5" xfId="19101" xr:uid="{6D5D29DF-101B-4DBB-A160-0BBEE061D219}"/>
    <cellStyle name="Notas 4 2 8" xfId="4558" xr:uid="{9EABA559-403C-4F79-ADDD-843EF6B0D770}"/>
    <cellStyle name="Notas 4 2 8 2" xfId="10940" xr:uid="{FB51195D-F88E-41BA-B79E-89647B8B1E8A}"/>
    <cellStyle name="Notas 4 2 8 2 2" xfId="26048" xr:uid="{EA9A1BC0-8F33-46E0-B619-B06BB0B84C9B}"/>
    <cellStyle name="Notas 4 2 8 3" xfId="14600" xr:uid="{335FFC92-930C-4C93-BF32-D7230A645183}"/>
    <cellStyle name="Notas 4 2 8 3 2" xfId="29708" xr:uid="{1A7F3378-6ECE-4D31-9AF9-5677A3B74FB7}"/>
    <cellStyle name="Notas 4 2 8 4" xfId="19666" xr:uid="{3ADC896C-E59C-48C5-BC8F-D0BDDDE16C4D}"/>
    <cellStyle name="Notas 4 2 9" xfId="8422" xr:uid="{EE66340A-2FB6-4BD8-A16B-C137A6B9E4BC}"/>
    <cellStyle name="Notas 4 2 9 2" xfId="23530" xr:uid="{1DBAB882-0568-4C8D-9015-D3F12B024D67}"/>
    <cellStyle name="Notas 4 3" xfId="1912" xr:uid="{684F623B-0987-4311-A41C-45D507403AD7}"/>
    <cellStyle name="Notas 4 3 10" xfId="8413" xr:uid="{50D6D1AB-7577-49AA-B180-3D8E98130214}"/>
    <cellStyle name="Notas 4 3 10 2" xfId="23521" xr:uid="{7A3EF84D-C221-45C3-BE19-C5FA7C55BF23}"/>
    <cellStyle name="Notas 4 3 11" xfId="15990" xr:uid="{475EF07D-CD41-40D4-9283-30021DAD0EE7}"/>
    <cellStyle name="Notas 4 3 11 2" xfId="31098" xr:uid="{970CEA52-28D4-473A-ADC9-4997D95FAB7D}"/>
    <cellStyle name="Notas 4 3 12" xfId="15481" xr:uid="{ECCD4A4D-8820-4653-9BBE-298B98790038}"/>
    <cellStyle name="Notas 4 3 12 2" xfId="30589" xr:uid="{E581CACB-BCEB-4976-A65F-73DC2C1B316E}"/>
    <cellStyle name="Notas 4 3 13" xfId="17137" xr:uid="{31B285C8-F9AB-4982-9E04-71BE2BFE7D46}"/>
    <cellStyle name="Notas 4 3 2" xfId="2472" xr:uid="{FA1C6123-6E12-4EBC-BC5E-F1124E6AB667}"/>
    <cellStyle name="Notas 4 3 2 2" xfId="5109" xr:uid="{6A4EF7C8-6E11-4BB1-8C3D-34C683AA638C}"/>
    <cellStyle name="Notas 4 3 2 2 2" xfId="11473" xr:uid="{74D9F151-DCF7-42FA-AC53-27C76D701A13}"/>
    <cellStyle name="Notas 4 3 2 2 2 2" xfId="26581" xr:uid="{8F47E7B4-CFCE-4685-B148-CCCF16C707DB}"/>
    <cellStyle name="Notas 4 3 2 2 3" xfId="7274" xr:uid="{29816B35-2AD0-4AC3-9F37-A4E80D1340EF}"/>
    <cellStyle name="Notas 4 3 2 2 3 2" xfId="22382" xr:uid="{96A2944B-299A-4171-9655-BF6A91F9E3C7}"/>
    <cellStyle name="Notas 4 3 2 2 4" xfId="20217" xr:uid="{37919616-28A7-4318-9738-14C6FAB18B83}"/>
    <cellStyle name="Notas 4 3 2 3" xfId="8939" xr:uid="{D0CE549F-40E4-452C-BE82-279A0BFB5D56}"/>
    <cellStyle name="Notas 4 3 2 3 2" xfId="24047" xr:uid="{B6AFEF02-F054-4F47-BB88-427A52F75D78}"/>
    <cellStyle name="Notas 4 3 2 4" xfId="16326" xr:uid="{155B5BA8-B18F-4ED0-A798-B2A438350C87}"/>
    <cellStyle name="Notas 4 3 2 4 2" xfId="31434" xr:uid="{1B925184-E786-462A-A3EB-FCE1305A74DE}"/>
    <cellStyle name="Notas 4 3 2 5" xfId="15513" xr:uid="{ED19C3BF-EC13-4F36-AAFB-9EEE822F701C}"/>
    <cellStyle name="Notas 4 3 2 5 2" xfId="30621" xr:uid="{60D21109-C42B-474D-8713-3E825508AD7F}"/>
    <cellStyle name="Notas 4 3 2 6" xfId="17637" xr:uid="{FB688260-8E09-4AA1-A328-DDFB0474FDF7}"/>
    <cellStyle name="Notas 4 3 3" xfId="2688" xr:uid="{A1D4E575-6152-4DEA-8841-E1D8DC8388D9}"/>
    <cellStyle name="Notas 4 3 3 2" xfId="5325" xr:uid="{BA0BEBE2-7704-413F-B8EB-2681AEA50AC3}"/>
    <cellStyle name="Notas 4 3 3 2 2" xfId="15255" xr:uid="{03DD1F13-350F-466B-AC49-BEDA2D1F379E}"/>
    <cellStyle name="Notas 4 3 3 2 2 2" xfId="30363" xr:uid="{6BD2A7EE-5BB8-4E9B-B3CE-F800BCDC2787}"/>
    <cellStyle name="Notas 4 3 3 2 3" xfId="20433" xr:uid="{2B8FF999-FD8C-4199-AF4D-2B3C9E2768F7}"/>
    <cellStyle name="Notas 4 3 3 3" xfId="7844" xr:uid="{887B6793-CAFF-4EA5-AD4C-16EDFA6DB1EE}"/>
    <cellStyle name="Notas 4 3 3 3 2" xfId="22952" xr:uid="{0BA891B9-193B-4D9A-B130-67C879B51BC4}"/>
    <cellStyle name="Notas 4 3 3 4" xfId="17796" xr:uid="{8F3D9866-0022-42D2-ACFA-2FF92931E44E}"/>
    <cellStyle name="Notas 4 3 4" xfId="2991" xr:uid="{D66A1E00-14AF-462D-B492-92E820C7223C}"/>
    <cellStyle name="Notas 4 3 4 2" xfId="5628" xr:uid="{A4788852-09F9-4D6E-B975-00395154CBBC}"/>
    <cellStyle name="Notas 4 3 4 2 2" xfId="11939" xr:uid="{545A2D0E-3256-409E-AAE0-2A6E35402DD5}"/>
    <cellStyle name="Notas 4 3 4 2 2 2" xfId="27047" xr:uid="{170F6393-A15F-4C66-8213-46FF6686B9C5}"/>
    <cellStyle name="Notas 4 3 4 2 3" xfId="7196" xr:uid="{55E5D8B4-0A2A-4840-A5A8-44D7F152370B}"/>
    <cellStyle name="Notas 4 3 4 2 3 2" xfId="22304" xr:uid="{7B1D17D3-7FEF-494D-87D7-27E6848ED4F1}"/>
    <cellStyle name="Notas 4 3 4 2 4" xfId="20736" xr:uid="{196E914E-88CF-4639-88F7-B3821DD17883}"/>
    <cellStyle name="Notas 4 3 4 3" xfId="9373" xr:uid="{04623E28-04DA-4E96-A02D-CB6753EC1CDF}"/>
    <cellStyle name="Notas 4 3 4 3 2" xfId="24481" xr:uid="{54E49A15-2D1A-40C3-B57D-C9A563FC03B7}"/>
    <cellStyle name="Notas 4 3 4 4" xfId="14285" xr:uid="{1330D133-5520-4FE6-A19B-A783AA2F2EF5}"/>
    <cellStyle name="Notas 4 3 4 4 2" xfId="29393" xr:uid="{27769BD0-C55A-4F10-9B03-146B2E120834}"/>
    <cellStyle name="Notas 4 3 4 5" xfId="18099" xr:uid="{419276F0-8B89-4A61-B747-6160BF9CCF0E}"/>
    <cellStyle name="Notas 4 3 5" xfId="3317" xr:uid="{04DBC5F6-9CA1-4B8D-A5C8-119A3F68DF21}"/>
    <cellStyle name="Notas 4 3 5 2" xfId="5954" xr:uid="{87F98B5D-3434-47A6-969D-FB34875FD1C8}"/>
    <cellStyle name="Notas 4 3 5 2 2" xfId="12265" xr:uid="{52274411-AC4A-4823-A187-225964C3EA81}"/>
    <cellStyle name="Notas 4 3 5 2 2 2" xfId="27373" xr:uid="{347D5A41-8241-412F-96F5-C521ECDFDE84}"/>
    <cellStyle name="Notas 4 3 5 2 3" xfId="14558" xr:uid="{307272D6-0941-40B2-83CC-C05A24AB84DE}"/>
    <cellStyle name="Notas 4 3 5 2 3 2" xfId="29666" xr:uid="{B662FBA6-B2DB-4E39-A001-420E019CE047}"/>
    <cellStyle name="Notas 4 3 5 2 4" xfId="21062" xr:uid="{DA21A2D9-1072-4BA8-BAE2-6634FAA4D6F6}"/>
    <cellStyle name="Notas 4 3 5 3" xfId="9699" xr:uid="{1B50A8DB-380A-469F-971A-BEDB3B9C7FF8}"/>
    <cellStyle name="Notas 4 3 5 3 2" xfId="24807" xr:uid="{2E4DC8FB-FC2C-40BA-99F9-BD2DE0BAA1BB}"/>
    <cellStyle name="Notas 4 3 5 4" xfId="14807" xr:uid="{6E511407-1F01-42FC-880B-23BC62293F74}"/>
    <cellStyle name="Notas 4 3 5 4 2" xfId="29915" xr:uid="{1F18C11D-26AF-467C-A9A1-E8D102598F55}"/>
    <cellStyle name="Notas 4 3 5 5" xfId="18425" xr:uid="{67D54C32-93E0-4E1C-B7BD-515206EE504B}"/>
    <cellStyle name="Notas 4 3 6" xfId="3623" xr:uid="{2B25F3AE-F5D7-4473-9913-BA40A5EA520C}"/>
    <cellStyle name="Notas 4 3 6 2" xfId="6260" xr:uid="{D12F0EF9-EEEE-46F2-B411-1E028F43318C}"/>
    <cellStyle name="Notas 4 3 6 2 2" xfId="12571" xr:uid="{840C95AC-7FC7-49AB-B2CC-FD1A6DBEB966}"/>
    <cellStyle name="Notas 4 3 6 2 2 2" xfId="27679" xr:uid="{D159B72C-AF96-4459-8123-83B13B5AFED7}"/>
    <cellStyle name="Notas 4 3 6 2 3" xfId="7217" xr:uid="{B5ED8743-258F-48CE-B62E-B5E01D2B1274}"/>
    <cellStyle name="Notas 4 3 6 2 3 2" xfId="22325" xr:uid="{EB8B2B4C-81C0-44EA-BCEB-E830892B3FA9}"/>
    <cellStyle name="Notas 4 3 6 2 4" xfId="21368" xr:uid="{8281E131-0CCB-443C-9865-548F37169982}"/>
    <cellStyle name="Notas 4 3 6 3" xfId="10005" xr:uid="{16D3CAE1-47A6-4FED-A893-EE5CF4E673C3}"/>
    <cellStyle name="Notas 4 3 6 3 2" xfId="25113" xr:uid="{D4B141D2-B9B2-41A9-B35A-09942A68048E}"/>
    <cellStyle name="Notas 4 3 6 4" xfId="13757" xr:uid="{D25E10C1-AF0C-4C1F-8A0B-3BD78B4FB48F}"/>
    <cellStyle name="Notas 4 3 6 4 2" xfId="28865" xr:uid="{5990FF7C-556F-498D-8D6F-E7C5DC0C0127}"/>
    <cellStyle name="Notas 4 3 6 5" xfId="18731" xr:uid="{13329903-0646-4015-84F1-53614879AD9B}"/>
    <cellStyle name="Notas 4 3 7" xfId="3984" xr:uid="{D69853BB-9687-4593-9548-5B7B2A31090C}"/>
    <cellStyle name="Notas 4 3 7 2" xfId="6621" xr:uid="{BD9F85A4-B92E-406B-A1FF-BC987622918F}"/>
    <cellStyle name="Notas 4 3 7 2 2" xfId="12932" xr:uid="{71B24D41-B07C-4A1E-A41C-2BA360D60EB4}"/>
    <cellStyle name="Notas 4 3 7 2 2 2" xfId="28040" xr:uid="{DD542DD4-A10E-4D57-9C8B-D107B6A650A8}"/>
    <cellStyle name="Notas 4 3 7 2 3" xfId="16622" xr:uid="{21AA3526-5B9C-412D-9813-68EE60B71F30}"/>
    <cellStyle name="Notas 4 3 7 2 3 2" xfId="31730" xr:uid="{3786FABD-67B1-42A0-B4B3-608C888887FA}"/>
    <cellStyle name="Notas 4 3 7 2 4" xfId="21729" xr:uid="{4FA48231-A9E8-4A15-B19E-DA7CEC7C75F9}"/>
    <cellStyle name="Notas 4 3 7 3" xfId="10366" xr:uid="{5EC54BBB-B3E9-487D-996C-B0F272FE12F2}"/>
    <cellStyle name="Notas 4 3 7 3 2" xfId="25474" xr:uid="{3FC11C29-666B-43CF-B041-AA997BDA42DE}"/>
    <cellStyle name="Notas 4 3 7 4" xfId="15228" xr:uid="{4DA1814D-1A5A-4111-B227-187571334EF9}"/>
    <cellStyle name="Notas 4 3 7 4 2" xfId="30336" xr:uid="{B52D6488-13D8-4745-8FA2-59F3903433C7}"/>
    <cellStyle name="Notas 4 3 7 5" xfId="19092" xr:uid="{191A9456-E6EA-4661-BD95-E1C72EF6CFDE}"/>
    <cellStyle name="Notas 4 3 8" xfId="4307" xr:uid="{F99588ED-DE09-46B9-96B2-84C543325813}"/>
    <cellStyle name="Notas 4 3 8 2" xfId="6944" xr:uid="{9830BC7A-EF7F-407B-AFB1-C5D6FD839682}"/>
    <cellStyle name="Notas 4 3 8 2 2" xfId="13255" xr:uid="{EF63CE32-316D-441D-8D16-7E6380A979A4}"/>
    <cellStyle name="Notas 4 3 8 2 2 2" xfId="28363" xr:uid="{65C04EDF-707C-4E4D-9184-362AAE16E103}"/>
    <cellStyle name="Notas 4 3 8 2 3" xfId="16919" xr:uid="{1C410F92-C8A8-4509-997C-764C35E8D7AD}"/>
    <cellStyle name="Notas 4 3 8 2 3 2" xfId="32027" xr:uid="{01F59BDB-7E17-4BC0-9D80-73F4E3B5AFFD}"/>
    <cellStyle name="Notas 4 3 8 2 4" xfId="22052" xr:uid="{8FA2CD9F-FD18-4C2B-BAA5-4B34762D2AC8}"/>
    <cellStyle name="Notas 4 3 8 3" xfId="10689" xr:uid="{B65438D9-30E6-4BD9-8A3C-F6C1A3A3763B}"/>
    <cellStyle name="Notas 4 3 8 3 2" xfId="25797" xr:uid="{0E0A491C-D176-44A5-937E-528B4A27CFB4}"/>
    <cellStyle name="Notas 4 3 8 4" xfId="7883" xr:uid="{FFBBFE2B-E814-49C7-BEBF-CC0371E49FF5}"/>
    <cellStyle name="Notas 4 3 8 4 2" xfId="22991" xr:uid="{2D7DB617-D1AF-4BDD-8977-9615D4EA335A}"/>
    <cellStyle name="Notas 4 3 8 5" xfId="19415" xr:uid="{A95B7498-B9F8-46F5-A472-A890A1B6ADAE}"/>
    <cellStyle name="Notas 4 3 9" xfId="4549" xr:uid="{5186137B-C7D1-450F-995C-BA4B6EF5311D}"/>
    <cellStyle name="Notas 4 3 9 2" xfId="10931" xr:uid="{D8B6509C-32CE-4997-9DBD-6D4158E5D82F}"/>
    <cellStyle name="Notas 4 3 9 2 2" xfId="26039" xr:uid="{AC3D5946-6A9D-4195-97E3-2BC88EDB79FC}"/>
    <cellStyle name="Notas 4 3 9 3" xfId="8117" xr:uid="{B8A1458A-3DDC-4D6B-95C8-EDDC0885030D}"/>
    <cellStyle name="Notas 4 3 9 3 2" xfId="23225" xr:uid="{B07D7980-22FB-44BD-86C8-1B98E8603E80}"/>
    <cellStyle name="Notas 4 3 9 4" xfId="19657" xr:uid="{F6CED71E-C0F2-430C-9F49-7F1AF3B086A2}"/>
    <cellStyle name="Notas 4 4" xfId="2113" xr:uid="{953B8394-C453-49BF-8F89-087DC4998F90}"/>
    <cellStyle name="Notas 4 4 10" xfId="8611" xr:uid="{0D4E2B40-C8D0-41F5-8295-C7B43AF7D33D}"/>
    <cellStyle name="Notas 4 4 10 2" xfId="23719" xr:uid="{933A159A-D5BE-43B9-8BD9-A9211C0BAD58}"/>
    <cellStyle name="Notas 4 4 11" xfId="9235" xr:uid="{75F94E2A-A580-486D-9F1B-1CCEF0D46194}"/>
    <cellStyle name="Notas 4 4 11 2" xfId="24343" xr:uid="{970A022C-E521-458E-9ED2-4C6C9B733A93}"/>
    <cellStyle name="Notas 4 4 12" xfId="7643" xr:uid="{463C2B79-8F9E-4F4F-84DD-D3A1EE7F4EA0}"/>
    <cellStyle name="Notas 4 4 12 2" xfId="22751" xr:uid="{810DD5D0-A34F-474D-895D-68528F221D8A}"/>
    <cellStyle name="Notas 4 4 13" xfId="17338" xr:uid="{FB8F79D8-54CF-4C7B-B52A-DA6B135B0739}"/>
    <cellStyle name="Notas 4 4 2" xfId="2603" xr:uid="{681883AD-E00B-4F9A-AB8A-E39A18665A15}"/>
    <cellStyle name="Notas 4 4 2 2" xfId="5240" xr:uid="{DBD25A22-838E-433F-A339-18B87FA07C9F}"/>
    <cellStyle name="Notas 4 4 2 2 2" xfId="11604" xr:uid="{237690CF-B01C-4708-AB98-8814902B677E}"/>
    <cellStyle name="Notas 4 4 2 2 2 2" xfId="26712" xr:uid="{8008F3E6-2EA7-48EC-AA08-B51F6379FFDC}"/>
    <cellStyle name="Notas 4 4 2 2 3" xfId="8228" xr:uid="{5FE1D8AC-96B5-49E0-B26C-D903AB08D06F}"/>
    <cellStyle name="Notas 4 4 2 2 3 2" xfId="23336" xr:uid="{7FA365B8-C34B-4A13-94A3-7BFBA9D67144}"/>
    <cellStyle name="Notas 4 4 2 2 4" xfId="20348" xr:uid="{E08EF4CF-64D5-44F5-AEB8-B67A2E445972}"/>
    <cellStyle name="Notas 4 4 2 3" xfId="9070" xr:uid="{6DFCD331-9754-45F4-BD06-6EDC03FD0940}"/>
    <cellStyle name="Notas 4 4 2 3 2" xfId="24178" xr:uid="{062AAB28-F42E-4FEA-BC6E-08ACC828CFB0}"/>
    <cellStyle name="Notas 4 4 2 4" xfId="9222" xr:uid="{192D50BE-5DB3-4DD2-A1E5-F016F1AD4425}"/>
    <cellStyle name="Notas 4 4 2 4 2" xfId="24330" xr:uid="{5D0D5E40-498F-4CBF-AF34-D0800750C794}"/>
    <cellStyle name="Notas 4 4 2 5" xfId="14889" xr:uid="{2EE83E5A-77B2-4C37-80F4-977685FABDFF}"/>
    <cellStyle name="Notas 4 4 2 5 2" xfId="29997" xr:uid="{38C0C8DD-712F-43E8-99A6-9E7BB171217E}"/>
    <cellStyle name="Notas 4 4 2 6" xfId="17711" xr:uid="{C100C80A-68D8-4389-AF96-FB386A150CE5}"/>
    <cellStyle name="Notas 4 4 3" xfId="2868" xr:uid="{902120D2-3B1F-4657-B667-7F07D06D909D}"/>
    <cellStyle name="Notas 4 4 3 2" xfId="5505" xr:uid="{ED0058FA-CFFB-4712-9052-F074D3BC5328}"/>
    <cellStyle name="Notas 4 4 3 2 2" xfId="14487" xr:uid="{CCC2EAFC-8801-4001-9E53-2B2DF2CD59C9}"/>
    <cellStyle name="Notas 4 4 3 2 2 2" xfId="29595" xr:uid="{7B5F552D-546E-4A38-942E-779AB6796A7A}"/>
    <cellStyle name="Notas 4 4 3 2 3" xfId="20613" xr:uid="{065598EA-F01C-4231-B536-C027A3767718}"/>
    <cellStyle name="Notas 4 4 3 3" xfId="16553" xr:uid="{DC4D0A39-A955-4A6C-8C6D-C237CF8A4723}"/>
    <cellStyle name="Notas 4 4 3 3 2" xfId="31661" xr:uid="{105C6710-18E2-471A-BCA7-F0F4F79385FF}"/>
    <cellStyle name="Notas 4 4 3 4" xfId="17976" xr:uid="{2B07436D-DA60-421D-B251-E4C464BAF89A}"/>
    <cellStyle name="Notas 4 4 4" xfId="3171" xr:uid="{D8B1A31C-7DC5-4689-A170-E489BD1D2023}"/>
    <cellStyle name="Notas 4 4 4 2" xfId="5808" xr:uid="{F1C584C8-0F4A-46DB-9FFB-C3C11B5B020C}"/>
    <cellStyle name="Notas 4 4 4 2 2" xfId="12119" xr:uid="{7B0827F3-6946-4A24-940A-D3A2F0F8F21C}"/>
    <cellStyle name="Notas 4 4 4 2 2 2" xfId="27227" xr:uid="{126DA87D-C297-46B6-9FF1-A03AA14C6814}"/>
    <cellStyle name="Notas 4 4 4 2 3" xfId="7283" xr:uid="{F9400510-31C3-4B9C-9DB1-B14F58339E18}"/>
    <cellStyle name="Notas 4 4 4 2 3 2" xfId="22391" xr:uid="{B546607B-AB6D-47A4-AF06-E7A36085C9B1}"/>
    <cellStyle name="Notas 4 4 4 2 4" xfId="20916" xr:uid="{537511D1-0E8E-4851-BCD5-11833E787114}"/>
    <cellStyle name="Notas 4 4 4 3" xfId="9553" xr:uid="{18B335AB-73BD-4D43-AE34-A73F3B7C819F}"/>
    <cellStyle name="Notas 4 4 4 3 2" xfId="24661" xr:uid="{6245FCC7-95C9-4219-B504-EFD3A8C193EC}"/>
    <cellStyle name="Notas 4 4 4 4" xfId="15881" xr:uid="{49C3367D-3EE8-403E-882B-8790D6D2B103}"/>
    <cellStyle name="Notas 4 4 4 4 2" xfId="30989" xr:uid="{746167DB-FCB3-4D06-8274-2FABC349D282}"/>
    <cellStyle name="Notas 4 4 4 5" xfId="18279" xr:uid="{D5CE1E78-2AC0-4FD7-91A0-60028F078EA4}"/>
    <cellStyle name="Notas 4 4 5" xfId="3497" xr:uid="{0CA8B5FB-76EA-49AC-BF54-962219981600}"/>
    <cellStyle name="Notas 4 4 5 2" xfId="6134" xr:uid="{0091B1A2-DE65-4D74-918A-FC2B8646D10E}"/>
    <cellStyle name="Notas 4 4 5 2 2" xfId="12445" xr:uid="{B5366EE1-33DD-43B0-A46F-585191DEE6E2}"/>
    <cellStyle name="Notas 4 4 5 2 2 2" xfId="27553" xr:uid="{FD90A0F2-9C5E-4245-9E61-84886476F17F}"/>
    <cellStyle name="Notas 4 4 5 2 3" xfId="8040" xr:uid="{D8F3BD4B-D6CD-4F2B-8541-AB055955FF41}"/>
    <cellStyle name="Notas 4 4 5 2 3 2" xfId="23148" xr:uid="{7DA5A7F1-5B89-4BC0-89D2-DEEC0B785DBD}"/>
    <cellStyle name="Notas 4 4 5 2 4" xfId="21242" xr:uid="{DC8C578B-ECEF-40A1-B6C7-34901814CA52}"/>
    <cellStyle name="Notas 4 4 5 3" xfId="9879" xr:uid="{E5824FF1-61EB-4B90-9CD4-457926CC38C4}"/>
    <cellStyle name="Notas 4 4 5 3 2" xfId="24987" xr:uid="{FE7CDC08-790C-4F87-9213-B841A1EBFC3D}"/>
    <cellStyle name="Notas 4 4 5 4" xfId="16337" xr:uid="{E27CC4B3-4B05-4E9D-99A6-E71FA86FE75D}"/>
    <cellStyle name="Notas 4 4 5 4 2" xfId="31445" xr:uid="{E9535CE2-DF36-4E2B-9321-7D014C581E2B}"/>
    <cellStyle name="Notas 4 4 5 5" xfId="18605" xr:uid="{6999A5BE-F660-4E39-960E-1802CBC30186}"/>
    <cellStyle name="Notas 4 4 6" xfId="3803" xr:uid="{2E0E4888-E686-4D57-A633-99CE02567233}"/>
    <cellStyle name="Notas 4 4 6 2" xfId="6440" xr:uid="{EB651F76-1F7D-46A7-929B-0C4F05D80826}"/>
    <cellStyle name="Notas 4 4 6 2 2" xfId="12751" xr:uid="{3E7C45B3-F7CF-4708-997C-ECCF299C6436}"/>
    <cellStyle name="Notas 4 4 6 2 2 2" xfId="27859" xr:uid="{E2A2CB02-BA1F-422E-807F-86A396B9DC10}"/>
    <cellStyle name="Notas 4 4 6 2 3" xfId="14198" xr:uid="{EADA7362-1B41-46F5-80B8-BF863120B2AA}"/>
    <cellStyle name="Notas 4 4 6 2 3 2" xfId="29306" xr:uid="{02646CBC-E5F5-4B29-A041-95B004BD305D}"/>
    <cellStyle name="Notas 4 4 6 2 4" xfId="21548" xr:uid="{A5A8CBE2-D721-41A2-956C-BACBCC1F09B6}"/>
    <cellStyle name="Notas 4 4 6 3" xfId="10185" xr:uid="{88CE4097-3AB9-4DE5-919B-F1938650ED39}"/>
    <cellStyle name="Notas 4 4 6 3 2" xfId="25293" xr:uid="{CC7DDEE5-14BC-4F50-A069-700D740C41BE}"/>
    <cellStyle name="Notas 4 4 6 4" xfId="7999" xr:uid="{00B02770-DE87-4D8C-9C60-9F1F1315F08F}"/>
    <cellStyle name="Notas 4 4 6 4 2" xfId="23107" xr:uid="{7BD297EA-307A-4E52-AC89-73D0169A25AC}"/>
    <cellStyle name="Notas 4 4 6 5" xfId="18911" xr:uid="{6EE34906-36A6-4DA4-9CD9-9347858D7A34}"/>
    <cellStyle name="Notas 4 4 7" xfId="4185" xr:uid="{E0224BF4-5066-4229-ACDA-69958EBDCA3E}"/>
    <cellStyle name="Notas 4 4 7 2" xfId="6822" xr:uid="{F77B1DC8-8A8E-4EA4-8C64-3F8F9685DC34}"/>
    <cellStyle name="Notas 4 4 7 2 2" xfId="13133" xr:uid="{5AB89B02-6DDC-4622-837E-D0EA597B9989}"/>
    <cellStyle name="Notas 4 4 7 2 2 2" xfId="28241" xr:uid="{66CA66F8-90FB-4DE8-A164-8D5840915BC6}"/>
    <cellStyle name="Notas 4 4 7 2 3" xfId="16802" xr:uid="{3FE479D0-BBC6-45BD-A325-546A72ACE75E}"/>
    <cellStyle name="Notas 4 4 7 2 3 2" xfId="31910" xr:uid="{CB736CD3-24EF-4E90-978D-50BD33A425DC}"/>
    <cellStyle name="Notas 4 4 7 2 4" xfId="21930" xr:uid="{5B49B734-E466-4ACA-80DB-91B4EC49DFC6}"/>
    <cellStyle name="Notas 4 4 7 3" xfId="10567" xr:uid="{F21DD7B1-281B-4BFB-A7A8-2E4B38310626}"/>
    <cellStyle name="Notas 4 4 7 3 2" xfId="25675" xr:uid="{BEF41BDB-7DFE-4CD9-B534-C23895FB8768}"/>
    <cellStyle name="Notas 4 4 7 4" xfId="15471" xr:uid="{0DC6668E-1C94-4CEA-BF61-C9B3AD1C6CAE}"/>
    <cellStyle name="Notas 4 4 7 4 2" xfId="30579" xr:uid="{C9E76D4B-1D81-4B8A-9189-6E96627F8E4F}"/>
    <cellStyle name="Notas 4 4 7 5" xfId="19293" xr:uid="{E1253DAD-ABBE-4A4E-8B35-B9BC785A7116}"/>
    <cellStyle name="Notas 4 4 8" xfId="4392" xr:uid="{FF890E02-639A-4AD4-8C9E-177E9F677C0F}"/>
    <cellStyle name="Notas 4 4 8 2" xfId="7029" xr:uid="{1E751763-B113-4FA5-9201-54DDB3C41153}"/>
    <cellStyle name="Notas 4 4 8 2 2" xfId="13340" xr:uid="{BDDB7478-82C1-4D72-AF34-66CDEABDEA2A}"/>
    <cellStyle name="Notas 4 4 8 2 2 2" xfId="28448" xr:uid="{2F12EA9F-F192-4E01-981E-F8A2D06F0E58}"/>
    <cellStyle name="Notas 4 4 8 2 3" xfId="17004" xr:uid="{7E83D1FA-2D78-44C8-B16E-B2BB5A5ACA2B}"/>
    <cellStyle name="Notas 4 4 8 2 3 2" xfId="32112" xr:uid="{1C6E2FB8-F49B-4B62-A422-6DE5CA167A4E}"/>
    <cellStyle name="Notas 4 4 8 2 4" xfId="22137" xr:uid="{93456D25-A8CB-47E2-B473-14B709965A19}"/>
    <cellStyle name="Notas 4 4 8 3" xfId="10774" xr:uid="{1D0CCB7D-481D-42AD-A1C9-9DE494C06D4E}"/>
    <cellStyle name="Notas 4 4 8 3 2" xfId="25882" xr:uid="{442F0C32-DCFE-4988-B926-14B1F3DFE76D}"/>
    <cellStyle name="Notas 4 4 8 4" xfId="16401" xr:uid="{ED355C51-98CE-472A-AC7E-CE590388534F}"/>
    <cellStyle name="Notas 4 4 8 4 2" xfId="31509" xr:uid="{2B481038-AB8A-4046-9D5D-AE2741DAE679}"/>
    <cellStyle name="Notas 4 4 8 5" xfId="19500" xr:uid="{9BFFFF98-81F4-44A2-A95C-35618043CF1F}"/>
    <cellStyle name="Notas 4 4 9" xfId="4750" xr:uid="{4D57CE9A-4B57-43DB-BA35-70C598A70EE9}"/>
    <cellStyle name="Notas 4 4 9 2" xfId="11132" xr:uid="{C19AA88C-9EB8-403B-B7AD-E3D1294BBABD}"/>
    <cellStyle name="Notas 4 4 9 2 2" xfId="26240" xr:uid="{5BCA5A3F-AA95-4CC0-B446-254A7C3B192F}"/>
    <cellStyle name="Notas 4 4 9 3" xfId="15824" xr:uid="{1C715444-B703-45C5-9367-9D0E7E8ADC42}"/>
    <cellStyle name="Notas 4 4 9 3 2" xfId="30932" xr:uid="{56C31C79-9E08-4C52-820B-DC38DE5513B0}"/>
    <cellStyle name="Notas 4 4 9 4" xfId="19858" xr:uid="{B9D8D940-9126-4764-9A16-75E20FF4B9B6}"/>
    <cellStyle name="Notas 4 5" xfId="2011" xr:uid="{F5E4992A-5507-45D2-AE5E-0A3017B8C400}"/>
    <cellStyle name="Notas 4 5 10" xfId="15110" xr:uid="{7C37F845-3466-4544-A6F3-FC4135A9EC68}"/>
    <cellStyle name="Notas 4 5 10 2" xfId="30218" xr:uid="{693784CA-E0EB-409F-9968-E570FDCC23DB}"/>
    <cellStyle name="Notas 4 5 11" xfId="13668" xr:uid="{7D350305-14DA-4D02-B7F4-D7EAEB0DDE5E}"/>
    <cellStyle name="Notas 4 5 11 2" xfId="28776" xr:uid="{83BD7F36-C402-43D8-8B48-CE718E6C6413}"/>
    <cellStyle name="Notas 4 5 12" xfId="17236" xr:uid="{1653F51B-DC28-45C4-9280-C3501E7971E1}"/>
    <cellStyle name="Notas 4 5 2" xfId="2773" xr:uid="{5B6E9967-991D-46D0-9616-F4274AB88490}"/>
    <cellStyle name="Notas 4 5 2 2" xfId="5410" xr:uid="{4BEC39CE-D59A-449B-9219-AB400E50B199}"/>
    <cellStyle name="Notas 4 5 2 2 2" xfId="15135" xr:uid="{3AB7B917-7D38-4D20-B67F-D9F30AF398BE}"/>
    <cellStyle name="Notas 4 5 2 2 2 2" xfId="30243" xr:uid="{BC824040-0573-435D-8545-E2CB049A1231}"/>
    <cellStyle name="Notas 4 5 2 2 3" xfId="20518" xr:uid="{2653853F-2ADA-4D91-B366-278B4535DA36}"/>
    <cellStyle name="Notas 4 5 2 3" xfId="14081" xr:uid="{7F49262C-D5C3-4348-88E4-EB67F4AF7D6B}"/>
    <cellStyle name="Notas 4 5 2 3 2" xfId="29189" xr:uid="{4DAD8FF2-DA65-485A-A71D-ECF788FCCF17}"/>
    <cellStyle name="Notas 4 5 2 4" xfId="17881" xr:uid="{5565F7C6-AA7C-4E98-8F1B-7E6E7231F866}"/>
    <cellStyle name="Notas 4 5 3" xfId="3076" xr:uid="{CB7F485A-0DC5-4410-A215-76398E3D22B7}"/>
    <cellStyle name="Notas 4 5 3 2" xfId="5713" xr:uid="{75BF8930-4E01-4800-AD4E-EE79918B524D}"/>
    <cellStyle name="Notas 4 5 3 2 2" xfId="12024" xr:uid="{D8728731-7CD7-482B-99B4-CD19BC8C0702}"/>
    <cellStyle name="Notas 4 5 3 2 2 2" xfId="27132" xr:uid="{43B1F2DC-EEF9-45F5-9DAD-53A64AADD0DC}"/>
    <cellStyle name="Notas 4 5 3 2 3" xfId="7515" xr:uid="{8E805AAE-4247-4BEA-9F34-952C8877780F}"/>
    <cellStyle name="Notas 4 5 3 2 3 2" xfId="22623" xr:uid="{7E64E13F-2884-4A4E-9989-8F568EEFEC00}"/>
    <cellStyle name="Notas 4 5 3 2 4" xfId="20821" xr:uid="{A9AE77DD-1FE3-45C9-9B9B-5BD7FF9FDF44}"/>
    <cellStyle name="Notas 4 5 3 3" xfId="9458" xr:uid="{9C91B902-16B8-43D0-8476-648F3600FB91}"/>
    <cellStyle name="Notas 4 5 3 3 2" xfId="24566" xr:uid="{6F60A9F6-9332-4F7A-A162-CD7AA0B36870}"/>
    <cellStyle name="Notas 4 5 3 4" xfId="14197" xr:uid="{40F1D82E-622F-4559-8714-A0D2ADD32CD4}"/>
    <cellStyle name="Notas 4 5 3 4 2" xfId="29305" xr:uid="{26CF899E-11A3-4BA6-B2E6-E983FAD9EF19}"/>
    <cellStyle name="Notas 4 5 3 5" xfId="18184" xr:uid="{E3688532-A0B2-467B-87EE-E74206D82AF8}"/>
    <cellStyle name="Notas 4 5 4" xfId="3402" xr:uid="{2A802E60-95C1-418B-BB84-C82565848A93}"/>
    <cellStyle name="Notas 4 5 4 2" xfId="6039" xr:uid="{7BC7716A-29B8-40DC-A487-F3E320419010}"/>
    <cellStyle name="Notas 4 5 4 2 2" xfId="12350" xr:uid="{E2E6E603-E6A2-4768-8FAD-8C7FBBC05277}"/>
    <cellStyle name="Notas 4 5 4 2 2 2" xfId="27458" xr:uid="{2C264481-C30C-44E7-9605-A344755F446B}"/>
    <cellStyle name="Notas 4 5 4 2 3" xfId="16147" xr:uid="{53D27E88-5B93-45D3-AAB2-AC0644005788}"/>
    <cellStyle name="Notas 4 5 4 2 3 2" xfId="31255" xr:uid="{51885E72-D528-4146-A704-0D732FEC3CD9}"/>
    <cellStyle name="Notas 4 5 4 2 4" xfId="21147" xr:uid="{BFAABA79-73FE-4915-8163-59D8AFE70560}"/>
    <cellStyle name="Notas 4 5 4 3" xfId="9784" xr:uid="{F6AF9072-CD42-44B5-A6F0-A271CA073731}"/>
    <cellStyle name="Notas 4 5 4 3 2" xfId="24892" xr:uid="{64F52426-5A5B-4B85-9B9C-34C293185E58}"/>
    <cellStyle name="Notas 4 5 4 4" xfId="15082" xr:uid="{6BDF39BF-EE8E-4681-AC1D-4940900608D6}"/>
    <cellStyle name="Notas 4 5 4 4 2" xfId="30190" xr:uid="{44973293-5B1A-4D70-94C0-85568D3F3931}"/>
    <cellStyle name="Notas 4 5 4 5" xfId="18510" xr:uid="{ADE3A89C-B5F9-473E-AEEC-F2B25576AE29}"/>
    <cellStyle name="Notas 4 5 5" xfId="3708" xr:uid="{D4F976DA-D8D7-48F7-99B9-532C7ECD221B}"/>
    <cellStyle name="Notas 4 5 5 2" xfId="6345" xr:uid="{D7777AFA-B750-48DA-9519-C777E550F5BF}"/>
    <cellStyle name="Notas 4 5 5 2 2" xfId="12656" xr:uid="{42FC728E-E4F2-47F5-98D3-D68FDD5973DB}"/>
    <cellStyle name="Notas 4 5 5 2 2 2" xfId="27764" xr:uid="{DAA8EECD-833A-48A6-BB34-5321F5945374}"/>
    <cellStyle name="Notas 4 5 5 2 3" xfId="14969" xr:uid="{9A2CD284-13CE-49C1-A1C7-9D6782A6CF6C}"/>
    <cellStyle name="Notas 4 5 5 2 3 2" xfId="30077" xr:uid="{8DAAE759-96C1-4F53-A67E-F10E983E60C2}"/>
    <cellStyle name="Notas 4 5 5 2 4" xfId="21453" xr:uid="{89FF8F03-11FB-4DFB-8479-AF7081A18298}"/>
    <cellStyle name="Notas 4 5 5 3" xfId="10090" xr:uid="{43A232FA-8C3B-4FAB-8657-94E8B4AC5409}"/>
    <cellStyle name="Notas 4 5 5 3 2" xfId="25198" xr:uid="{59100AE5-D862-45F5-8644-0C603B41ADAB}"/>
    <cellStyle name="Notas 4 5 5 4" xfId="15367" xr:uid="{53FA8C85-9522-4BA5-A92F-9B9F987BD811}"/>
    <cellStyle name="Notas 4 5 5 4 2" xfId="30475" xr:uid="{7E2E5FD8-6F74-4447-A859-CCB99F5D8F1D}"/>
    <cellStyle name="Notas 4 5 5 5" xfId="18816" xr:uid="{9F467382-F565-4987-B9D4-FEB7FA7D3398}"/>
    <cellStyle name="Notas 4 5 6" xfId="4083" xr:uid="{E9117095-94A6-4DBE-9E3F-6602FB2CCA48}"/>
    <cellStyle name="Notas 4 5 6 2" xfId="6720" xr:uid="{14F3E187-DF1E-4390-838E-7490231C6E5E}"/>
    <cellStyle name="Notas 4 5 6 2 2" xfId="13031" xr:uid="{BA5ED5D0-5A17-40DE-BB46-C10AE28A9A45}"/>
    <cellStyle name="Notas 4 5 6 2 2 2" xfId="28139" xr:uid="{C606C131-6398-455D-BE81-43B6161B961F}"/>
    <cellStyle name="Notas 4 5 6 2 3" xfId="16707" xr:uid="{F0672E95-620F-4CC9-90A6-C0B7716F8219}"/>
    <cellStyle name="Notas 4 5 6 2 3 2" xfId="31815" xr:uid="{95BDBD52-1109-4F3D-847C-A06E51687912}"/>
    <cellStyle name="Notas 4 5 6 2 4" xfId="21828" xr:uid="{243013E2-CF3C-4174-A702-AD2BD46F9A5A}"/>
    <cellStyle name="Notas 4 5 6 3" xfId="10465" xr:uid="{BD446771-7BBA-4D0A-9E55-2518FA4F9AE7}"/>
    <cellStyle name="Notas 4 5 6 3 2" xfId="25573" xr:uid="{9463F803-A856-4584-BE8B-C55EFDCF0A34}"/>
    <cellStyle name="Notas 4 5 6 4" xfId="14012" xr:uid="{2DE92ADB-DC54-486D-B159-ED93F6C49AEE}"/>
    <cellStyle name="Notas 4 5 6 4 2" xfId="29120" xr:uid="{965C44F4-D509-4C87-B32C-66A1DF570852}"/>
    <cellStyle name="Notas 4 5 6 5" xfId="19191" xr:uid="{A8212F86-643B-4EDF-8F8D-71F229041A75}"/>
    <cellStyle name="Notas 4 5 7" xfId="4365" xr:uid="{56404E3E-79A6-407B-9C18-17C246D513A4}"/>
    <cellStyle name="Notas 4 5 7 2" xfId="7002" xr:uid="{10A4F248-889C-4536-BCB7-A2D3207F54F2}"/>
    <cellStyle name="Notas 4 5 7 2 2" xfId="13313" xr:uid="{7E75869E-28A7-4D89-9EC3-22F1FB0D87C6}"/>
    <cellStyle name="Notas 4 5 7 2 2 2" xfId="28421" xr:uid="{D2F593B4-CAB3-4B49-8708-89DFEA5DE52C}"/>
    <cellStyle name="Notas 4 5 7 2 3" xfId="16977" xr:uid="{16DDC1B4-11C5-4E8B-BBC2-0B3EC5BD3107}"/>
    <cellStyle name="Notas 4 5 7 2 3 2" xfId="32085" xr:uid="{78D216A0-AC18-4D23-B25B-F78FA93E2CE3}"/>
    <cellStyle name="Notas 4 5 7 2 4" xfId="22110" xr:uid="{C6CFFD40-1728-4A0D-90AF-9C3A67989D1D}"/>
    <cellStyle name="Notas 4 5 7 3" xfId="10747" xr:uid="{694A0699-EC25-4D11-9FF9-4A868B10DD1D}"/>
    <cellStyle name="Notas 4 5 7 3 2" xfId="25855" xr:uid="{FEC86F76-6566-4D56-AA7A-BA43317BC5A8}"/>
    <cellStyle name="Notas 4 5 7 4" xfId="11672" xr:uid="{7925CC87-16D8-43A1-ABB3-8C59DE6F6BEA}"/>
    <cellStyle name="Notas 4 5 7 4 2" xfId="26780" xr:uid="{3ADC16E1-0690-42DF-B745-34FE8E5E5A17}"/>
    <cellStyle name="Notas 4 5 7 5" xfId="19473" xr:uid="{5A9EAA2C-4841-4A6A-8377-8F54E16F3D9B}"/>
    <cellStyle name="Notas 4 5 8" xfId="4648" xr:uid="{8ABDAE54-4822-4FEE-81E9-FF66827BD94E}"/>
    <cellStyle name="Notas 4 5 8 2" xfId="11030" xr:uid="{827A71AF-8074-49B6-9403-CE915B164503}"/>
    <cellStyle name="Notas 4 5 8 2 2" xfId="26138" xr:uid="{DFDAA2AD-402C-4A87-8846-05880CB113F3}"/>
    <cellStyle name="Notas 4 5 8 3" xfId="13931" xr:uid="{9AAD4258-3DEF-4A6B-B07F-2792276E6834}"/>
    <cellStyle name="Notas 4 5 8 3 2" xfId="29039" xr:uid="{E305DC2D-4DE9-438C-980D-B89B4C0A1E8F}"/>
    <cellStyle name="Notas 4 5 8 4" xfId="19756" xr:uid="{BB34A933-30C0-44C8-9532-DF7AFD1929CE}"/>
    <cellStyle name="Notas 4 5 9" xfId="8509" xr:uid="{96089648-010A-4B43-930F-469E177B3D5D}"/>
    <cellStyle name="Notas 4 5 9 2" xfId="23617" xr:uid="{73605C27-3BBF-4C4D-B043-BE3A43E71BEF}"/>
    <cellStyle name="Notas 5" xfId="1467" xr:uid="{00000000-0005-0000-0000-0000BF050000}"/>
    <cellStyle name="Notas 5 2" xfId="1922" xr:uid="{2A43F75C-8FFC-454C-AFCC-61775774EB9E}"/>
    <cellStyle name="Notas 5 2 10" xfId="7894" xr:uid="{68727664-4749-412E-869D-BC5C29A9D80C}"/>
    <cellStyle name="Notas 5 2 10 2" xfId="23002" xr:uid="{4D5606A4-D969-41AF-8E59-55DB88C10C4D}"/>
    <cellStyle name="Notas 5 2 11" xfId="14209" xr:uid="{B9C1E986-BA09-40B6-AC9C-7811141786BD}"/>
    <cellStyle name="Notas 5 2 11 2" xfId="29317" xr:uid="{395F36BA-C83E-4EE3-94A5-7DCF6578E8AB}"/>
    <cellStyle name="Notas 5 2 12" xfId="17147" xr:uid="{C1312642-A2B7-40CF-A265-4D22C051CCA6}"/>
    <cellStyle name="Notas 5 2 2" xfId="2482" xr:uid="{EA923DF3-C078-4914-8A73-8DF24FDDD971}"/>
    <cellStyle name="Notas 5 2 2 2" xfId="5119" xr:uid="{A9C34F20-B30D-466B-B8F6-7052B343CEED}"/>
    <cellStyle name="Notas 5 2 2 2 2" xfId="11483" xr:uid="{52943B57-38CB-4E91-855F-259AFB692ABD}"/>
    <cellStyle name="Notas 5 2 2 2 2 2" xfId="26591" xr:uid="{D0280038-4BA9-44A4-A61E-B8102F3FBD83}"/>
    <cellStyle name="Notas 5 2 2 2 3" xfId="9232" xr:uid="{5E4B7E99-C2C8-4840-91ED-01E241B7179A}"/>
    <cellStyle name="Notas 5 2 2 2 3 2" xfId="24340" xr:uid="{2D265458-7B50-44EF-8572-0E7289E19586}"/>
    <cellStyle name="Notas 5 2 2 2 4" xfId="20227" xr:uid="{9DAB3464-A54F-499E-9677-73A3AC1CC63D}"/>
    <cellStyle name="Notas 5 2 2 3" xfId="8949" xr:uid="{519D99FE-8ED0-490F-AA6B-973AF2962004}"/>
    <cellStyle name="Notas 5 2 2 3 2" xfId="24057" xr:uid="{0AC97BEF-7199-4144-A700-8BFE6D7CCD07}"/>
    <cellStyle name="Notas 5 2 3" xfId="2698" xr:uid="{5D4E4B2E-CE81-4B94-8A1D-30922339F0FC}"/>
    <cellStyle name="Notas 5 2 3 2" xfId="5335" xr:uid="{C625D7CA-D478-4ABC-BD2D-EBABF5BB89A4}"/>
    <cellStyle name="Notas 5 2 3 2 2" xfId="16414" xr:uid="{C7EA9543-F566-4EE4-976C-A801A2493454}"/>
    <cellStyle name="Notas 5 2 3 2 2 2" xfId="31522" xr:uid="{8A6307CC-1C0D-4964-BCC4-C1742B19464E}"/>
    <cellStyle name="Notas 5 2 3 2 3" xfId="20443" xr:uid="{29BBCBB2-C715-43EA-9935-593226A84512}"/>
    <cellStyle name="Notas 5 2 3 3" xfId="16500" xr:uid="{8013B922-8AD3-412E-820B-55A4343816B4}"/>
    <cellStyle name="Notas 5 2 3 3 2" xfId="31608" xr:uid="{AD462A57-A684-49CA-8BF3-08C74A9A7ACF}"/>
    <cellStyle name="Notas 5 2 3 4" xfId="17806" xr:uid="{CA323CCD-1F59-4EFA-AB1F-97F3BFC5DDF2}"/>
    <cellStyle name="Notas 5 2 4" xfId="3001" xr:uid="{BA378CDF-3BC5-4C47-A4A1-2F691E04550F}"/>
    <cellStyle name="Notas 5 2 4 2" xfId="5638" xr:uid="{0BC6C42A-2C5D-458A-92E3-AD807A0BA41A}"/>
    <cellStyle name="Notas 5 2 4 2 2" xfId="11949" xr:uid="{9FD9C433-3A80-4CCF-8CCD-74A5D2A8066F}"/>
    <cellStyle name="Notas 5 2 4 2 2 2" xfId="27057" xr:uid="{E6781A8A-84F2-4C02-941D-9F9A55BFC9F6}"/>
    <cellStyle name="Notas 5 2 4 2 3" xfId="13982" xr:uid="{2E26546B-053A-44EE-A788-4A250D4DA2FB}"/>
    <cellStyle name="Notas 5 2 4 2 3 2" xfId="29090" xr:uid="{89224D31-C163-40CC-B8B6-14162D0F4FC9}"/>
    <cellStyle name="Notas 5 2 4 2 4" xfId="20746" xr:uid="{2C97195E-77D3-40AE-892F-8FCFA119B955}"/>
    <cellStyle name="Notas 5 2 4 3" xfId="9383" xr:uid="{365F0950-1A73-4FBB-B0A9-962EC86A714F}"/>
    <cellStyle name="Notas 5 2 4 3 2" xfId="24491" xr:uid="{51FBEE61-049F-4791-BA22-A02AFF61663D}"/>
    <cellStyle name="Notas 5 2 4 4" xfId="13742" xr:uid="{71425631-54FC-476F-8610-ED5A1EAE7923}"/>
    <cellStyle name="Notas 5 2 4 4 2" xfId="28850" xr:uid="{7CF36B52-51D7-4DB5-AB74-02BA6D4F37B7}"/>
    <cellStyle name="Notas 5 2 4 5" xfId="18109" xr:uid="{7DB55F6A-6429-48F9-9DE0-BBCE61C36C7D}"/>
    <cellStyle name="Notas 5 2 5" xfId="3327" xr:uid="{75013DE7-B28A-44D7-92E8-A01CCEE97A2E}"/>
    <cellStyle name="Notas 5 2 5 2" xfId="5964" xr:uid="{12E07EAC-AA6A-49A3-8E99-CC5A44391C5F}"/>
    <cellStyle name="Notas 5 2 5 2 2" xfId="12275" xr:uid="{C5F6CA43-FA23-47ED-BB83-D518251FC6F7}"/>
    <cellStyle name="Notas 5 2 5 2 2 2" xfId="27383" xr:uid="{DA6A6C0F-87B6-4293-9274-ECE864F0E833}"/>
    <cellStyle name="Notas 5 2 5 2 3" xfId="14639" xr:uid="{F8138460-3A31-4E43-9DF2-A9331B2310B3}"/>
    <cellStyle name="Notas 5 2 5 2 3 2" xfId="29747" xr:uid="{A60C15C9-14E1-4AD7-9055-597B32C6EB56}"/>
    <cellStyle name="Notas 5 2 5 2 4" xfId="21072" xr:uid="{3E6EF3A2-7A80-4D71-9FF1-FCF8D65D9778}"/>
    <cellStyle name="Notas 5 2 5 3" xfId="9709" xr:uid="{015FECD5-F7E2-4D24-B8E8-98E82AB1DEFD}"/>
    <cellStyle name="Notas 5 2 5 3 2" xfId="24817" xr:uid="{6E6B48BC-A7A0-477B-AAB5-F9A004F5EBDB}"/>
    <cellStyle name="Notas 5 2 5 4" xfId="13584" xr:uid="{0096967E-AA7E-4F96-984F-8AD93239C0D1}"/>
    <cellStyle name="Notas 5 2 5 4 2" xfId="28692" xr:uid="{683F20FE-D565-4EBC-8451-424E06B93CA8}"/>
    <cellStyle name="Notas 5 2 5 5" xfId="18435" xr:uid="{4E74F242-2838-4617-B7F5-D0649786835E}"/>
    <cellStyle name="Notas 5 2 6" xfId="3633" xr:uid="{3F0B8607-541B-4869-831C-85FF76D5CA23}"/>
    <cellStyle name="Notas 5 2 6 2" xfId="6270" xr:uid="{E4845ED6-2148-4BE0-A12C-78285BCEE80E}"/>
    <cellStyle name="Notas 5 2 6 2 2" xfId="12581" xr:uid="{A8DA0506-2A68-4BDF-9CA8-E5CD317D5AB3}"/>
    <cellStyle name="Notas 5 2 6 2 2 2" xfId="27689" xr:uid="{1A8ADE65-7828-4BED-9DF1-DCD9B5D0465D}"/>
    <cellStyle name="Notas 5 2 6 2 3" xfId="13759" xr:uid="{876F48F7-FCF9-4C1B-BADB-62FBC95A9101}"/>
    <cellStyle name="Notas 5 2 6 2 3 2" xfId="28867" xr:uid="{4AA15EF5-CC87-4A96-87CF-409FD05D6D54}"/>
    <cellStyle name="Notas 5 2 6 2 4" xfId="21378" xr:uid="{4315F7AB-A2A2-447F-ADB0-25C780FF7A92}"/>
    <cellStyle name="Notas 5 2 6 3" xfId="10015" xr:uid="{816626A7-C8C3-4F57-9EB7-85117E405A71}"/>
    <cellStyle name="Notas 5 2 6 3 2" xfId="25123" xr:uid="{42A869E0-4E56-4119-BBCA-4262742E21D2}"/>
    <cellStyle name="Notas 5 2 6 4" xfId="15311" xr:uid="{E80886A6-F665-47C6-9257-F14C38A60CA1}"/>
    <cellStyle name="Notas 5 2 6 4 2" xfId="30419" xr:uid="{824023CF-137F-401E-A5D0-710F907B9493}"/>
    <cellStyle name="Notas 5 2 6 5" xfId="18741" xr:uid="{435BB69F-AD4A-48E3-AB2D-07B925B45860}"/>
    <cellStyle name="Notas 5 2 7" xfId="3994" xr:uid="{82965621-35D9-4C33-9EDE-DB3BA687068A}"/>
    <cellStyle name="Notas 5 2 7 2" xfId="6631" xr:uid="{86FEA071-BE9C-4614-84DE-8BF41ABE59EC}"/>
    <cellStyle name="Notas 5 2 7 2 2" xfId="12942" xr:uid="{DA89045E-4C87-408D-9CBB-DE3BC863F7E3}"/>
    <cellStyle name="Notas 5 2 7 2 2 2" xfId="28050" xr:uid="{CF0B47DB-A20D-4549-9D5B-7C1A06F3E3C9}"/>
    <cellStyle name="Notas 5 2 7 2 3" xfId="16632" xr:uid="{11C2CBF9-71E7-422C-A357-F5603722BBE2}"/>
    <cellStyle name="Notas 5 2 7 2 3 2" xfId="31740" xr:uid="{3B5C3D34-D794-42AD-A0E4-1897A9787E4B}"/>
    <cellStyle name="Notas 5 2 7 2 4" xfId="21739" xr:uid="{0BA9E1E1-9736-445F-BEBE-08A07AE3EB1F}"/>
    <cellStyle name="Notas 5 2 7 3" xfId="10376" xr:uid="{AEC15D2D-C883-4CC8-88E8-DFBE2DD797D4}"/>
    <cellStyle name="Notas 5 2 7 3 2" xfId="25484" xr:uid="{CBB50A0B-9BCD-409A-825F-191F3DF48776}"/>
    <cellStyle name="Notas 5 2 7 4" xfId="16367" xr:uid="{3995BE1A-12C7-440E-9CF7-1E84666C1893}"/>
    <cellStyle name="Notas 5 2 7 4 2" xfId="31475" xr:uid="{948963FB-D858-48EA-8954-6676348CE5CC}"/>
    <cellStyle name="Notas 5 2 7 5" xfId="19102" xr:uid="{B995788D-5C80-45E6-B28B-E1BC86C6CC58}"/>
    <cellStyle name="Notas 5 2 8" xfId="4559" xr:uid="{A8656E3C-292F-4B22-88FB-8DA283EA16FA}"/>
    <cellStyle name="Notas 5 2 8 2" xfId="10941" xr:uid="{E6BA208F-12AC-4543-8E3D-59B5A66A4D84}"/>
    <cellStyle name="Notas 5 2 8 2 2" xfId="26049" xr:uid="{9A86B661-77EF-4D08-92AD-4C8EDDC1803D}"/>
    <cellStyle name="Notas 5 2 8 3" xfId="14073" xr:uid="{93CC0119-E52A-4771-BF11-8415393DE3EC}"/>
    <cellStyle name="Notas 5 2 8 3 2" xfId="29181" xr:uid="{7435DD1E-B6AC-4C45-B376-514E87E93D0D}"/>
    <cellStyle name="Notas 5 2 8 4" xfId="19667" xr:uid="{B4A54713-F949-4CDC-95A0-4AD8186041A0}"/>
    <cellStyle name="Notas 5 2 9" xfId="8423" xr:uid="{926048FE-174B-4D83-A988-814F0817CE8B}"/>
    <cellStyle name="Notas 5 2 9 2" xfId="23531" xr:uid="{2975C747-1491-4EDB-8130-E1EF9146B4D4}"/>
    <cellStyle name="Notas 5 3" xfId="1913" xr:uid="{35BA0EF6-0E0B-486E-BD8F-FE6A1E9C3895}"/>
    <cellStyle name="Notas 5 3 10" xfId="8414" xr:uid="{69787174-1415-41C8-B744-1F0233ABBA20}"/>
    <cellStyle name="Notas 5 3 10 2" xfId="23522" xr:uid="{BFA62198-4360-4838-9D55-CBAF92D021C3}"/>
    <cellStyle name="Notas 5 3 11" xfId="15979" xr:uid="{0B5EAEDA-70D0-44C0-B1FE-D076577EBA81}"/>
    <cellStyle name="Notas 5 3 11 2" xfId="31087" xr:uid="{FF962D7E-01B8-4DBA-A960-5A9F54B93A3D}"/>
    <cellStyle name="Notas 5 3 12" xfId="13948" xr:uid="{97C9C732-9A14-40D5-A541-8FE19D5518F4}"/>
    <cellStyle name="Notas 5 3 12 2" xfId="29056" xr:uid="{5A293961-561C-42D8-B1AB-029A29774BD7}"/>
    <cellStyle name="Notas 5 3 13" xfId="17138" xr:uid="{B2C83FE4-A4F2-4B41-8DA9-A0ACF0515CF6}"/>
    <cellStyle name="Notas 5 3 2" xfId="2473" xr:uid="{980A1685-917D-4D74-84B2-E647E8D3A76E}"/>
    <cellStyle name="Notas 5 3 2 2" xfId="5110" xr:uid="{5E447D3B-EE57-4F59-96DF-588E1675A127}"/>
    <cellStyle name="Notas 5 3 2 2 2" xfId="11474" xr:uid="{2E1547A0-5F2B-4A39-A7C4-02E7CCB86D8A}"/>
    <cellStyle name="Notas 5 3 2 2 2 2" xfId="26582" xr:uid="{8DC5C4FC-6E6B-42F7-895E-E54233A9E96D}"/>
    <cellStyle name="Notas 5 3 2 2 3" xfId="15939" xr:uid="{7C2EC09B-6283-4331-A8E0-7EAB864655DC}"/>
    <cellStyle name="Notas 5 3 2 2 3 2" xfId="31047" xr:uid="{1394A4AF-5E9C-485B-9EFC-F47A579F7BB8}"/>
    <cellStyle name="Notas 5 3 2 2 4" xfId="20218" xr:uid="{A684ED52-B87D-4FEB-9C6E-A2AEF192FAE4}"/>
    <cellStyle name="Notas 5 3 2 3" xfId="8940" xr:uid="{CA62DA27-7D2A-41D3-9B6C-C065AFCA74A9}"/>
    <cellStyle name="Notas 5 3 2 3 2" xfId="24048" xr:uid="{E40C2685-DCED-47B6-8D2F-602AAD8D1780}"/>
    <cellStyle name="Notas 5 3 2 4" xfId="14345" xr:uid="{0F6A8D96-B9F9-425B-93C9-3FE5798DDBC5}"/>
    <cellStyle name="Notas 5 3 2 4 2" xfId="29453" xr:uid="{B7E5495D-FD3B-4F46-9C53-5CD1312B6054}"/>
    <cellStyle name="Notas 5 3 2 5" xfId="13681" xr:uid="{C8455529-DBB0-423F-A176-09EEC277895B}"/>
    <cellStyle name="Notas 5 3 2 5 2" xfId="28789" xr:uid="{24BDE164-A343-483D-B689-2EA0D666DDDF}"/>
    <cellStyle name="Notas 5 3 2 6" xfId="17638" xr:uid="{9DA5879C-542D-4998-BB9A-76EEB0236E21}"/>
    <cellStyle name="Notas 5 3 3" xfId="2689" xr:uid="{65F0E6B0-46B1-45FA-8242-293FE4A7AF5B}"/>
    <cellStyle name="Notas 5 3 3 2" xfId="5326" xr:uid="{001F613D-28E6-49C4-8937-03D723F860D2}"/>
    <cellStyle name="Notas 5 3 3 2 2" xfId="7506" xr:uid="{7780F20A-ED51-4D1B-87AD-8CA90BA355A8}"/>
    <cellStyle name="Notas 5 3 3 2 2 2" xfId="22614" xr:uid="{504A461A-4BFE-4EF2-B0D9-117E2F76A76A}"/>
    <cellStyle name="Notas 5 3 3 2 3" xfId="20434" xr:uid="{481FECFE-BA56-4911-A8D1-B31B7929687D}"/>
    <cellStyle name="Notas 5 3 3 3" xfId="14555" xr:uid="{8A714F61-E5C0-4D3E-A927-404C41FF052A}"/>
    <cellStyle name="Notas 5 3 3 3 2" xfId="29663" xr:uid="{42A6B908-1945-40F2-93F0-7A596EB5B80B}"/>
    <cellStyle name="Notas 5 3 3 4" xfId="17797" xr:uid="{6C62A408-92BC-4A2D-8CD3-E030F3B3C3D0}"/>
    <cellStyle name="Notas 5 3 4" xfId="2992" xr:uid="{9B3DC2DF-AEC7-4718-AA0B-D7DF6F4D4E17}"/>
    <cellStyle name="Notas 5 3 4 2" xfId="5629" xr:uid="{86D1219C-09CD-48C3-9E5E-89979495BFCE}"/>
    <cellStyle name="Notas 5 3 4 2 2" xfId="11940" xr:uid="{5DB629CC-6A0F-4124-BA3B-482F2C0231DB}"/>
    <cellStyle name="Notas 5 3 4 2 2 2" xfId="27048" xr:uid="{BF5F898E-D01E-471B-88B1-6DD52B8F6E8E}"/>
    <cellStyle name="Notas 5 3 4 2 3" xfId="16108" xr:uid="{E39DBD05-85EA-49ED-94B9-E0C47783F87B}"/>
    <cellStyle name="Notas 5 3 4 2 3 2" xfId="31216" xr:uid="{D0B57B89-77A1-4B58-B400-86DE2CB0E5A6}"/>
    <cellStyle name="Notas 5 3 4 2 4" xfId="20737" xr:uid="{DAE6EC79-2764-4176-A68C-498B70358F37}"/>
    <cellStyle name="Notas 5 3 4 3" xfId="9374" xr:uid="{85C6709A-52E2-43B1-945A-E47427132FFA}"/>
    <cellStyle name="Notas 5 3 4 3 2" xfId="24482" xr:uid="{803FFA2D-5715-4322-87D6-2D875AD024B1}"/>
    <cellStyle name="Notas 5 3 4 4" xfId="14093" xr:uid="{4642D338-A655-496B-85E3-5D1022DABE50}"/>
    <cellStyle name="Notas 5 3 4 4 2" xfId="29201" xr:uid="{B2AC3C73-8E2C-4C23-B71E-DD24DBC32425}"/>
    <cellStyle name="Notas 5 3 4 5" xfId="18100" xr:uid="{5F473303-D14B-4AEA-8F0F-496A58AEADBA}"/>
    <cellStyle name="Notas 5 3 5" xfId="3318" xr:uid="{25C42700-3963-4F82-869A-74AE95FB6A64}"/>
    <cellStyle name="Notas 5 3 5 2" xfId="5955" xr:uid="{10B69E69-F9D1-49A7-84CF-E68125B41700}"/>
    <cellStyle name="Notas 5 3 5 2 2" xfId="12266" xr:uid="{D6CD7852-174D-459F-81A5-52252827F062}"/>
    <cellStyle name="Notas 5 3 5 2 2 2" xfId="27374" xr:uid="{AFCF5CBE-2754-4046-85F1-C664C41EC7B8}"/>
    <cellStyle name="Notas 5 3 5 2 3" xfId="8150" xr:uid="{4AB2977B-C02F-466A-85C2-9DD54812594D}"/>
    <cellStyle name="Notas 5 3 5 2 3 2" xfId="23258" xr:uid="{D980FDB9-862B-411C-B8D4-0A72F4858073}"/>
    <cellStyle name="Notas 5 3 5 2 4" xfId="21063" xr:uid="{56A56858-9BA7-46B9-AAEE-AC5568E220C1}"/>
    <cellStyle name="Notas 5 3 5 3" xfId="9700" xr:uid="{E0C22498-4C70-4B7E-9FBC-BC5F73EB12DE}"/>
    <cellStyle name="Notas 5 3 5 3 2" xfId="24808" xr:uid="{B16CAA63-01DF-4118-B5AD-B34CC1B5C209}"/>
    <cellStyle name="Notas 5 3 5 4" xfId="7574" xr:uid="{1874A107-F1FF-46DC-B5FA-6FC91FE538AF}"/>
    <cellStyle name="Notas 5 3 5 4 2" xfId="22682" xr:uid="{2A5F70A1-D3EB-47A0-9A41-F086A752E477}"/>
    <cellStyle name="Notas 5 3 5 5" xfId="18426" xr:uid="{E5714A30-27D7-406E-8022-12042A1031AF}"/>
    <cellStyle name="Notas 5 3 6" xfId="3624" xr:uid="{81FD3434-F10A-445D-B7A7-2B0EE1A0AD0F}"/>
    <cellStyle name="Notas 5 3 6 2" xfId="6261" xr:uid="{A9BCF70B-801F-4F87-AF55-9878AB8D481E}"/>
    <cellStyle name="Notas 5 3 6 2 2" xfId="12572" xr:uid="{42CE9870-6A53-4C4D-B619-DC7F6D318CA8}"/>
    <cellStyle name="Notas 5 3 6 2 2 2" xfId="27680" xr:uid="{F4F3C60B-60F1-4E48-A219-24B31F03FD12}"/>
    <cellStyle name="Notas 5 3 6 2 3" xfId="16279" xr:uid="{D7C1A0E5-76DD-40A0-949A-EE79F04ACD74}"/>
    <cellStyle name="Notas 5 3 6 2 3 2" xfId="31387" xr:uid="{60E103B5-1B90-4FFF-8159-36C73D851CAE}"/>
    <cellStyle name="Notas 5 3 6 2 4" xfId="21369" xr:uid="{C4AF9EB7-2BD0-4A48-8F9F-EE52F2D85637}"/>
    <cellStyle name="Notas 5 3 6 3" xfId="10006" xr:uid="{6C6B91A0-FA0E-44A6-9A38-EAA02295E4CA}"/>
    <cellStyle name="Notas 5 3 6 3 2" xfId="25114" xr:uid="{048E0031-3AA5-480C-98F3-058FA4D8C949}"/>
    <cellStyle name="Notas 5 3 6 4" xfId="15896" xr:uid="{C31F1342-F525-4548-92DD-D7E9901E9BFC}"/>
    <cellStyle name="Notas 5 3 6 4 2" xfId="31004" xr:uid="{5204B163-8DA2-423A-9546-AE9CD6DDC54B}"/>
    <cellStyle name="Notas 5 3 6 5" xfId="18732" xr:uid="{75CA0E1F-EDF0-42F3-BA55-F67E8079F12F}"/>
    <cellStyle name="Notas 5 3 7" xfId="3985" xr:uid="{02046306-3ABB-4B65-B130-AB7DA613C700}"/>
    <cellStyle name="Notas 5 3 7 2" xfId="6622" xr:uid="{09E9D83A-C440-4D3E-AFD7-36847FC6F0A1}"/>
    <cellStyle name="Notas 5 3 7 2 2" xfId="12933" xr:uid="{2DAC8BA4-5393-4D8E-A755-791BDB82D460}"/>
    <cellStyle name="Notas 5 3 7 2 2 2" xfId="28041" xr:uid="{E2C52CFB-9517-4DBC-BE67-925F4F33634D}"/>
    <cellStyle name="Notas 5 3 7 2 3" xfId="16623" xr:uid="{C73E6B84-5381-4A22-B963-DD978586FB76}"/>
    <cellStyle name="Notas 5 3 7 2 3 2" xfId="31731" xr:uid="{F623F5A3-3C74-4F99-9CE0-5CD97F80060D}"/>
    <cellStyle name="Notas 5 3 7 2 4" xfId="21730" xr:uid="{36818F48-BD91-4174-971F-78A5CC641CEE}"/>
    <cellStyle name="Notas 5 3 7 3" xfId="10367" xr:uid="{5805AA32-431B-4CB3-87D4-6BB0C47E326F}"/>
    <cellStyle name="Notas 5 3 7 3 2" xfId="25475" xr:uid="{2548F8BC-2727-41B1-B9DD-C7044A95199F}"/>
    <cellStyle name="Notas 5 3 7 4" xfId="14074" xr:uid="{19F201DC-FD6D-4A0A-B64C-2EAA8C197EC5}"/>
    <cellStyle name="Notas 5 3 7 4 2" xfId="29182" xr:uid="{A9BE237A-E651-4616-B15A-149FC44A9513}"/>
    <cellStyle name="Notas 5 3 7 5" xfId="19093" xr:uid="{EE7584AD-8C58-477D-8459-A298E9A3988D}"/>
    <cellStyle name="Notas 5 3 8" xfId="4308" xr:uid="{043448B2-6D21-4885-B3A8-60B9BC4A6565}"/>
    <cellStyle name="Notas 5 3 8 2" xfId="6945" xr:uid="{5CFC3A90-0886-4A36-87FD-A4E46FC4C150}"/>
    <cellStyle name="Notas 5 3 8 2 2" xfId="13256" xr:uid="{C359139B-3F09-4C2C-A4D2-E52D1FD22FB8}"/>
    <cellStyle name="Notas 5 3 8 2 2 2" xfId="28364" xr:uid="{3C7E0A96-3439-455E-B1DD-34BF33311413}"/>
    <cellStyle name="Notas 5 3 8 2 3" xfId="16920" xr:uid="{B775D7C5-4133-42D4-9C69-6B6D20C8FC5E}"/>
    <cellStyle name="Notas 5 3 8 2 3 2" xfId="32028" xr:uid="{2D7F41B3-63EC-4D30-8478-44DF14694C75}"/>
    <cellStyle name="Notas 5 3 8 2 4" xfId="22053" xr:uid="{0DA1058B-60F2-4B4C-AB78-02BE4663C7D5}"/>
    <cellStyle name="Notas 5 3 8 3" xfId="10690" xr:uid="{8C304426-B7DD-4F71-ABF2-7D6549CA5C44}"/>
    <cellStyle name="Notas 5 3 8 3 2" xfId="25798" xr:uid="{DB201BA9-044B-4E88-97BF-CC417C891465}"/>
    <cellStyle name="Notas 5 3 8 4" xfId="16275" xr:uid="{F0BBCA8D-248E-4AA5-A0E3-1313485A4D81}"/>
    <cellStyle name="Notas 5 3 8 4 2" xfId="31383" xr:uid="{7EFE1E19-33A9-48C9-830C-8E986EA68CC3}"/>
    <cellStyle name="Notas 5 3 8 5" xfId="19416" xr:uid="{C4BA2A39-A4EC-4D9A-B03C-0DCA47BC066E}"/>
    <cellStyle name="Notas 5 3 9" xfId="4550" xr:uid="{8A38C9A8-C4D0-4D96-9359-8558F0967BE1}"/>
    <cellStyle name="Notas 5 3 9 2" xfId="10932" xr:uid="{583DC516-FC1D-42F5-BADD-C7DE8E7B931C}"/>
    <cellStyle name="Notas 5 3 9 2 2" xfId="26040" xr:uid="{A6DEFF98-7197-4D56-B9C0-E76339489810}"/>
    <cellStyle name="Notas 5 3 9 3" xfId="13922" xr:uid="{08DB4F71-F4FA-490A-AFAC-8E75CC91CF1F}"/>
    <cellStyle name="Notas 5 3 9 3 2" xfId="29030" xr:uid="{38B43FEA-951D-4C78-A947-6720DF93B124}"/>
    <cellStyle name="Notas 5 3 9 4" xfId="19658" xr:uid="{9F09CA51-453E-42C3-A6B3-13D9ADEA81D9}"/>
    <cellStyle name="Notas 5 4" xfId="2114" xr:uid="{4BFAC480-0DE2-43D9-B971-E0531263CDA5}"/>
    <cellStyle name="Notas 5 4 10" xfId="8612" xr:uid="{8FB4FE87-FB13-4D34-871B-B79F27EC6678}"/>
    <cellStyle name="Notas 5 4 10 2" xfId="23720" xr:uid="{1940AA79-AFED-4D85-A7EB-CF73FCE5D3F1}"/>
    <cellStyle name="Notas 5 4 11" xfId="11780" xr:uid="{F301C632-3AA0-4B6A-ABA7-36F017A066FC}"/>
    <cellStyle name="Notas 5 4 11 2" xfId="26888" xr:uid="{0F81E09D-AD6E-46BA-AA36-E84F57BB02FF}"/>
    <cellStyle name="Notas 5 4 12" xfId="13938" xr:uid="{C38B62A4-538C-4A9A-888E-0E6E7F969770}"/>
    <cellStyle name="Notas 5 4 12 2" xfId="29046" xr:uid="{F0243AB9-FE1E-4BEE-942E-81CC9B8560E0}"/>
    <cellStyle name="Notas 5 4 13" xfId="17339" xr:uid="{E3AC79DD-94AC-4489-AA2F-908356B7BCBA}"/>
    <cellStyle name="Notas 5 4 2" xfId="2604" xr:uid="{BA19D77E-150B-4B53-B590-722D2031FB38}"/>
    <cellStyle name="Notas 5 4 2 2" xfId="5241" xr:uid="{A7C0C1BF-F199-4B4F-BA4E-7BA0902F515D}"/>
    <cellStyle name="Notas 5 4 2 2 2" xfId="11605" xr:uid="{07F02A1F-A81C-4FA5-B57D-1A8A0A697B62}"/>
    <cellStyle name="Notas 5 4 2 2 2 2" xfId="26713" xr:uid="{8ECC1225-2DAF-42CB-944D-3E4DB861AC40}"/>
    <cellStyle name="Notas 5 4 2 2 3" xfId="14248" xr:uid="{1234CA09-C6CD-4041-829B-1B3D69D94B76}"/>
    <cellStyle name="Notas 5 4 2 2 3 2" xfId="29356" xr:uid="{D38CE6AB-AAC2-48A8-A730-625D138EAFFB}"/>
    <cellStyle name="Notas 5 4 2 2 4" xfId="20349" xr:uid="{39B3A18A-7910-4F89-AE5F-82B79EB8FAB6}"/>
    <cellStyle name="Notas 5 4 2 3" xfId="9071" xr:uid="{B8BC06D5-77C0-411D-9C9B-9612AD0DFDB5}"/>
    <cellStyle name="Notas 5 4 2 3 2" xfId="24179" xr:uid="{C0578D06-8DD6-4C28-BEBB-4A7AF2E8D63D}"/>
    <cellStyle name="Notas 5 4 2 4" xfId="8095" xr:uid="{06BAC822-1239-47B2-84C1-04C3AFF53A96}"/>
    <cellStyle name="Notas 5 4 2 4 2" xfId="23203" xr:uid="{BBA773AE-3DDF-43E6-980C-B48BF6493B8C}"/>
    <cellStyle name="Notas 5 4 2 5" xfId="14137" xr:uid="{00D29175-8C19-4E59-B02B-9180A299D5D4}"/>
    <cellStyle name="Notas 5 4 2 5 2" xfId="29245" xr:uid="{7CAC0784-991A-482A-A54D-CCB5CC9FEB43}"/>
    <cellStyle name="Notas 5 4 2 6" xfId="17712" xr:uid="{CFA0D3C5-7377-4B4A-9693-9F3383831A96}"/>
    <cellStyle name="Notas 5 4 3" xfId="2869" xr:uid="{C9ACDCE2-3FF0-47C0-AF28-6424DF5E41BB}"/>
    <cellStyle name="Notas 5 4 3 2" xfId="5506" xr:uid="{2F3819F1-917F-43C1-B7A0-6346E3A52064}"/>
    <cellStyle name="Notas 5 4 3 2 2" xfId="7043" xr:uid="{CFFBAEBA-F53A-4324-AD02-AD479BC37834}"/>
    <cellStyle name="Notas 5 4 3 2 2 2" xfId="22151" xr:uid="{D9142EF3-0802-487D-B107-82F818DF328F}"/>
    <cellStyle name="Notas 5 4 3 2 3" xfId="20614" xr:uid="{089579E3-0341-4771-9A29-95EA5326700D}"/>
    <cellStyle name="Notas 5 4 3 3" xfId="7191" xr:uid="{FF619C4D-BDC4-43AD-8B2C-23876941350C}"/>
    <cellStyle name="Notas 5 4 3 3 2" xfId="22299" xr:uid="{CA41E2D6-2843-4563-B36A-881DD3A5CA73}"/>
    <cellStyle name="Notas 5 4 3 4" xfId="17977" xr:uid="{A261C3E5-D38E-47A3-A68B-5A86D1B36D57}"/>
    <cellStyle name="Notas 5 4 4" xfId="3172" xr:uid="{3F8CCBFF-E6EA-449A-BB53-29BC1F103A68}"/>
    <cellStyle name="Notas 5 4 4 2" xfId="5809" xr:uid="{60B6B48E-E5B4-4A2D-B3F1-5ED1990A4D9D}"/>
    <cellStyle name="Notas 5 4 4 2 2" xfId="12120" xr:uid="{BAC16FFF-D94D-45F9-8602-409B8F8627EF}"/>
    <cellStyle name="Notas 5 4 4 2 2 2" xfId="27228" xr:uid="{8492D035-4AA5-42A3-A9EB-5548246FE954}"/>
    <cellStyle name="Notas 5 4 4 2 3" xfId="15624" xr:uid="{447A4515-FC9B-48C9-8F73-19EEFE192AFF}"/>
    <cellStyle name="Notas 5 4 4 2 3 2" xfId="30732" xr:uid="{636ECAEF-CBDD-482C-BFAC-274E8738F0EA}"/>
    <cellStyle name="Notas 5 4 4 2 4" xfId="20917" xr:uid="{4AAF620C-2BEE-453B-9C32-09C52BF332CA}"/>
    <cellStyle name="Notas 5 4 4 3" xfId="9554" xr:uid="{00924D9E-05C8-4835-B1F1-FB178C050A2A}"/>
    <cellStyle name="Notas 5 4 4 3 2" xfId="24662" xr:uid="{6C34936A-66A8-4702-8FCB-B7A305867E15}"/>
    <cellStyle name="Notas 5 4 4 4" xfId="16133" xr:uid="{5B8D2771-EF83-4943-97F3-3D510E4F1BE0}"/>
    <cellStyle name="Notas 5 4 4 4 2" xfId="31241" xr:uid="{918613F0-8956-48C3-9D26-16E8A4936732}"/>
    <cellStyle name="Notas 5 4 4 5" xfId="18280" xr:uid="{2A9F4E9B-8333-4837-A884-91D6E680F270}"/>
    <cellStyle name="Notas 5 4 5" xfId="3498" xr:uid="{F1794C60-7866-413A-B4B2-092B48D46C2E}"/>
    <cellStyle name="Notas 5 4 5 2" xfId="6135" xr:uid="{08A9A3E2-A4CD-4D40-A698-AE96126E16F2}"/>
    <cellStyle name="Notas 5 4 5 2 2" xfId="12446" xr:uid="{EF9652EA-C122-49C5-BA76-145F19330D72}"/>
    <cellStyle name="Notas 5 4 5 2 2 2" xfId="27554" xr:uid="{06ACAC1A-8979-4B1C-B902-73B96ADFA2B6}"/>
    <cellStyle name="Notas 5 4 5 2 3" xfId="16522" xr:uid="{F759EA71-9DFD-4831-A8AA-1602AB94420D}"/>
    <cellStyle name="Notas 5 4 5 2 3 2" xfId="31630" xr:uid="{CA2019A5-72ED-4B5F-BB2C-4626706026C4}"/>
    <cellStyle name="Notas 5 4 5 2 4" xfId="21243" xr:uid="{63A40B1E-2DC4-47CD-A827-F3204D9652D2}"/>
    <cellStyle name="Notas 5 4 5 3" xfId="9880" xr:uid="{1C1954B7-FE20-4218-92EC-5E72F8C4B821}"/>
    <cellStyle name="Notas 5 4 5 3 2" xfId="24988" xr:uid="{D21A550C-8B09-4D79-9499-285FA38B09CC}"/>
    <cellStyle name="Notas 5 4 5 4" xfId="15912" xr:uid="{D9BA8A9A-376C-43E5-AA2C-4F48FCB499BD}"/>
    <cellStyle name="Notas 5 4 5 4 2" xfId="31020" xr:uid="{15FD5E11-39AF-4D40-A1C0-19A17464E450}"/>
    <cellStyle name="Notas 5 4 5 5" xfId="18606" xr:uid="{7001DACA-30B8-4517-8F16-DBE7F297F273}"/>
    <cellStyle name="Notas 5 4 6" xfId="3804" xr:uid="{A0BB1CE4-ED5B-4133-879E-1039F3DC1427}"/>
    <cellStyle name="Notas 5 4 6 2" xfId="6441" xr:uid="{49367DB3-FBD6-445F-AD59-463A0B242C9E}"/>
    <cellStyle name="Notas 5 4 6 2 2" xfId="12752" xr:uid="{0E752F7A-F32A-4411-9003-FFCD945A136E}"/>
    <cellStyle name="Notas 5 4 6 2 2 2" xfId="27860" xr:uid="{BFFEF7BB-6938-4424-BA01-931C9D59A352}"/>
    <cellStyle name="Notas 5 4 6 2 3" xfId="8198" xr:uid="{6A398D4C-8F9F-40C1-A2A3-030E5ACDF57F}"/>
    <cellStyle name="Notas 5 4 6 2 3 2" xfId="23306" xr:uid="{7796A603-1ED8-41B0-87F2-59580BA94B72}"/>
    <cellStyle name="Notas 5 4 6 2 4" xfId="21549" xr:uid="{DB7FFD37-F9D4-4B59-AE7D-4D2C89BADED2}"/>
    <cellStyle name="Notas 5 4 6 3" xfId="10186" xr:uid="{F129B3BE-7F3D-48DB-88D1-342873E553EA}"/>
    <cellStyle name="Notas 5 4 6 3 2" xfId="25294" xr:uid="{2C4C5632-EAC7-4209-9CD9-BE7CF7CA4981}"/>
    <cellStyle name="Notas 5 4 6 4" xfId="14352" xr:uid="{C7A1D401-D69B-4E52-AA03-E98E91A8B7B5}"/>
    <cellStyle name="Notas 5 4 6 4 2" xfId="29460" xr:uid="{8C2A4492-2858-4582-A1B1-603BAFA5C04F}"/>
    <cellStyle name="Notas 5 4 6 5" xfId="18912" xr:uid="{F0B2B17A-98F9-4FF2-881F-9006EC0F4D24}"/>
    <cellStyle name="Notas 5 4 7" xfId="4186" xr:uid="{BAA84B57-5274-4E87-9687-BF8790393DA7}"/>
    <cellStyle name="Notas 5 4 7 2" xfId="6823" xr:uid="{FB78E95B-4401-41CB-B28C-17C6EFCF850F}"/>
    <cellStyle name="Notas 5 4 7 2 2" xfId="13134" xr:uid="{C735CC3F-61DC-4545-8830-7F881C067556}"/>
    <cellStyle name="Notas 5 4 7 2 2 2" xfId="28242" xr:uid="{6470DE0A-FA8D-4CA5-8F2C-2F2BE29BE399}"/>
    <cellStyle name="Notas 5 4 7 2 3" xfId="16803" xr:uid="{CA75C0F2-8C27-4E81-830D-658B1ECF94BB}"/>
    <cellStyle name="Notas 5 4 7 2 3 2" xfId="31911" xr:uid="{62E54D4F-842F-4069-BA28-D7033FBAE822}"/>
    <cellStyle name="Notas 5 4 7 2 4" xfId="21931" xr:uid="{631788AB-206B-4A31-9766-0785B5AA3ABF}"/>
    <cellStyle name="Notas 5 4 7 3" xfId="10568" xr:uid="{66CA2F1F-DDE4-4728-9F5D-DBE4516A7D0F}"/>
    <cellStyle name="Notas 5 4 7 3 2" xfId="25676" xr:uid="{3383CD02-878F-423D-A717-7D20AF84326B}"/>
    <cellStyle name="Notas 5 4 7 4" xfId="8019" xr:uid="{BB622D6B-4637-4540-94B3-0C750D510389}"/>
    <cellStyle name="Notas 5 4 7 4 2" xfId="23127" xr:uid="{994AEA0F-6368-4E5C-B5B4-CACD6278797A}"/>
    <cellStyle name="Notas 5 4 7 5" xfId="19294" xr:uid="{171E6EB4-15AE-4B6F-9695-8A5D427680C4}"/>
    <cellStyle name="Notas 5 4 8" xfId="4393" xr:uid="{86AE6307-5AF7-4554-B8FC-8882F68F4FF0}"/>
    <cellStyle name="Notas 5 4 8 2" xfId="7030" xr:uid="{7EC18C42-E144-4E91-BD96-444467C7FFA3}"/>
    <cellStyle name="Notas 5 4 8 2 2" xfId="13341" xr:uid="{EC182A0C-9570-4CB8-A5D0-22D85774C61F}"/>
    <cellStyle name="Notas 5 4 8 2 2 2" xfId="28449" xr:uid="{16250186-3851-43DF-942D-5B7740CFC29D}"/>
    <cellStyle name="Notas 5 4 8 2 3" xfId="17005" xr:uid="{6CDE7756-3C76-44E6-9FF5-21F7A3AA3E8A}"/>
    <cellStyle name="Notas 5 4 8 2 3 2" xfId="32113" xr:uid="{3D3C14F3-A649-48C0-B1CB-C38246BD736C}"/>
    <cellStyle name="Notas 5 4 8 2 4" xfId="22138" xr:uid="{AAEE6FAF-9674-46AE-AA8C-5E89B8E31E8A}"/>
    <cellStyle name="Notas 5 4 8 3" xfId="10775" xr:uid="{10058316-D4AE-4195-8353-B090F21B5758}"/>
    <cellStyle name="Notas 5 4 8 3 2" xfId="25883" xr:uid="{958B081B-6869-492D-886D-A4AF089DDFC1}"/>
    <cellStyle name="Notas 5 4 8 4" xfId="7314" xr:uid="{FBB00320-04CE-4594-945D-C1F23D1C0CEC}"/>
    <cellStyle name="Notas 5 4 8 4 2" xfId="22422" xr:uid="{CCC399A6-D127-4607-9320-B8538298B911}"/>
    <cellStyle name="Notas 5 4 8 5" xfId="19501" xr:uid="{89E738F2-3F8E-4E92-B62E-7CCD6263E8C9}"/>
    <cellStyle name="Notas 5 4 9" xfId="4751" xr:uid="{EE160948-5D69-4E69-BC2C-950E249E90E4}"/>
    <cellStyle name="Notas 5 4 9 2" xfId="11133" xr:uid="{012015FE-803F-49B6-B634-E6DCD2222298}"/>
    <cellStyle name="Notas 5 4 9 2 2" xfId="26241" xr:uid="{C677A469-A732-419B-9AF0-2B7B0B8C52A0}"/>
    <cellStyle name="Notas 5 4 9 3" xfId="7567" xr:uid="{7EF38382-792C-4D05-9D40-45FD3EF54FB6}"/>
    <cellStyle name="Notas 5 4 9 3 2" xfId="22675" xr:uid="{CFD041FB-7585-4CFC-8AFA-5DDA08E11710}"/>
    <cellStyle name="Notas 5 4 9 4" xfId="19859" xr:uid="{F0BD77B8-5987-40CA-A2E1-3A1038D17876}"/>
    <cellStyle name="Notas 5 5" xfId="2010" xr:uid="{3B9BDA0A-CD6E-4C0B-93D3-B90C33807674}"/>
    <cellStyle name="Notas 5 5 10" xfId="9249" xr:uid="{08672760-4592-445F-85FB-1BD4E52B09E8}"/>
    <cellStyle name="Notas 5 5 10 2" xfId="24357" xr:uid="{B60550D0-4D8F-4C26-A870-97A26403F53A}"/>
    <cellStyle name="Notas 5 5 11" xfId="7338" xr:uid="{6D0223BD-02EB-40E2-8669-3DBE00737F65}"/>
    <cellStyle name="Notas 5 5 11 2" xfId="22446" xr:uid="{706BC769-B94D-4AA1-8064-E082EEE97043}"/>
    <cellStyle name="Notas 5 5 12" xfId="17235" xr:uid="{1558A386-1E10-4DFB-9AEA-90BBAB130B37}"/>
    <cellStyle name="Notas 5 5 2" xfId="2772" xr:uid="{5BF00040-6D54-43C2-BC40-FABFCB543F8A}"/>
    <cellStyle name="Notas 5 5 2 2" xfId="5409" xr:uid="{EBF50832-CB7E-48CB-8DEB-740BE254317D}"/>
    <cellStyle name="Notas 5 5 2 2 2" xfId="14318" xr:uid="{4ADADDF8-0561-42FE-9E35-5921106E430E}"/>
    <cellStyle name="Notas 5 5 2 2 2 2" xfId="29426" xr:uid="{CA194516-CDFF-40C2-A1A2-9D347BD96322}"/>
    <cellStyle name="Notas 5 5 2 2 3" xfId="20517" xr:uid="{C2D2B15C-EC4E-4711-A4C1-057F1F267830}"/>
    <cellStyle name="Notas 5 5 2 3" xfId="16481" xr:uid="{312D92D2-9293-412D-B079-EADC9AD19348}"/>
    <cellStyle name="Notas 5 5 2 3 2" xfId="31589" xr:uid="{7FC674E6-8714-4628-81DA-68F7DC4792C7}"/>
    <cellStyle name="Notas 5 5 2 4" xfId="17880" xr:uid="{B90C0EFE-1288-47B6-ADDD-7386719EDC12}"/>
    <cellStyle name="Notas 5 5 3" xfId="3075" xr:uid="{01C03D25-A0EA-4BD9-AC78-9CC318271FCD}"/>
    <cellStyle name="Notas 5 5 3 2" xfId="5712" xr:uid="{E6E91F0E-1B56-45A6-8A24-F999A92EE846}"/>
    <cellStyle name="Notas 5 5 3 2 2" xfId="12023" xr:uid="{D1BF7F0B-F76C-42D4-BFD9-360380A0C4CF}"/>
    <cellStyle name="Notas 5 5 3 2 2 2" xfId="27131" xr:uid="{3A1A2523-83A8-4649-80FB-93AF12FA37CD}"/>
    <cellStyle name="Notas 5 5 3 2 3" xfId="13698" xr:uid="{0AEB3CA4-C97B-4C64-B5D1-14FDB46B8118}"/>
    <cellStyle name="Notas 5 5 3 2 3 2" xfId="28806" xr:uid="{BEA10272-40F4-487D-AFBD-9ECFFD165B61}"/>
    <cellStyle name="Notas 5 5 3 2 4" xfId="20820" xr:uid="{C6E6E2E6-58BE-4202-932B-6E5833378802}"/>
    <cellStyle name="Notas 5 5 3 3" xfId="9457" xr:uid="{61E6B152-EBE1-4A5F-B513-02D5FA19D137}"/>
    <cellStyle name="Notas 5 5 3 3 2" xfId="24565" xr:uid="{F3C36FD8-1D92-42CD-8888-70CD15DC7283}"/>
    <cellStyle name="Notas 5 5 3 4" xfId="13958" xr:uid="{DA3CAF81-BC68-477D-B257-1CA20EF61159}"/>
    <cellStyle name="Notas 5 5 3 4 2" xfId="29066" xr:uid="{BA794056-F07A-45AB-B60C-8CABDC0951DC}"/>
    <cellStyle name="Notas 5 5 3 5" xfId="18183" xr:uid="{50DD1458-5980-4866-A354-B507F8B22070}"/>
    <cellStyle name="Notas 5 5 4" xfId="3401" xr:uid="{D859519A-2BD0-4C64-AD9A-A5F1421FC528}"/>
    <cellStyle name="Notas 5 5 4 2" xfId="6038" xr:uid="{8A98E53C-7B32-4BF2-B98C-511013000AEF}"/>
    <cellStyle name="Notas 5 5 4 2 2" xfId="12349" xr:uid="{BA7D6864-A246-480A-81A3-71BD9A7FD8AB}"/>
    <cellStyle name="Notas 5 5 4 2 2 2" xfId="27457" xr:uid="{A939BF14-F2FE-42D7-B18D-3DA69A0BDBB8}"/>
    <cellStyle name="Notas 5 5 4 2 3" xfId="15966" xr:uid="{5ABCDCFC-D1EF-479C-A322-3395E4971105}"/>
    <cellStyle name="Notas 5 5 4 2 3 2" xfId="31074" xr:uid="{4B55A245-BE92-4AB2-B05A-C015D3BA120C}"/>
    <cellStyle name="Notas 5 5 4 2 4" xfId="21146" xr:uid="{9C9788BA-F58C-428A-94D5-F2B1CF488005}"/>
    <cellStyle name="Notas 5 5 4 3" xfId="9783" xr:uid="{287A3A80-65EC-47C7-BD83-AB53DD586C92}"/>
    <cellStyle name="Notas 5 5 4 3 2" xfId="24891" xr:uid="{B15E0F67-C611-4FD4-99FA-534A3B448C7C}"/>
    <cellStyle name="Notas 5 5 4 4" xfId="13365" xr:uid="{2A767081-8565-490A-B9B1-26D603614900}"/>
    <cellStyle name="Notas 5 5 4 4 2" xfId="28473" xr:uid="{394CD1B5-0601-4EB9-A31D-940EFAD52C2D}"/>
    <cellStyle name="Notas 5 5 4 5" xfId="18509" xr:uid="{21CFAF44-F0F1-4514-8B6B-73D1A0A94F21}"/>
    <cellStyle name="Notas 5 5 5" xfId="3707" xr:uid="{646D2902-896C-4C53-B4C8-CEDC9334733C}"/>
    <cellStyle name="Notas 5 5 5 2" xfId="6344" xr:uid="{D7FBCC3D-FD0F-462A-9778-ED86E71C204E}"/>
    <cellStyle name="Notas 5 5 5 2 2" xfId="12655" xr:uid="{B4D8278A-1F98-444D-9513-689F006247C7}"/>
    <cellStyle name="Notas 5 5 5 2 2 2" xfId="27763" xr:uid="{85B03E1E-6A75-4F4B-8C66-4B6911889EA0}"/>
    <cellStyle name="Notas 5 5 5 2 3" xfId="13375" xr:uid="{DD07252B-66E9-4CE5-9785-7A065973B351}"/>
    <cellStyle name="Notas 5 5 5 2 3 2" xfId="28483" xr:uid="{6B567D54-8E9C-4ED9-B61E-1ABEB26420A3}"/>
    <cellStyle name="Notas 5 5 5 2 4" xfId="21452" xr:uid="{79D63A95-DB26-415C-BB36-934821FFC005}"/>
    <cellStyle name="Notas 5 5 5 3" xfId="10089" xr:uid="{E818BD9E-D915-4136-AAF5-1D4D9B00D213}"/>
    <cellStyle name="Notas 5 5 5 3 2" xfId="25197" xr:uid="{92AA53EC-1349-43D1-8F7A-CFCA07337276}"/>
    <cellStyle name="Notas 5 5 5 4" xfId="11677" xr:uid="{09CCFCB2-EA86-4CE8-AF99-3655233777E9}"/>
    <cellStyle name="Notas 5 5 5 4 2" xfId="26785" xr:uid="{726D250C-127F-4A9B-B928-BA5D0027D8C2}"/>
    <cellStyle name="Notas 5 5 5 5" xfId="18815" xr:uid="{CA219DE3-BB68-41AC-8D23-82E9B189EC24}"/>
    <cellStyle name="Notas 5 5 6" xfId="4082" xr:uid="{3ECAAAC2-A850-4C27-8E55-8F79F20B4AA2}"/>
    <cellStyle name="Notas 5 5 6 2" xfId="6719" xr:uid="{72B3C98A-4DAE-4AB7-BCAF-BADC04422106}"/>
    <cellStyle name="Notas 5 5 6 2 2" xfId="13030" xr:uid="{6A77BBAF-4D8E-44E5-AD4E-6212E4DD49C0}"/>
    <cellStyle name="Notas 5 5 6 2 2 2" xfId="28138" xr:uid="{4F106294-B694-471B-9511-5270CEAD5780}"/>
    <cellStyle name="Notas 5 5 6 2 3" xfId="16706" xr:uid="{E9C65D1E-29EC-46DF-A742-F5344C949276}"/>
    <cellStyle name="Notas 5 5 6 2 3 2" xfId="31814" xr:uid="{DE697B61-BF23-4F1F-9C03-17E7ACD686FB}"/>
    <cellStyle name="Notas 5 5 6 2 4" xfId="21827" xr:uid="{766770DE-EAFE-4FDB-A531-F36C6C33C314}"/>
    <cellStyle name="Notas 5 5 6 3" xfId="10464" xr:uid="{1A7AD64F-AA05-4C36-B4F1-1BDE5C6C85D4}"/>
    <cellStyle name="Notas 5 5 6 3 2" xfId="25572" xr:uid="{0AB6A990-CF19-44D5-888F-075FC3852E49}"/>
    <cellStyle name="Notas 5 5 6 4" xfId="14375" xr:uid="{0BCB78E3-ABEF-4B30-B9FF-74025E8E5F56}"/>
    <cellStyle name="Notas 5 5 6 4 2" xfId="29483" xr:uid="{52910489-7613-442A-8556-E1F70106CBB0}"/>
    <cellStyle name="Notas 5 5 6 5" xfId="19190" xr:uid="{39230667-8FEC-40A4-9558-C58DE354F21D}"/>
    <cellStyle name="Notas 5 5 7" xfId="4364" xr:uid="{D91DA11A-9CE2-414E-B1C6-481CEF263BBF}"/>
    <cellStyle name="Notas 5 5 7 2" xfId="7001" xr:uid="{82DD50DD-0AD1-41A4-A30F-14E0491768AC}"/>
    <cellStyle name="Notas 5 5 7 2 2" xfId="13312" xr:uid="{2C74B668-7A65-4BF3-A6C9-2162B01E6CBF}"/>
    <cellStyle name="Notas 5 5 7 2 2 2" xfId="28420" xr:uid="{F76EAA27-298F-41E3-8D5C-9372A472CF6E}"/>
    <cellStyle name="Notas 5 5 7 2 3" xfId="16976" xr:uid="{1AEFB89E-3BD0-4709-AE18-17D9BE9790AB}"/>
    <cellStyle name="Notas 5 5 7 2 3 2" xfId="32084" xr:uid="{A880597C-C4DA-4EEC-9FC9-EE165EFC47AB}"/>
    <cellStyle name="Notas 5 5 7 2 4" xfId="22109" xr:uid="{B37383D7-3627-4FDE-B7CB-07593627A700}"/>
    <cellStyle name="Notas 5 5 7 3" xfId="10746" xr:uid="{12D8098A-BCE9-414F-83CC-C2DE2F85D794}"/>
    <cellStyle name="Notas 5 5 7 3 2" xfId="25854" xr:uid="{D6F54922-000D-40F4-9004-AFBE6E6D00C8}"/>
    <cellStyle name="Notas 5 5 7 4" xfId="8717" xr:uid="{988217D6-C7CB-490E-B80A-B807088E1743}"/>
    <cellStyle name="Notas 5 5 7 4 2" xfId="23825" xr:uid="{4F06A4FE-EC2F-44E8-8B78-809478464023}"/>
    <cellStyle name="Notas 5 5 7 5" xfId="19472" xr:uid="{CE11073E-C75D-4CEA-80F5-FE8DF9BD306D}"/>
    <cellStyle name="Notas 5 5 8" xfId="4647" xr:uid="{D4DC93EB-8AAD-4928-9446-AB544292C92D}"/>
    <cellStyle name="Notas 5 5 8 2" xfId="11029" xr:uid="{0B90D3C2-D9D2-4F5D-81D8-9AD64C42BBEA}"/>
    <cellStyle name="Notas 5 5 8 2 2" xfId="26137" xr:uid="{D4F2094C-D5E2-4D46-857C-5C1611962D5C}"/>
    <cellStyle name="Notas 5 5 8 3" xfId="7819" xr:uid="{CEA07F85-0A06-447C-8081-3F6DDA7E0B39}"/>
    <cellStyle name="Notas 5 5 8 3 2" xfId="22927" xr:uid="{F2B6E1A2-566D-4C34-B363-EDCA53DC59F8}"/>
    <cellStyle name="Notas 5 5 8 4" xfId="19755" xr:uid="{77979126-9AF7-4046-9C3F-CE12A0F3C0F5}"/>
    <cellStyle name="Notas 5 5 9" xfId="8508" xr:uid="{4436F434-5CDF-4E1C-BFDA-79B439CBA2C2}"/>
    <cellStyle name="Notas 5 5 9 2" xfId="23616" xr:uid="{A5C2B2FB-96BA-431E-8C47-910FC096763C}"/>
    <cellStyle name="Notas 6" xfId="1468" xr:uid="{00000000-0005-0000-0000-0000C0050000}"/>
    <cellStyle name="Notas 6 2" xfId="1923" xr:uid="{4015D4C8-1B38-4E19-8264-C6611FC65042}"/>
    <cellStyle name="Notas 6 2 10" xfId="14480" xr:uid="{57508B02-A9BE-4E04-9B21-D9574F87AFB8}"/>
    <cellStyle name="Notas 6 2 10 2" xfId="29588" xr:uid="{74223559-4758-4970-B20F-B74607FC2B77}"/>
    <cellStyle name="Notas 6 2 11" xfId="16152" xr:uid="{12B0A7B1-D649-480E-82C7-C846B4FD6AD2}"/>
    <cellStyle name="Notas 6 2 11 2" xfId="31260" xr:uid="{50966128-DE95-4ED0-BCC4-1CC1965D667B}"/>
    <cellStyle name="Notas 6 2 12" xfId="17148" xr:uid="{6D3C7809-A5FB-4939-B2E5-3A7A19604377}"/>
    <cellStyle name="Notas 6 2 2" xfId="2483" xr:uid="{4732FF22-4159-403E-AA5A-D1ED8E9B018A}"/>
    <cellStyle name="Notas 6 2 2 2" xfId="5120" xr:uid="{C43601EF-8FE6-4D17-ADBD-6473F0EE5EDF}"/>
    <cellStyle name="Notas 6 2 2 2 2" xfId="11484" xr:uid="{A02F7119-1B3F-4DB6-9466-CBBD1AD65378}"/>
    <cellStyle name="Notas 6 2 2 2 2 2" xfId="26592" xr:uid="{6039F7C0-1C0C-4964-BB20-EE6811F9ED99}"/>
    <cellStyle name="Notas 6 2 2 2 3" xfId="8099" xr:uid="{61735469-C769-4CB4-B493-5FF6052801E0}"/>
    <cellStyle name="Notas 6 2 2 2 3 2" xfId="23207" xr:uid="{DD7E52EE-FE5E-4C4E-BA18-B7383345F32B}"/>
    <cellStyle name="Notas 6 2 2 2 4" xfId="20228" xr:uid="{662548F3-82B0-4452-8990-9AE131641676}"/>
    <cellStyle name="Notas 6 2 2 3" xfId="8950" xr:uid="{AF1E3BD0-B4E7-4CA8-A12E-AE4F87E060A4}"/>
    <cellStyle name="Notas 6 2 2 3 2" xfId="24058" xr:uid="{D9ACC8B1-221F-433D-B4C5-06F06ADCA827}"/>
    <cellStyle name="Notas 6 2 3" xfId="2699" xr:uid="{AD39B354-F986-44BE-847A-0EA2FA9D997D}"/>
    <cellStyle name="Notas 6 2 3 2" xfId="5336" xr:uid="{EBF8CFBE-25DC-4347-AE56-A392C1DF48F4}"/>
    <cellStyle name="Notas 6 2 3 2 2" xfId="14164" xr:uid="{2D103957-7E98-4BA0-BDE3-497BE0F2FD50}"/>
    <cellStyle name="Notas 6 2 3 2 2 2" xfId="29272" xr:uid="{11054F4F-5567-4D0F-BC40-6FC397E0443D}"/>
    <cellStyle name="Notas 6 2 3 2 3" xfId="20444" xr:uid="{8CF8BB3A-E151-4991-9C3E-B8FF82B6699B}"/>
    <cellStyle name="Notas 6 2 3 3" xfId="7677" xr:uid="{4E9B0E41-9B67-412D-BE29-254760F92BF0}"/>
    <cellStyle name="Notas 6 2 3 3 2" xfId="22785" xr:uid="{8F0A5D6F-9879-47E3-AEC6-459FA27E2AA8}"/>
    <cellStyle name="Notas 6 2 3 4" xfId="17807" xr:uid="{3116A12A-FAD6-4411-A818-C07FAB3F38A8}"/>
    <cellStyle name="Notas 6 2 4" xfId="3002" xr:uid="{2F8CBBA5-6692-4B08-9042-52FE0AAD5315}"/>
    <cellStyle name="Notas 6 2 4 2" xfId="5639" xr:uid="{7312D632-ECEB-4B75-8DAD-DDAFC3F7F2A8}"/>
    <cellStyle name="Notas 6 2 4 2 2" xfId="11950" xr:uid="{66CDCEEF-8CC6-4504-AE21-A8357424FE04}"/>
    <cellStyle name="Notas 6 2 4 2 2 2" xfId="27058" xr:uid="{48C11CF9-A6AB-4103-A97D-63B631507C4A}"/>
    <cellStyle name="Notas 6 2 4 2 3" xfId="7851" xr:uid="{3B7A4DC7-D732-4048-A8A2-2DA8DEA903B1}"/>
    <cellStyle name="Notas 6 2 4 2 3 2" xfId="22959" xr:uid="{34DD88A0-A966-425C-8678-4B8F4F0A14BD}"/>
    <cellStyle name="Notas 6 2 4 2 4" xfId="20747" xr:uid="{B3B07E9D-9B28-44BE-8C2B-114ECF46F9F4}"/>
    <cellStyle name="Notas 6 2 4 3" xfId="9384" xr:uid="{4A300AFA-DD5D-42E7-AC14-8D90438D509F}"/>
    <cellStyle name="Notas 6 2 4 3 2" xfId="24492" xr:uid="{B9C6F0EF-05C8-4856-8BB6-2323CDD239D4}"/>
    <cellStyle name="Notas 6 2 4 4" xfId="7289" xr:uid="{0B8B292B-4F04-432F-ABE1-5A0BDB86E980}"/>
    <cellStyle name="Notas 6 2 4 4 2" xfId="22397" xr:uid="{862049D5-C398-43F6-B75A-BFD5906DE10F}"/>
    <cellStyle name="Notas 6 2 4 5" xfId="18110" xr:uid="{0DF18CFF-E7BC-481F-82E9-38297B3D8061}"/>
    <cellStyle name="Notas 6 2 5" xfId="3328" xr:uid="{DAB5DB53-BF1B-44A2-9EE0-F6B9E9C5C174}"/>
    <cellStyle name="Notas 6 2 5 2" xfId="5965" xr:uid="{B19B2761-9246-4F29-B94E-FC79AFD8584A}"/>
    <cellStyle name="Notas 6 2 5 2 2" xfId="12276" xr:uid="{6F1CBFF7-FEE5-40B0-B05C-4276C8C004FC}"/>
    <cellStyle name="Notas 6 2 5 2 2 2" xfId="27384" xr:uid="{E51B2DBD-112C-4845-A79C-17300073AF9A}"/>
    <cellStyle name="Notas 6 2 5 2 3" xfId="14975" xr:uid="{DB5209B3-850D-43DD-8CD8-CA5C66555A38}"/>
    <cellStyle name="Notas 6 2 5 2 3 2" xfId="30083" xr:uid="{B1C88A85-594B-431C-92BF-57E9C9177D60}"/>
    <cellStyle name="Notas 6 2 5 2 4" xfId="21073" xr:uid="{BC560297-7C99-4829-8877-264699C6978D}"/>
    <cellStyle name="Notas 6 2 5 3" xfId="9710" xr:uid="{2735DE77-049F-4E3C-B7B1-B1BAF55A6E42}"/>
    <cellStyle name="Notas 6 2 5 3 2" xfId="24818" xr:uid="{B3A22925-19EB-42FC-8603-F68A6307220B}"/>
    <cellStyle name="Notas 6 2 5 4" xfId="14704" xr:uid="{A1DD2F77-FA3E-47B1-8CE9-A194C2F0977D}"/>
    <cellStyle name="Notas 6 2 5 4 2" xfId="29812" xr:uid="{366EA192-A794-4CF6-A761-6EE0AD49881A}"/>
    <cellStyle name="Notas 6 2 5 5" xfId="18436" xr:uid="{9D7FAF39-41F4-4278-8F49-FB104DED2744}"/>
    <cellStyle name="Notas 6 2 6" xfId="3634" xr:uid="{8CB3205F-92AF-4CDB-BBB1-A96E7BC0D040}"/>
    <cellStyle name="Notas 6 2 6 2" xfId="6271" xr:uid="{32CE294D-0DC2-49F6-969F-C54BFC3ECAA0}"/>
    <cellStyle name="Notas 6 2 6 2 2" xfId="12582" xr:uid="{D348DF4B-9EBE-460C-AD00-56B2E91156B8}"/>
    <cellStyle name="Notas 6 2 6 2 2 2" xfId="27690" xr:uid="{889C4258-A148-492F-B5F9-CF024EE2890A}"/>
    <cellStyle name="Notas 6 2 6 2 3" xfId="15067" xr:uid="{0FA759BD-A6D5-4691-B83D-0449360D2D09}"/>
    <cellStyle name="Notas 6 2 6 2 3 2" xfId="30175" xr:uid="{91E09C5B-B092-4826-A892-3E0F80630B50}"/>
    <cellStyle name="Notas 6 2 6 2 4" xfId="21379" xr:uid="{82D8C3DA-6EB2-40E6-BDE4-691CBFAB5AB8}"/>
    <cellStyle name="Notas 6 2 6 3" xfId="10016" xr:uid="{4263E6AB-29CB-489B-B706-638685201D2D}"/>
    <cellStyle name="Notas 6 2 6 3 2" xfId="25124" xr:uid="{C03C6A49-C008-4ABF-BDEA-4E6B1AF7002C}"/>
    <cellStyle name="Notas 6 2 6 4" xfId="14086" xr:uid="{C3373D62-1364-4AF0-9D5E-172A78092985}"/>
    <cellStyle name="Notas 6 2 6 4 2" xfId="29194" xr:uid="{F955B693-CA33-4B7A-B6FC-41E98437D276}"/>
    <cellStyle name="Notas 6 2 6 5" xfId="18742" xr:uid="{2650D468-2550-496A-8766-BA861C25B8F0}"/>
    <cellStyle name="Notas 6 2 7" xfId="3995" xr:uid="{BFEEE78D-01AC-4445-A589-E9E37C4A34FF}"/>
    <cellStyle name="Notas 6 2 7 2" xfId="6632" xr:uid="{5D9D3F9C-AC01-4114-A6B0-B1F58390FFC6}"/>
    <cellStyle name="Notas 6 2 7 2 2" xfId="12943" xr:uid="{73FC9166-48C3-4D75-87E5-FD0C9C4B8C31}"/>
    <cellStyle name="Notas 6 2 7 2 2 2" xfId="28051" xr:uid="{DB03973E-A8BC-4E2D-80A5-571E5A429741}"/>
    <cellStyle name="Notas 6 2 7 2 3" xfId="16633" xr:uid="{7C19A0C4-0017-43E1-8EC0-9BA36A1B272B}"/>
    <cellStyle name="Notas 6 2 7 2 3 2" xfId="31741" xr:uid="{5D99BA9A-0AC5-4FFF-B3F7-4F1358C168A0}"/>
    <cellStyle name="Notas 6 2 7 2 4" xfId="21740" xr:uid="{6CC5D8F8-AAB7-42AD-B962-12F7555097D8}"/>
    <cellStyle name="Notas 6 2 7 3" xfId="10377" xr:uid="{F5B11D5C-AD10-4E15-9D96-52BF36BE6B86}"/>
    <cellStyle name="Notas 6 2 7 3 2" xfId="25485" xr:uid="{4087BF8E-BD2D-4DA7-83F8-C97F07CF38D5}"/>
    <cellStyle name="Notas 6 2 7 4" xfId="16533" xr:uid="{6536CC1A-D41E-46A3-B741-25440926BE48}"/>
    <cellStyle name="Notas 6 2 7 4 2" xfId="31641" xr:uid="{3904554A-856C-4207-8C28-55E0ED66E70A}"/>
    <cellStyle name="Notas 6 2 7 5" xfId="19103" xr:uid="{E4FD0C1F-4C82-4FBE-8AD9-97A3D1BAF465}"/>
    <cellStyle name="Notas 6 2 8" xfId="4560" xr:uid="{C5B54146-9FE5-4DA5-BBA4-2835B2612BA7}"/>
    <cellStyle name="Notas 6 2 8 2" xfId="10942" xr:uid="{13C059A6-D251-414F-87D2-8C993C0FD7AD}"/>
    <cellStyle name="Notas 6 2 8 2 2" xfId="26050" xr:uid="{BA945AEB-D526-4CEE-A804-E6183489C450}"/>
    <cellStyle name="Notas 6 2 8 3" xfId="15000" xr:uid="{B0C787B4-8A8A-4C56-9B13-800C5189367D}"/>
    <cellStyle name="Notas 6 2 8 3 2" xfId="30108" xr:uid="{F8915FFE-C499-4820-85DB-DE609D217C6C}"/>
    <cellStyle name="Notas 6 2 8 4" xfId="19668" xr:uid="{1E5961CF-0405-4C85-BAA3-14F775427BC4}"/>
    <cellStyle name="Notas 6 2 9" xfId="8424" xr:uid="{9948996B-983E-4155-AAA5-5BE9F38A9796}"/>
    <cellStyle name="Notas 6 2 9 2" xfId="23532" xr:uid="{C6112445-C8C2-4A5A-AF10-D0B1A13E0E43}"/>
    <cellStyle name="Notas 6 3" xfId="1917" xr:uid="{7EF4B82D-E6B9-459E-9C68-58A923AFA962}"/>
    <cellStyle name="Notas 6 3 10" xfId="8418" xr:uid="{D7FC5285-34AF-4FEE-8C25-48B112263014}"/>
    <cellStyle name="Notas 6 3 10 2" xfId="23526" xr:uid="{C7B644A9-8E75-497C-AACC-BF90634EB67B}"/>
    <cellStyle name="Notas 6 3 11" xfId="8217" xr:uid="{68783C9C-A423-490F-B72F-24CA0145055C}"/>
    <cellStyle name="Notas 6 3 11 2" xfId="23325" xr:uid="{7A11FC1D-3D4D-4B82-B694-55058362D7B8}"/>
    <cellStyle name="Notas 6 3 12" xfId="16196" xr:uid="{DFA15DAD-71F1-4E03-AACF-E17F0C20630D}"/>
    <cellStyle name="Notas 6 3 12 2" xfId="31304" xr:uid="{32FEE0E0-C19F-4886-A8E5-A8CBC78FCCA5}"/>
    <cellStyle name="Notas 6 3 13" xfId="17142" xr:uid="{EBFAC2B9-4095-4AB0-B6D9-20B7C6FCC6E5}"/>
    <cellStyle name="Notas 6 3 2" xfId="2477" xr:uid="{66323E5E-F456-4BCC-AD1E-C17654359B70}"/>
    <cellStyle name="Notas 6 3 2 2" xfId="5114" xr:uid="{7E6DC646-18BA-49B7-81AF-FD915CC71F7A}"/>
    <cellStyle name="Notas 6 3 2 2 2" xfId="11478" xr:uid="{00B68CCA-9C3E-43B9-A01D-021BE71ABF26}"/>
    <cellStyle name="Notas 6 3 2 2 2 2" xfId="26586" xr:uid="{D0E20D51-5EC9-42BD-917C-945E0155EB64}"/>
    <cellStyle name="Notas 6 3 2 2 3" xfId="15647" xr:uid="{23AA9ACE-274A-4770-9B7D-4361EC1BCF89}"/>
    <cellStyle name="Notas 6 3 2 2 3 2" xfId="30755" xr:uid="{9583D18B-A27A-4747-9E3D-05EFB1EE38CE}"/>
    <cellStyle name="Notas 6 3 2 2 4" xfId="20222" xr:uid="{03AE4587-E174-4BC9-8516-47F87A4730D2}"/>
    <cellStyle name="Notas 6 3 2 3" xfId="8944" xr:uid="{7FA73867-4447-4DEE-87EC-B5284231AB90}"/>
    <cellStyle name="Notas 6 3 2 3 2" xfId="24052" xr:uid="{7A9772C9-993A-4E99-8094-44CFE2FA7B11}"/>
    <cellStyle name="Notas 6 3 2 4" xfId="15404" xr:uid="{0784764B-E7E6-4632-A4E5-FBE3BA5F663F}"/>
    <cellStyle name="Notas 6 3 2 4 2" xfId="30512" xr:uid="{6C634F4A-5EC3-4C8A-B7C2-A3757B9B171A}"/>
    <cellStyle name="Notas 6 3 2 5" xfId="15105" xr:uid="{F7E4AC65-0F83-4D22-AC19-A2CCC54E8CFA}"/>
    <cellStyle name="Notas 6 3 2 5 2" xfId="30213" xr:uid="{CF5C173D-241C-45D5-B8DF-9E0773B08127}"/>
    <cellStyle name="Notas 6 3 2 6" xfId="17639" xr:uid="{D6E093A2-D154-4266-AD08-5D4EB6B61A4E}"/>
    <cellStyle name="Notas 6 3 3" xfId="2693" xr:uid="{6A8B81B0-1655-413E-A85F-647DAFC7792D}"/>
    <cellStyle name="Notas 6 3 3 2" xfId="5330" xr:uid="{F9BAC1DD-C5B0-482A-8CE8-B4F3F61B3224}"/>
    <cellStyle name="Notas 6 3 3 2 2" xfId="7827" xr:uid="{34EFA633-656B-4211-9811-86334A43574B}"/>
    <cellStyle name="Notas 6 3 3 2 2 2" xfId="22935" xr:uid="{DE733B8C-232F-4FF5-807F-A1324AAED424}"/>
    <cellStyle name="Notas 6 3 3 2 3" xfId="20438" xr:uid="{68F4CE07-02CE-4CC3-94E5-3B728514B476}"/>
    <cellStyle name="Notas 6 3 3 3" xfId="14001" xr:uid="{999C0467-B75A-4F63-A626-3893099A425E}"/>
    <cellStyle name="Notas 6 3 3 3 2" xfId="29109" xr:uid="{0B053B80-F35A-4DF2-97E7-E0863847C058}"/>
    <cellStyle name="Notas 6 3 3 4" xfId="17801" xr:uid="{9070C39B-DB09-4D05-967D-97882A6E5CB9}"/>
    <cellStyle name="Notas 6 3 4" xfId="2996" xr:uid="{4B3AA95F-44C5-4F14-B030-4E0AE5784C6B}"/>
    <cellStyle name="Notas 6 3 4 2" xfId="5633" xr:uid="{201ABC33-0AE2-47D5-AF00-627284D4E8EC}"/>
    <cellStyle name="Notas 6 3 4 2 2" xfId="11944" xr:uid="{3091EC18-EA7C-42ED-832C-CDA42A7ED6D5}"/>
    <cellStyle name="Notas 6 3 4 2 2 2" xfId="27052" xr:uid="{A0BD1E35-0C9D-4C4F-82CF-A1C613C78A0A}"/>
    <cellStyle name="Notas 6 3 4 2 3" xfId="7208" xr:uid="{4E48ED5C-DC8A-44A7-8346-02B320EB631B}"/>
    <cellStyle name="Notas 6 3 4 2 3 2" xfId="22316" xr:uid="{ACE43183-2D05-4B49-87B1-CBF939BD37BD}"/>
    <cellStyle name="Notas 6 3 4 2 4" xfId="20741" xr:uid="{8AE31935-AAB2-4C54-845E-52BB57E9DBDD}"/>
    <cellStyle name="Notas 6 3 4 3" xfId="9378" xr:uid="{35B1EE62-1883-413A-B339-AE00D7C18F87}"/>
    <cellStyle name="Notas 6 3 4 3 2" xfId="24486" xr:uid="{04A11F8E-A5DF-4753-88E9-7205BEB4EE2D}"/>
    <cellStyle name="Notas 6 3 4 4" xfId="14094" xr:uid="{5A374C52-9453-452A-B8C2-19D774ED3677}"/>
    <cellStyle name="Notas 6 3 4 4 2" xfId="29202" xr:uid="{5D89FBED-5302-4CEF-8D0B-C05A16E190FF}"/>
    <cellStyle name="Notas 6 3 4 5" xfId="18104" xr:uid="{F2B4FCB7-A81B-4C36-8B95-E7623704B385}"/>
    <cellStyle name="Notas 6 3 5" xfId="3322" xr:uid="{72B6375B-C346-4797-A8BD-854650EF4BD3}"/>
    <cellStyle name="Notas 6 3 5 2" xfId="5959" xr:uid="{33BD6591-4FF3-483F-9B32-B769CA3C319B}"/>
    <cellStyle name="Notas 6 3 5 2 2" xfId="12270" xr:uid="{22F278A4-7FC1-4397-BA92-92603484BC1B}"/>
    <cellStyle name="Notas 6 3 5 2 2 2" xfId="27378" xr:uid="{6F672D0D-1210-4F07-ACA8-201C54521564}"/>
    <cellStyle name="Notas 6 3 5 2 3" xfId="15512" xr:uid="{72F897CD-F8C3-4DCD-8743-FC72D74189B1}"/>
    <cellStyle name="Notas 6 3 5 2 3 2" xfId="30620" xr:uid="{3A826087-7238-4643-BD00-3E14B47BC6EE}"/>
    <cellStyle name="Notas 6 3 5 2 4" xfId="21067" xr:uid="{A9EC8129-DBF7-4946-840A-67509CFBF51C}"/>
    <cellStyle name="Notas 6 3 5 3" xfId="9704" xr:uid="{70CEBE80-1095-44C1-8F37-E4B7F993D376}"/>
    <cellStyle name="Notas 6 3 5 3 2" xfId="24812" xr:uid="{E0890393-DF4A-4585-8B7B-C8CFC4CE323F}"/>
    <cellStyle name="Notas 6 3 5 4" xfId="16261" xr:uid="{AEBC457A-7B55-4FB5-B2F6-C65B5C1EC14E}"/>
    <cellStyle name="Notas 6 3 5 4 2" xfId="31369" xr:uid="{006A4358-74A2-4C1A-8992-03B531583F8B}"/>
    <cellStyle name="Notas 6 3 5 5" xfId="18430" xr:uid="{A090ECE3-52CB-48C1-9F84-8BA13B05A114}"/>
    <cellStyle name="Notas 6 3 6" xfId="3628" xr:uid="{1CF7A6CC-3362-419E-8686-EACA54782481}"/>
    <cellStyle name="Notas 6 3 6 2" xfId="6265" xr:uid="{442DF6BA-86FF-4053-ACF6-F9FE7061DF1D}"/>
    <cellStyle name="Notas 6 3 6 2 2" xfId="12576" xr:uid="{5215EFA2-E224-48BB-9BAA-6B28FF3BDB1C}"/>
    <cellStyle name="Notas 6 3 6 2 2 2" xfId="27684" xr:uid="{D6058865-044C-4B50-9942-D8A7C96B25B9}"/>
    <cellStyle name="Notas 6 3 6 2 3" xfId="14900" xr:uid="{D2F6AA44-1A49-4DA9-8085-F042ED89B11E}"/>
    <cellStyle name="Notas 6 3 6 2 3 2" xfId="30008" xr:uid="{4BD907C5-8E36-4A1C-A9E3-B84569546D5C}"/>
    <cellStyle name="Notas 6 3 6 2 4" xfId="21373" xr:uid="{B36C4272-4745-42D5-926B-D477EE143BC1}"/>
    <cellStyle name="Notas 6 3 6 3" xfId="10010" xr:uid="{D6C815B1-B701-48E3-91F4-C1948933BE49}"/>
    <cellStyle name="Notas 6 3 6 3 2" xfId="25118" xr:uid="{AEE8BD40-EFC2-4543-B4C3-AA8F3C811D8A}"/>
    <cellStyle name="Notas 6 3 6 4" xfId="7068" xr:uid="{5E460F20-ADD7-4C1A-9313-915EAA7C8724}"/>
    <cellStyle name="Notas 6 3 6 4 2" xfId="22176" xr:uid="{8ED0B5B5-4725-44CA-A43C-59C45A26A31A}"/>
    <cellStyle name="Notas 6 3 6 5" xfId="18736" xr:uid="{31E6EDB0-C747-4FF0-8EFA-3AC6AAAED69F}"/>
    <cellStyle name="Notas 6 3 7" xfId="3989" xr:uid="{83815BE2-6B5D-4417-B17B-FDC16C4B0B88}"/>
    <cellStyle name="Notas 6 3 7 2" xfId="6626" xr:uid="{368703B0-9E73-4E28-B0C5-D83DE3781756}"/>
    <cellStyle name="Notas 6 3 7 2 2" xfId="12937" xr:uid="{1050EC67-BD25-48D6-B335-392C79008C06}"/>
    <cellStyle name="Notas 6 3 7 2 2 2" xfId="28045" xr:uid="{8E1D49C6-260A-47FE-B9EE-6D2F78D0D03E}"/>
    <cellStyle name="Notas 6 3 7 2 3" xfId="16627" xr:uid="{F85A28C5-B347-4671-A382-F81DFDF9534A}"/>
    <cellStyle name="Notas 6 3 7 2 3 2" xfId="31735" xr:uid="{B6D1D951-D64C-42E6-A669-DE03C4B6C970}"/>
    <cellStyle name="Notas 6 3 7 2 4" xfId="21734" xr:uid="{C8C4EE20-5685-46E1-9DF6-08797AD1C6F1}"/>
    <cellStyle name="Notas 6 3 7 3" xfId="10371" xr:uid="{841B589F-65E6-4E86-B54D-3A2E57649BCC}"/>
    <cellStyle name="Notas 6 3 7 3 2" xfId="25479" xr:uid="{BEAEC148-2595-4A35-9655-2061975CE464}"/>
    <cellStyle name="Notas 6 3 7 4" xfId="13447" xr:uid="{EC9647E1-3F84-4767-9008-F72C4FF10CE4}"/>
    <cellStyle name="Notas 6 3 7 4 2" xfId="28555" xr:uid="{1755064F-8995-4CF2-8FEB-600B2B5240E6}"/>
    <cellStyle name="Notas 6 3 7 5" xfId="19097" xr:uid="{9803A082-B02E-4362-BC60-74B994AD4FBE}"/>
    <cellStyle name="Notas 6 3 8" xfId="4309" xr:uid="{A4DBA619-FBBB-4987-B320-28D83032AD9E}"/>
    <cellStyle name="Notas 6 3 8 2" xfId="6946" xr:uid="{2184BC01-8000-4C44-AA51-7C85E001DE82}"/>
    <cellStyle name="Notas 6 3 8 2 2" xfId="13257" xr:uid="{5A8A77D5-A3EC-487C-83E3-AF9012BE1B47}"/>
    <cellStyle name="Notas 6 3 8 2 2 2" xfId="28365" xr:uid="{A2052C47-8893-4A43-AC44-ED74161EA76C}"/>
    <cellStyle name="Notas 6 3 8 2 3" xfId="16921" xr:uid="{5BA7B45F-7C58-4F18-BA4D-B11CB909DEB4}"/>
    <cellStyle name="Notas 6 3 8 2 3 2" xfId="32029" xr:uid="{885532F3-883F-4D74-8D00-032815911900}"/>
    <cellStyle name="Notas 6 3 8 2 4" xfId="22054" xr:uid="{94FB1456-4CF9-4407-8C2E-31411EA330AF}"/>
    <cellStyle name="Notas 6 3 8 3" xfId="10691" xr:uid="{3F84C0CE-4FB4-400F-9868-0EEDB61A878D}"/>
    <cellStyle name="Notas 6 3 8 3 2" xfId="25799" xr:uid="{9DDD38F1-1CCB-424F-928D-79AEBA18B414}"/>
    <cellStyle name="Notas 6 3 8 4" xfId="7147" xr:uid="{9C005A15-7741-43AA-A796-120E2E4D4780}"/>
    <cellStyle name="Notas 6 3 8 4 2" xfId="22255" xr:uid="{4DA31E07-EC66-4C78-AB20-787409E285ED}"/>
    <cellStyle name="Notas 6 3 8 5" xfId="19417" xr:uid="{F11D6BB8-7FC0-417B-B496-85E6DD52304E}"/>
    <cellStyle name="Notas 6 3 9" xfId="4554" xr:uid="{CC5A9A3E-2CBC-4B81-BA89-1AB446DBE587}"/>
    <cellStyle name="Notas 6 3 9 2" xfId="10936" xr:uid="{BA0D30E8-1F49-47E7-B334-345C7DC91FD9}"/>
    <cellStyle name="Notas 6 3 9 2 2" xfId="26044" xr:uid="{27F56B09-F9CC-448E-9B3D-CD078CCF5912}"/>
    <cellStyle name="Notas 6 3 9 3" xfId="13779" xr:uid="{46641026-781D-441A-8F2A-E42619B0EC7C}"/>
    <cellStyle name="Notas 6 3 9 3 2" xfId="28887" xr:uid="{EB3E7FF8-203A-4A91-B3C7-CCBCC1751A5A}"/>
    <cellStyle name="Notas 6 3 9 4" xfId="19662" xr:uid="{D705B54B-23C5-4776-A12B-027C9A1E53B9}"/>
    <cellStyle name="Notas 6 4" xfId="2115" xr:uid="{2722899D-9D10-4732-BC57-A6C5BC193A4E}"/>
    <cellStyle name="Notas 6 4 10" xfId="8613" xr:uid="{229A33DB-33BF-462C-A70B-3A2A7E2ECA67}"/>
    <cellStyle name="Notas 6 4 10 2" xfId="23721" xr:uid="{C62BE061-8FBB-47D5-80F9-825E54B99AE5}"/>
    <cellStyle name="Notas 6 4 11" xfId="7898" xr:uid="{419AD2FE-A17C-4EA2-B629-E1504A5D52D7}"/>
    <cellStyle name="Notas 6 4 11 2" xfId="23006" xr:uid="{D734E8E8-1750-42A7-9A32-037E363247AD}"/>
    <cellStyle name="Notas 6 4 12" xfId="14583" xr:uid="{6C863179-D44C-46B5-91FD-EC962787B923}"/>
    <cellStyle name="Notas 6 4 12 2" xfId="29691" xr:uid="{FC123015-ADD7-4FE7-B351-BC8F34DDB5F0}"/>
    <cellStyle name="Notas 6 4 13" xfId="17340" xr:uid="{140F00EB-93A8-4095-9B07-F6DC1745B1A0}"/>
    <cellStyle name="Notas 6 4 2" xfId="2605" xr:uid="{DC72F35C-AD06-4B33-B4EA-5915A0A8EF9F}"/>
    <cellStyle name="Notas 6 4 2 2" xfId="5242" xr:uid="{764B4955-821D-4A4A-B961-81E7AFD93865}"/>
    <cellStyle name="Notas 6 4 2 2 2" xfId="11606" xr:uid="{20E41B34-57A0-49BC-87D2-F50ACFE12BB0}"/>
    <cellStyle name="Notas 6 4 2 2 2 2" xfId="26714" xr:uid="{21B60F7B-C33E-4C2A-93AB-2A73E7065E01}"/>
    <cellStyle name="Notas 6 4 2 2 3" xfId="15785" xr:uid="{1260321C-7921-441D-8586-1D835A1396F7}"/>
    <cellStyle name="Notas 6 4 2 2 3 2" xfId="30893" xr:uid="{77C16F9C-2D75-4E93-996F-2F8673E850F1}"/>
    <cellStyle name="Notas 6 4 2 2 4" xfId="20350" xr:uid="{9ADEAA4F-F09D-4C51-B264-3EBEE8520B45}"/>
    <cellStyle name="Notas 6 4 2 3" xfId="9072" xr:uid="{9FAEBF49-3B5F-49F1-AD4D-20766B840969}"/>
    <cellStyle name="Notas 6 4 2 3 2" xfId="24180" xr:uid="{CC5D927B-61AC-4D39-85EB-43BBB1F0626A}"/>
    <cellStyle name="Notas 6 4 2 4" xfId="15044" xr:uid="{6C3960EA-5988-4AD1-B44D-8E9A3DA75E31}"/>
    <cellStyle name="Notas 6 4 2 4 2" xfId="30152" xr:uid="{058DE624-1E9D-4F8B-AB8A-7CD6E590E531}"/>
    <cellStyle name="Notas 6 4 2 5" xfId="16403" xr:uid="{07C4AE27-32B9-45FF-BDFE-7166691CEA19}"/>
    <cellStyle name="Notas 6 4 2 5 2" xfId="31511" xr:uid="{670ED44E-D196-4AD4-9932-4DD6EC5C63F3}"/>
    <cellStyle name="Notas 6 4 2 6" xfId="17713" xr:uid="{B5D47F04-0AC0-4114-97A1-63AB609BF5E3}"/>
    <cellStyle name="Notas 6 4 3" xfId="2870" xr:uid="{5C34EA70-9C7C-4B86-BFBD-9BCCAFF08810}"/>
    <cellStyle name="Notas 6 4 3 2" xfId="5507" xr:uid="{B9DC0DCE-A17A-4CD6-B6B0-E02697184B54}"/>
    <cellStyle name="Notas 6 4 3 2 2" xfId="8131" xr:uid="{7BE8CA8D-15CE-4D6F-BBCA-EA9C39F81D17}"/>
    <cellStyle name="Notas 6 4 3 2 2 2" xfId="23239" xr:uid="{01659209-F1EB-4D2D-9B3B-45F4ED558CF2}"/>
    <cellStyle name="Notas 6 4 3 2 3" xfId="20615" xr:uid="{DF57498F-5A09-401A-B8C1-70C4389F7214}"/>
    <cellStyle name="Notas 6 4 3 3" xfId="15640" xr:uid="{976E3CFD-7494-4303-8409-5EDEC6C67BBA}"/>
    <cellStyle name="Notas 6 4 3 3 2" xfId="30748" xr:uid="{A04D8B25-8A05-4A8F-BE0E-C7FF77DBBDD1}"/>
    <cellStyle name="Notas 6 4 3 4" xfId="17978" xr:uid="{97E19D0F-F0A7-41B2-A3BF-42B505C2DDE4}"/>
    <cellStyle name="Notas 6 4 4" xfId="3173" xr:uid="{9A2572EE-9272-4DF2-9D31-E83EE287450A}"/>
    <cellStyle name="Notas 6 4 4 2" xfId="5810" xr:uid="{E5056961-E6F8-4E71-AEF2-E29C40774575}"/>
    <cellStyle name="Notas 6 4 4 2 2" xfId="12121" xr:uid="{B503B060-FBFE-4646-828E-2DC04D2B561E}"/>
    <cellStyle name="Notas 6 4 4 2 2 2" xfId="27229" xr:uid="{DFAB40B8-46BC-4636-8AB5-0ED5ACBEF39F}"/>
    <cellStyle name="Notas 6 4 4 2 3" xfId="14063" xr:uid="{01514D37-4189-4FA4-A489-0379B5A0DFBC}"/>
    <cellStyle name="Notas 6 4 4 2 3 2" xfId="29171" xr:uid="{E4817F97-A949-45CC-8733-17AB463BFA5A}"/>
    <cellStyle name="Notas 6 4 4 2 4" xfId="20918" xr:uid="{665C3394-D106-445B-AEBC-3EED496DF4B3}"/>
    <cellStyle name="Notas 6 4 4 3" xfId="9555" xr:uid="{BEA64D44-841E-4539-AE1B-EFFA6D71E4DA}"/>
    <cellStyle name="Notas 6 4 4 3 2" xfId="24663" xr:uid="{7071207D-F588-4A90-B15D-CF70D72C04E2}"/>
    <cellStyle name="Notas 6 4 4 4" xfId="15752" xr:uid="{D640B2AD-BE8E-4144-BFF4-60D563FD1ABD}"/>
    <cellStyle name="Notas 6 4 4 4 2" xfId="30860" xr:uid="{55356ABA-5CEB-43B0-8EFB-EA2C2270FC4E}"/>
    <cellStyle name="Notas 6 4 4 5" xfId="18281" xr:uid="{810772A2-F34D-4369-8907-2EC958C18D8A}"/>
    <cellStyle name="Notas 6 4 5" xfId="3499" xr:uid="{5837AC08-1538-4F06-BBF8-6D4B9D8B085E}"/>
    <cellStyle name="Notas 6 4 5 2" xfId="6136" xr:uid="{A3D14576-9C73-4420-BC89-0F2AC0299A8B}"/>
    <cellStyle name="Notas 6 4 5 2 2" xfId="12447" xr:uid="{115216A1-DB14-47B5-B17E-6E6F634235B0}"/>
    <cellStyle name="Notas 6 4 5 2 2 2" xfId="27555" xr:uid="{71DEF4CF-C738-4A1D-8930-E313767D9EF8}"/>
    <cellStyle name="Notas 6 4 5 2 3" xfId="14404" xr:uid="{7D3E017D-D74A-44ED-B46D-053573D8B08A}"/>
    <cellStyle name="Notas 6 4 5 2 3 2" xfId="29512" xr:uid="{F7705CA8-1ACD-4387-932E-513A82680D1E}"/>
    <cellStyle name="Notas 6 4 5 2 4" xfId="21244" xr:uid="{3275FF5F-7F89-4662-808B-9D7BDCD9502B}"/>
    <cellStyle name="Notas 6 4 5 3" xfId="9881" xr:uid="{FD1106E8-329F-4591-865D-20304FD015FA}"/>
    <cellStyle name="Notas 6 4 5 3 2" xfId="24989" xr:uid="{8DF1F5E7-7886-4939-8C24-318F98CDCEC7}"/>
    <cellStyle name="Notas 6 4 5 4" xfId="9289" xr:uid="{F3AC04C0-824F-4B27-8B9D-60C4F9027231}"/>
    <cellStyle name="Notas 6 4 5 4 2" xfId="24397" xr:uid="{B6C77334-071B-416B-B405-95ADD2A15755}"/>
    <cellStyle name="Notas 6 4 5 5" xfId="18607" xr:uid="{760D6FDD-F14E-48B9-8880-4A8ED441C460}"/>
    <cellStyle name="Notas 6 4 6" xfId="3805" xr:uid="{584514AA-C48D-43AA-B740-D2E0AD42A71A}"/>
    <cellStyle name="Notas 6 4 6 2" xfId="6442" xr:uid="{7511DDFB-7BCF-4DD1-B10A-2CC32D177B5D}"/>
    <cellStyle name="Notas 6 4 6 2 2" xfId="12753" xr:uid="{1BB84E6C-4082-4696-AB94-E0CDC9477CA7}"/>
    <cellStyle name="Notas 6 4 6 2 2 2" xfId="27861" xr:uid="{8562B79F-7DB5-4766-AE96-9DA303768720}"/>
    <cellStyle name="Notas 6 4 6 2 3" xfId="15344" xr:uid="{3E408C0B-88AA-44B1-9B6D-6840DF0C2F96}"/>
    <cellStyle name="Notas 6 4 6 2 3 2" xfId="30452" xr:uid="{AFC86A67-8897-446E-8482-B1F98967F81D}"/>
    <cellStyle name="Notas 6 4 6 2 4" xfId="21550" xr:uid="{4144177E-ACAD-4148-BEBA-697A76FDE24C}"/>
    <cellStyle name="Notas 6 4 6 3" xfId="10187" xr:uid="{CE7E8AB2-5ACA-4471-811D-567196D99589}"/>
    <cellStyle name="Notas 6 4 6 3 2" xfId="25295" xr:uid="{75546095-70EC-4F58-894B-3B8B935CB23C}"/>
    <cellStyle name="Notas 6 4 6 4" xfId="16077" xr:uid="{5F6D2F5A-0C6D-4E6D-B15B-D25405240044}"/>
    <cellStyle name="Notas 6 4 6 4 2" xfId="31185" xr:uid="{6CD5C580-C022-43CA-9D0F-54B3CBFC2881}"/>
    <cellStyle name="Notas 6 4 6 5" xfId="18913" xr:uid="{C629A911-515B-4045-BD57-EC95DD7648FD}"/>
    <cellStyle name="Notas 6 4 7" xfId="4187" xr:uid="{A748A3F0-F394-4D1F-98A3-CC2E060FCCAA}"/>
    <cellStyle name="Notas 6 4 7 2" xfId="6824" xr:uid="{6E3F0565-E4BE-4409-BBAC-19989C07FC06}"/>
    <cellStyle name="Notas 6 4 7 2 2" xfId="13135" xr:uid="{58614615-6A7A-4752-BBB9-F08A24EBA1EA}"/>
    <cellStyle name="Notas 6 4 7 2 2 2" xfId="28243" xr:uid="{3CDA14A2-A1CD-4F59-B4E5-176731A4C6E4}"/>
    <cellStyle name="Notas 6 4 7 2 3" xfId="16804" xr:uid="{B601E913-BD20-4F4B-9D97-9DF61D6E91A2}"/>
    <cellStyle name="Notas 6 4 7 2 3 2" xfId="31912" xr:uid="{411AABA3-D973-4869-99AF-4D2F9358DEEE}"/>
    <cellStyle name="Notas 6 4 7 2 4" xfId="21932" xr:uid="{1A837286-9CFD-42C0-8A81-C64BF730208D}"/>
    <cellStyle name="Notas 6 4 7 3" xfId="10569" xr:uid="{FD1D9AEB-0B61-4ED9-A607-4B3B7653DF36}"/>
    <cellStyle name="Notas 6 4 7 3 2" xfId="25677" xr:uid="{6494FFD3-3F62-4509-8F2A-5A42E9BE4620}"/>
    <cellStyle name="Notas 6 4 7 4" xfId="15075" xr:uid="{F1610293-FC51-4C43-872C-7E8FF3A91D9F}"/>
    <cellStyle name="Notas 6 4 7 4 2" xfId="30183" xr:uid="{F289FDDA-9413-4224-851B-4E1562A6A8F4}"/>
    <cellStyle name="Notas 6 4 7 5" xfId="19295" xr:uid="{A67C4860-C64B-44C6-94A7-DC6B0775578E}"/>
    <cellStyle name="Notas 6 4 8" xfId="4394" xr:uid="{260BFFEB-D75E-4471-AAF0-8B312BFDA8D1}"/>
    <cellStyle name="Notas 6 4 8 2" xfId="7031" xr:uid="{539FA4E5-A15F-4831-B3B4-508D9C4C8EB6}"/>
    <cellStyle name="Notas 6 4 8 2 2" xfId="13342" xr:uid="{2928A453-A690-4747-8C31-3281003A4005}"/>
    <cellStyle name="Notas 6 4 8 2 2 2" xfId="28450" xr:uid="{DDDF33DC-E885-4E31-87A0-CD335558306E}"/>
    <cellStyle name="Notas 6 4 8 2 3" xfId="17006" xr:uid="{4F313489-4CA3-499A-800A-FBC4789051C5}"/>
    <cellStyle name="Notas 6 4 8 2 3 2" xfId="32114" xr:uid="{6B52B5B3-E341-4276-B8CC-9EFCC3F01650}"/>
    <cellStyle name="Notas 6 4 8 2 4" xfId="22139" xr:uid="{849B713F-1BBD-4BB3-8FB4-0020E2833AE9}"/>
    <cellStyle name="Notas 6 4 8 3" xfId="10776" xr:uid="{5DD5D9D3-13E5-4A1E-B88F-002EF4B22C59}"/>
    <cellStyle name="Notas 6 4 8 3 2" xfId="25884" xr:uid="{E4800421-49D1-47CE-A903-20B141E7893D}"/>
    <cellStyle name="Notas 6 4 8 4" xfId="8137" xr:uid="{8BE5FBCB-67A3-44BB-B308-A101F201E159}"/>
    <cellStyle name="Notas 6 4 8 4 2" xfId="23245" xr:uid="{A2D59D6D-3884-4372-987C-063C26E1A26B}"/>
    <cellStyle name="Notas 6 4 8 5" xfId="19502" xr:uid="{E8F5C3DD-21DE-4B24-B4F5-9F30B6532602}"/>
    <cellStyle name="Notas 6 4 9" xfId="4752" xr:uid="{CC25A6AC-7724-4777-9396-C656AB069B6C}"/>
    <cellStyle name="Notas 6 4 9 2" xfId="11134" xr:uid="{E281575C-32E1-459F-A4FC-A80B934F25B9}"/>
    <cellStyle name="Notas 6 4 9 2 2" xfId="26242" xr:uid="{41B29EDA-6E46-4C07-809F-EB5DDF8A9B4A}"/>
    <cellStyle name="Notas 6 4 9 3" xfId="13662" xr:uid="{8B7415A4-9835-40ED-95A4-2690A0403826}"/>
    <cellStyle name="Notas 6 4 9 3 2" xfId="28770" xr:uid="{7C68440F-F56E-457E-8E4B-5351F37C7B55}"/>
    <cellStyle name="Notas 6 4 9 4" xfId="19860" xr:uid="{D7A7581E-CF6C-4232-90CE-0CA1D010A762}"/>
    <cellStyle name="Notas 6 5" xfId="2009" xr:uid="{497C6D12-57FB-47B0-8773-54EE6D5D59D7}"/>
    <cellStyle name="Notas 6 5 10" xfId="13434" xr:uid="{8CE06AE4-5DEB-48D5-9E86-EEEB613BFFD2}"/>
    <cellStyle name="Notas 6 5 10 2" xfId="28542" xr:uid="{1E4B45CA-036A-4E9D-9BBF-9E56E11F0190}"/>
    <cellStyle name="Notas 6 5 11" xfId="9286" xr:uid="{88A73234-F245-4162-832C-1F2139E1C8A4}"/>
    <cellStyle name="Notas 6 5 11 2" xfId="24394" xr:uid="{9CF3792A-1A71-46E9-B98A-BC7DA978E410}"/>
    <cellStyle name="Notas 6 5 12" xfId="17234" xr:uid="{825842D8-7F24-423B-A913-F28FC40A84F2}"/>
    <cellStyle name="Notas 6 5 2" xfId="2771" xr:uid="{05D73A58-7533-49D4-8CD0-CC8041979846}"/>
    <cellStyle name="Notas 6 5 2 2" xfId="5408" xr:uid="{191CDA39-5FE7-4348-9671-DBEB077560F4}"/>
    <cellStyle name="Notas 6 5 2 2 2" xfId="7668" xr:uid="{36B6FDD4-E07E-400F-95B3-65B0EB5A0850}"/>
    <cellStyle name="Notas 6 5 2 2 2 2" xfId="22776" xr:uid="{FE01B337-129F-42FD-86C0-CF1636BD54DF}"/>
    <cellStyle name="Notas 6 5 2 2 3" xfId="20516" xr:uid="{713948F2-ED1B-4D2F-BF18-FD94BA9ED6BA}"/>
    <cellStyle name="Notas 6 5 2 3" xfId="15742" xr:uid="{AC5D6328-AB93-4675-9D3F-C353FA439A5B}"/>
    <cellStyle name="Notas 6 5 2 3 2" xfId="30850" xr:uid="{1E3AE2D4-7CA7-418B-BD46-18F993BA9C78}"/>
    <cellStyle name="Notas 6 5 2 4" xfId="17879" xr:uid="{D15EDFFC-E072-46D9-A4B9-FEB9369D4248}"/>
    <cellStyle name="Notas 6 5 3" xfId="3074" xr:uid="{A2F02796-0450-4B75-AB47-2312480DA4C8}"/>
    <cellStyle name="Notas 6 5 3 2" xfId="5711" xr:uid="{B0FC83FE-CCEB-4E60-9307-6752C4BD9932}"/>
    <cellStyle name="Notas 6 5 3 2 2" xfId="12022" xr:uid="{41D2825C-709B-490A-A1F3-3C4EAEAFDB9A}"/>
    <cellStyle name="Notas 6 5 3 2 2 2" xfId="27130" xr:uid="{D8E3B89F-F8DF-4FEF-9962-197B8456C74D}"/>
    <cellStyle name="Notas 6 5 3 2 3" xfId="8124" xr:uid="{A5A814E3-5FE8-41FF-96BD-B4FA90C9B152}"/>
    <cellStyle name="Notas 6 5 3 2 3 2" xfId="23232" xr:uid="{030B4210-7299-4B70-A71D-2D1DA3F431B4}"/>
    <cellStyle name="Notas 6 5 3 2 4" xfId="20819" xr:uid="{70B58416-B74F-46B7-9A13-9C576378A24B}"/>
    <cellStyle name="Notas 6 5 3 3" xfId="9456" xr:uid="{91A59D35-1DE6-420F-A784-2D44EA681E83}"/>
    <cellStyle name="Notas 6 5 3 3 2" xfId="24564" xr:uid="{2C9BEA69-98DE-4ECD-B486-97A840676F30}"/>
    <cellStyle name="Notas 6 5 3 4" xfId="13399" xr:uid="{31ABF149-73F1-467F-BEE9-FB61E666FBE6}"/>
    <cellStyle name="Notas 6 5 3 4 2" xfId="28507" xr:uid="{AAB2F06D-B08F-4616-80AA-2A5B47116057}"/>
    <cellStyle name="Notas 6 5 3 5" xfId="18182" xr:uid="{7543AD85-2611-47D3-8389-25CC2BEDD3B4}"/>
    <cellStyle name="Notas 6 5 4" xfId="3400" xr:uid="{80933FA9-2C9C-4D3B-8677-53141CE7693F}"/>
    <cellStyle name="Notas 6 5 4 2" xfId="6037" xr:uid="{6F51645A-DB60-4496-8C96-1B29C816F092}"/>
    <cellStyle name="Notas 6 5 4 2 2" xfId="12348" xr:uid="{76042AE7-4976-4F63-B342-F7977E021592}"/>
    <cellStyle name="Notas 6 5 4 2 2 2" xfId="27456" xr:uid="{0A8A2206-4DCC-4FBB-B0BB-30823BD13480}"/>
    <cellStyle name="Notas 6 5 4 2 3" xfId="13501" xr:uid="{5A17A379-D8FD-4D18-BD76-966F4D683043}"/>
    <cellStyle name="Notas 6 5 4 2 3 2" xfId="28609" xr:uid="{DF29054B-6730-4661-974E-47F4827D43FA}"/>
    <cellStyle name="Notas 6 5 4 2 4" xfId="21145" xr:uid="{CCB25408-CDDB-486A-8280-591728B55074}"/>
    <cellStyle name="Notas 6 5 4 3" xfId="9782" xr:uid="{3D55A8AC-6A24-4A16-BEED-67889896EDE4}"/>
    <cellStyle name="Notas 6 5 4 3 2" xfId="24890" xr:uid="{F4E913D4-1B3B-4729-877A-74E672261888}"/>
    <cellStyle name="Notas 6 5 4 4" xfId="13781" xr:uid="{8BBED72E-FD01-4DC0-9769-C63F6E92B7BA}"/>
    <cellStyle name="Notas 6 5 4 4 2" xfId="28889" xr:uid="{5C9901EF-8D63-4893-B699-A537D461464B}"/>
    <cellStyle name="Notas 6 5 4 5" xfId="18508" xr:uid="{67509A5E-56EC-448C-87A3-D9F528F3B11F}"/>
    <cellStyle name="Notas 6 5 5" xfId="3706" xr:uid="{5F8C2419-9FE2-4378-A4BC-D6D330330554}"/>
    <cellStyle name="Notas 6 5 5 2" xfId="6343" xr:uid="{145D5EE7-12CF-4C59-9D5A-2E04EC01E5EF}"/>
    <cellStyle name="Notas 6 5 5 2 2" xfId="12654" xr:uid="{21AC503D-7ACA-4DBF-91E5-F799332874F2}"/>
    <cellStyle name="Notas 6 5 5 2 2 2" xfId="27762" xr:uid="{07AEA2CC-3D30-4A93-AEF0-4E936DF75ECA}"/>
    <cellStyle name="Notas 6 5 5 2 3" xfId="15762" xr:uid="{D4FC5F0D-4E90-435C-9F71-5659711F74D3}"/>
    <cellStyle name="Notas 6 5 5 2 3 2" xfId="30870" xr:uid="{8E43F8DA-1387-4D0E-9CF4-B7AF25B8C9A1}"/>
    <cellStyle name="Notas 6 5 5 2 4" xfId="21451" xr:uid="{D007C44F-9A1C-4F09-B588-8E48EEC7E627}"/>
    <cellStyle name="Notas 6 5 5 3" xfId="10088" xr:uid="{566391B2-8F87-43FE-A418-0107CEE9DF5B}"/>
    <cellStyle name="Notas 6 5 5 3 2" xfId="25196" xr:uid="{9C9637DB-2AF4-402E-9E38-11E1F1E7FDD1}"/>
    <cellStyle name="Notas 6 5 5 4" xfId="13897" xr:uid="{04486157-4B6C-42C1-884D-8EEDCEFBA701}"/>
    <cellStyle name="Notas 6 5 5 4 2" xfId="29005" xr:uid="{1F1C34F2-5E49-4B25-8C2D-81E37838CEA9}"/>
    <cellStyle name="Notas 6 5 5 5" xfId="18814" xr:uid="{B1C7B5B3-D2BE-4A5F-B3CF-D71F0C190AA1}"/>
    <cellStyle name="Notas 6 5 6" xfId="4081" xr:uid="{213F63D1-5DD9-4557-8389-015F94429417}"/>
    <cellStyle name="Notas 6 5 6 2" xfId="6718" xr:uid="{7EC680FD-5DEF-421E-80FB-5128E4C6371D}"/>
    <cellStyle name="Notas 6 5 6 2 2" xfId="13029" xr:uid="{5CDE3140-0338-444D-AB39-334D4E39F9A1}"/>
    <cellStyle name="Notas 6 5 6 2 2 2" xfId="28137" xr:uid="{36A3BE11-A2BE-43C9-801F-898DD6948FE5}"/>
    <cellStyle name="Notas 6 5 6 2 3" xfId="16705" xr:uid="{8204A975-E4D3-44A3-B1A1-249E62BE98E2}"/>
    <cellStyle name="Notas 6 5 6 2 3 2" xfId="31813" xr:uid="{15A989BC-A0B7-4324-B946-EB5324DE45EF}"/>
    <cellStyle name="Notas 6 5 6 2 4" xfId="21826" xr:uid="{7EAC994C-911F-4556-85FF-7B17B64C2B74}"/>
    <cellStyle name="Notas 6 5 6 3" xfId="10463" xr:uid="{9340B82F-4841-4D80-8648-0E978ADC2786}"/>
    <cellStyle name="Notas 6 5 6 3 2" xfId="25571" xr:uid="{AC61366F-759D-46A8-86D9-719D17AB7095}"/>
    <cellStyle name="Notas 6 5 6 4" xfId="15330" xr:uid="{78E638FB-8800-4A60-AB56-183BFCD0D6DB}"/>
    <cellStyle name="Notas 6 5 6 4 2" xfId="30438" xr:uid="{6412F014-5F0F-4094-A0B1-0F95FD3DFBF0}"/>
    <cellStyle name="Notas 6 5 6 5" xfId="19189" xr:uid="{C86BB4AB-8B05-427D-A17E-7E6D36558818}"/>
    <cellStyle name="Notas 6 5 7" xfId="4363" xr:uid="{78009EB6-F1A3-429E-8A02-58FA854445E8}"/>
    <cellStyle name="Notas 6 5 7 2" xfId="7000" xr:uid="{0FA02385-4B00-42A2-9A10-7EC945FA3159}"/>
    <cellStyle name="Notas 6 5 7 2 2" xfId="13311" xr:uid="{A5CDC837-E138-4CA0-97D1-BC66FA56B87A}"/>
    <cellStyle name="Notas 6 5 7 2 2 2" xfId="28419" xr:uid="{B1C88F33-847D-488F-BC28-28E6EF3D0772}"/>
    <cellStyle name="Notas 6 5 7 2 3" xfId="16975" xr:uid="{F976C614-5499-43A2-AB2C-67FF7F2589CE}"/>
    <cellStyle name="Notas 6 5 7 2 3 2" xfId="32083" xr:uid="{BD01148C-5729-48CB-9F36-B96B5C7E7A64}"/>
    <cellStyle name="Notas 6 5 7 2 4" xfId="22108" xr:uid="{48CC8333-C5CB-4F45-8EB6-CFE68CD8E65B}"/>
    <cellStyle name="Notas 6 5 7 3" xfId="10745" xr:uid="{926408A1-AC15-498E-AA26-EB7C14DB6823}"/>
    <cellStyle name="Notas 6 5 7 3 2" xfId="25853" xr:uid="{8A7AC0B9-98A7-4BAA-A5F2-DD2C8218CA2D}"/>
    <cellStyle name="Notas 6 5 7 4" xfId="8100" xr:uid="{142CB310-C1EF-4FEB-8458-8CBB7A82F5AC}"/>
    <cellStyle name="Notas 6 5 7 4 2" xfId="23208" xr:uid="{E8A6C8B0-9A35-470E-8C0D-C885ACFD12F6}"/>
    <cellStyle name="Notas 6 5 7 5" xfId="19471" xr:uid="{BB9947CA-4ED0-4044-AA85-B8AAAD9F5F41}"/>
    <cellStyle name="Notas 6 5 8" xfId="4646" xr:uid="{D576097D-AE21-440E-A07C-DBD359FD1671}"/>
    <cellStyle name="Notas 6 5 8 2" xfId="11028" xr:uid="{BDF658B7-27E5-4D28-9725-45AB804209BA}"/>
    <cellStyle name="Notas 6 5 8 2 2" xfId="26136" xr:uid="{43D34A8B-DEAF-4D24-B740-D4E22B29D1D2}"/>
    <cellStyle name="Notas 6 5 8 3" xfId="15611" xr:uid="{6B812DAE-3764-41E8-A81D-511AE0A059C9}"/>
    <cellStyle name="Notas 6 5 8 3 2" xfId="30719" xr:uid="{F9C5E9A4-F180-40F4-99FE-FE2A799A8D27}"/>
    <cellStyle name="Notas 6 5 8 4" xfId="19754" xr:uid="{38A4E358-098B-4869-9014-E4933BA1B2A5}"/>
    <cellStyle name="Notas 6 5 9" xfId="8507" xr:uid="{DE34986F-1DCA-4666-A2F5-C717EE1471D5}"/>
    <cellStyle name="Notas 6 5 9 2" xfId="23615" xr:uid="{A7C0C201-92FD-411C-91F2-664E27AC95E5}"/>
    <cellStyle name="Notas 7" xfId="1469" xr:uid="{00000000-0005-0000-0000-0000C1050000}"/>
    <cellStyle name="Notas 7 2" xfId="1924" xr:uid="{E733352E-89E0-407B-ADF8-88317D6E9680}"/>
    <cellStyle name="Notas 7 2 10" xfId="15298" xr:uid="{5B993BBD-195F-4BCA-B7E3-38C2587BE28D}"/>
    <cellStyle name="Notas 7 2 10 2" xfId="30406" xr:uid="{1BE110BA-74FA-431B-98B9-62E382F3E8DC}"/>
    <cellStyle name="Notas 7 2 11" xfId="13433" xr:uid="{FCC432AC-AD6D-473D-9838-84B0B26BAD4A}"/>
    <cellStyle name="Notas 7 2 11 2" xfId="28541" xr:uid="{D1EAF4F5-C347-4575-A3D2-E9E25E6533DC}"/>
    <cellStyle name="Notas 7 2 12" xfId="17149" xr:uid="{CB4F9AC9-7304-467A-9CC5-DEF5D5A38511}"/>
    <cellStyle name="Notas 7 2 2" xfId="2484" xr:uid="{449E9B57-2DB9-4377-995D-8618C0926432}"/>
    <cellStyle name="Notas 7 2 2 2" xfId="5121" xr:uid="{5C315BC2-A0A4-4FD6-A60A-40F13C702146}"/>
    <cellStyle name="Notas 7 2 2 2 2" xfId="11485" xr:uid="{300F05A1-882B-4C59-91BD-5DB241DB59FE}"/>
    <cellStyle name="Notas 7 2 2 2 2 2" xfId="26593" xr:uid="{554AEB95-F946-4FF9-8061-3F13EA3C09A6}"/>
    <cellStyle name="Notas 7 2 2 2 3" xfId="7313" xr:uid="{734BE537-B04E-4537-87C9-DC570F25A56E}"/>
    <cellStyle name="Notas 7 2 2 2 3 2" xfId="22421" xr:uid="{157B662D-3852-4B5E-B979-70DD0880B4FE}"/>
    <cellStyle name="Notas 7 2 2 2 4" xfId="20229" xr:uid="{707CCEBF-8F77-4626-97E9-9BE84AA885F8}"/>
    <cellStyle name="Notas 7 2 2 3" xfId="8951" xr:uid="{C9FA6FA4-B6BB-439B-A6AD-8D239F61BB78}"/>
    <cellStyle name="Notas 7 2 2 3 2" xfId="24059" xr:uid="{8ADB64B8-FCD7-4AE6-B5A6-D6D5CB71F1ED}"/>
    <cellStyle name="Notas 7 2 3" xfId="2700" xr:uid="{37359C20-EF3C-455C-8AB2-AE9D313B6F9B}"/>
    <cellStyle name="Notas 7 2 3 2" xfId="5337" xr:uid="{F36E7479-1A27-4930-A830-9C60E6E410B5}"/>
    <cellStyle name="Notas 7 2 3 2 2" xfId="14224" xr:uid="{756F8250-BE01-4C6F-B597-1406E47EF6EE}"/>
    <cellStyle name="Notas 7 2 3 2 2 2" xfId="29332" xr:uid="{81B82C5B-5F8F-4778-84CD-FC9D022BF5A1}"/>
    <cellStyle name="Notas 7 2 3 2 3" xfId="20445" xr:uid="{68C9649D-498E-4E5D-A4C0-D87ECC83E0A1}"/>
    <cellStyle name="Notas 7 2 3 3" xfId="15686" xr:uid="{E66E70B1-0413-42D2-AFF8-6AD64DD29521}"/>
    <cellStyle name="Notas 7 2 3 3 2" xfId="30794" xr:uid="{D56164B6-68B5-4FA0-8C97-476BF4CD9312}"/>
    <cellStyle name="Notas 7 2 3 4" xfId="17808" xr:uid="{D99E5826-AA1B-4CB8-A01C-D98B928E3C05}"/>
    <cellStyle name="Notas 7 2 4" xfId="3003" xr:uid="{2EA14D35-245B-4D46-BC70-86099A5E8FDF}"/>
    <cellStyle name="Notas 7 2 4 2" xfId="5640" xr:uid="{EAA26E34-8F2C-4E77-AB4E-2068AFB1520C}"/>
    <cellStyle name="Notas 7 2 4 2 2" xfId="11951" xr:uid="{E517986E-644A-493B-9FF4-6A119C728A70}"/>
    <cellStyle name="Notas 7 2 4 2 2 2" xfId="27059" xr:uid="{46ED2B8D-C7C0-4EF8-B04F-20FD4CCA46B9}"/>
    <cellStyle name="Notas 7 2 4 2 3" xfId="8731" xr:uid="{266F22DE-2510-4FFF-B31E-9FD476FB433C}"/>
    <cellStyle name="Notas 7 2 4 2 3 2" xfId="23839" xr:uid="{B698385C-7BB1-4E97-A5B7-1EC190B4533C}"/>
    <cellStyle name="Notas 7 2 4 2 4" xfId="20748" xr:uid="{AE8AE899-538C-4D6E-894D-7689054A7134}"/>
    <cellStyle name="Notas 7 2 4 3" xfId="9385" xr:uid="{773F7B7F-8B09-419E-A921-7546C1B28E1A}"/>
    <cellStyle name="Notas 7 2 4 3 2" xfId="24493" xr:uid="{92E3EAFD-DA57-4126-AEB8-47F1F4772BD8}"/>
    <cellStyle name="Notas 7 2 4 4" xfId="16562" xr:uid="{177FD95E-DF37-4D06-8836-B3ED161DB496}"/>
    <cellStyle name="Notas 7 2 4 4 2" xfId="31670" xr:uid="{366ADB83-5B6B-4365-B5FF-B6E8F092720F}"/>
    <cellStyle name="Notas 7 2 4 5" xfId="18111" xr:uid="{A97D593C-4B43-4783-88A9-E3197FCB1A00}"/>
    <cellStyle name="Notas 7 2 5" xfId="3329" xr:uid="{FB1F1242-E301-457A-A3E6-486E4DAEC353}"/>
    <cellStyle name="Notas 7 2 5 2" xfId="5966" xr:uid="{9C3AD655-E716-459A-B27E-A0AC0938DC32}"/>
    <cellStyle name="Notas 7 2 5 2 2" xfId="12277" xr:uid="{59341009-D9A6-42BF-A9ED-4F5A9EF6ADD7}"/>
    <cellStyle name="Notas 7 2 5 2 2 2" xfId="27385" xr:uid="{712460AA-52D7-4006-A2AA-F280B3BBC3D5}"/>
    <cellStyle name="Notas 7 2 5 2 3" xfId="15294" xr:uid="{9665C706-9292-417F-A1F2-91392286F288}"/>
    <cellStyle name="Notas 7 2 5 2 3 2" xfId="30402" xr:uid="{BF9A6C0F-4771-4981-B651-808A2B45F3FB}"/>
    <cellStyle name="Notas 7 2 5 2 4" xfId="21074" xr:uid="{E28BF77F-0272-4AA5-961D-2D3674F14492}"/>
    <cellStyle name="Notas 7 2 5 3" xfId="9711" xr:uid="{D908B482-46C5-48BC-A764-163B858AC039}"/>
    <cellStyle name="Notas 7 2 5 3 2" xfId="24819" xr:uid="{DFBD5D0F-6743-4832-A57A-5775F7863B1D}"/>
    <cellStyle name="Notas 7 2 5 4" xfId="7409" xr:uid="{72E9E6D0-71EA-44F4-B570-1CBC22F343C9}"/>
    <cellStyle name="Notas 7 2 5 4 2" xfId="22517" xr:uid="{5D933D51-5D3D-4B7A-9796-4AD3A371CC6D}"/>
    <cellStyle name="Notas 7 2 5 5" xfId="18437" xr:uid="{E85BC2E7-B858-4820-A190-3DE9C412FC29}"/>
    <cellStyle name="Notas 7 2 6" xfId="3635" xr:uid="{CA5B714E-25B3-4953-803B-16A6E100F28A}"/>
    <cellStyle name="Notas 7 2 6 2" xfId="6272" xr:uid="{12CEF783-0F31-40C9-A785-A97BDAC01701}"/>
    <cellStyle name="Notas 7 2 6 2 2" xfId="12583" xr:uid="{ADC00649-010F-4AD1-BCD5-EF37C7698AE0}"/>
    <cellStyle name="Notas 7 2 6 2 2 2" xfId="27691" xr:uid="{8F80834D-8BC6-453A-B5BD-231645107DE2}"/>
    <cellStyle name="Notas 7 2 6 2 3" xfId="7481" xr:uid="{3C8D5651-1D88-44C2-B322-D87B3F843636}"/>
    <cellStyle name="Notas 7 2 6 2 3 2" xfId="22589" xr:uid="{B561DEFE-259C-4C14-BF27-47C02B2103D7}"/>
    <cellStyle name="Notas 7 2 6 2 4" xfId="21380" xr:uid="{D12C6D59-8D91-4F80-AC9F-D0AC4C899FE6}"/>
    <cellStyle name="Notas 7 2 6 3" xfId="10017" xr:uid="{D8B43B24-D173-48B7-946E-1B0B366F13E7}"/>
    <cellStyle name="Notas 7 2 6 3 2" xfId="25125" xr:uid="{6A4F5F71-7F3C-4270-80AB-2A97E1543CAB}"/>
    <cellStyle name="Notas 7 2 6 4" xfId="14632" xr:uid="{35ACDFD8-C51C-4EF8-88D3-88A518DE9A03}"/>
    <cellStyle name="Notas 7 2 6 4 2" xfId="29740" xr:uid="{DC2265DB-9E4F-4820-8E1B-C476AD8D118D}"/>
    <cellStyle name="Notas 7 2 6 5" xfId="18743" xr:uid="{C74906F4-8F1E-49D6-BAF6-090C0E9B6494}"/>
    <cellStyle name="Notas 7 2 7" xfId="3996" xr:uid="{30AD9BAF-93FD-4BF7-B7A8-CDC5BFA69C69}"/>
    <cellStyle name="Notas 7 2 7 2" xfId="6633" xr:uid="{79C03C25-C5C8-4BF4-B0AA-4803C7490330}"/>
    <cellStyle name="Notas 7 2 7 2 2" xfId="12944" xr:uid="{BBABA8AB-4B47-4F2C-9BDA-078E21127119}"/>
    <cellStyle name="Notas 7 2 7 2 2 2" xfId="28052" xr:uid="{F97F8562-F114-439B-BDC9-CEA318EEAAB2}"/>
    <cellStyle name="Notas 7 2 7 2 3" xfId="16634" xr:uid="{7D3DC511-2B7B-4F00-9D30-29AD92307738}"/>
    <cellStyle name="Notas 7 2 7 2 3 2" xfId="31742" xr:uid="{ACFBB7F6-DC96-471B-A5EC-3850804FED44}"/>
    <cellStyle name="Notas 7 2 7 2 4" xfId="21741" xr:uid="{5518EF56-D624-4364-A39C-BD0207E58DB7}"/>
    <cellStyle name="Notas 7 2 7 3" xfId="10378" xr:uid="{D273645B-D788-41B9-BEF8-639C827E5836}"/>
    <cellStyle name="Notas 7 2 7 3 2" xfId="25486" xr:uid="{40F48D7F-B7EF-4695-96A3-3E1E23B806B9}"/>
    <cellStyle name="Notas 7 2 7 4" xfId="14069" xr:uid="{6EF1EE93-4438-467C-B56C-5EE9EB34BE08}"/>
    <cellStyle name="Notas 7 2 7 4 2" xfId="29177" xr:uid="{1C1F9FBF-F502-452B-B377-3C4C8454D179}"/>
    <cellStyle name="Notas 7 2 7 5" xfId="19104" xr:uid="{3D5C9EDC-5EB6-4E7F-8123-3D4ACEBFD06D}"/>
    <cellStyle name="Notas 7 2 8" xfId="4561" xr:uid="{A698C8B7-7F6E-4545-A63F-8A3CA8D63B86}"/>
    <cellStyle name="Notas 7 2 8 2" xfId="10943" xr:uid="{74EF9FDD-C538-4C2E-906C-BF8D51452E10}"/>
    <cellStyle name="Notas 7 2 8 2 2" xfId="26051" xr:uid="{17D56402-140D-4FF4-AC01-D403B7C2E539}"/>
    <cellStyle name="Notas 7 2 8 3" xfId="15907" xr:uid="{87486094-E103-4D79-A6EF-3CCADDF3C090}"/>
    <cellStyle name="Notas 7 2 8 3 2" xfId="31015" xr:uid="{9C769A6B-2C50-4208-9E31-47EEC524896F}"/>
    <cellStyle name="Notas 7 2 8 4" xfId="19669" xr:uid="{AD25F88C-D2DA-4A1E-94C3-5688594C9134}"/>
    <cellStyle name="Notas 7 2 9" xfId="8425" xr:uid="{88FAD035-FD73-4AC2-8595-3FE82C495593}"/>
    <cellStyle name="Notas 7 2 9 2" xfId="23533" xr:uid="{3BAFA1B0-2F23-4847-ACE8-C23F829C7C35}"/>
    <cellStyle name="Notas 7 3" xfId="1918" xr:uid="{472170EA-2E9E-4EFB-90D9-2168C7A67AE5}"/>
    <cellStyle name="Notas 7 3 10" xfId="8419" xr:uid="{7632BFC7-10A5-47EF-A62E-BB82B2D16CE7}"/>
    <cellStyle name="Notas 7 3 10 2" xfId="23527" xr:uid="{B788EC26-77A1-4628-B8DE-5FB31DBF2AA6}"/>
    <cellStyle name="Notas 7 3 11" xfId="7323" xr:uid="{650BEA92-B76E-41B9-8DDF-32634A9A8184}"/>
    <cellStyle name="Notas 7 3 11 2" xfId="22431" xr:uid="{020BBA5B-71FA-4025-8AEE-6F9B59C365C8}"/>
    <cellStyle name="Notas 7 3 12" xfId="13495" xr:uid="{71E7270D-6673-4B28-87D1-749F5BD9587D}"/>
    <cellStyle name="Notas 7 3 12 2" xfId="28603" xr:uid="{B55F97E4-488B-4A15-8B46-17403D98737E}"/>
    <cellStyle name="Notas 7 3 13" xfId="17143" xr:uid="{854DE1E1-DD74-4A45-93E0-1BBDB30A414D}"/>
    <cellStyle name="Notas 7 3 2" xfId="2478" xr:uid="{426BD253-E24D-4A41-99FF-95BA57081750}"/>
    <cellStyle name="Notas 7 3 2 2" xfId="5115" xr:uid="{F2FDC031-77AB-4A53-9CE7-4A7AB6209EA5}"/>
    <cellStyle name="Notas 7 3 2 2 2" xfId="11479" xr:uid="{7131E65F-A8A0-410D-AE01-9003749C63BC}"/>
    <cellStyle name="Notas 7 3 2 2 2 2" xfId="26587" xr:uid="{3219178C-B9A1-44C7-A0D1-82DA599C5773}"/>
    <cellStyle name="Notas 7 3 2 2 3" xfId="7767" xr:uid="{3B86619C-98E4-4449-81C2-4C378D2E2EAD}"/>
    <cellStyle name="Notas 7 3 2 2 3 2" xfId="22875" xr:uid="{3EEE8209-E495-4985-B8E5-3AA3B90B57CB}"/>
    <cellStyle name="Notas 7 3 2 2 4" xfId="20223" xr:uid="{555E18E8-8286-4F43-BB7A-512D3D6E74A7}"/>
    <cellStyle name="Notas 7 3 2 3" xfId="8945" xr:uid="{C1771503-BC0D-4BEE-8E32-C55E7FAE02F7}"/>
    <cellStyle name="Notas 7 3 2 3 2" xfId="24053" xr:uid="{D24668D3-2163-4018-9E6F-A1BBC24311FF}"/>
    <cellStyle name="Notas 7 3 2 4" xfId="7382" xr:uid="{77714D14-71BF-449E-9BFA-7E6E480DE491}"/>
    <cellStyle name="Notas 7 3 2 4 2" xfId="22490" xr:uid="{C57BA9CB-3FCD-4D39-8D9A-ABCF6AF262AD}"/>
    <cellStyle name="Notas 7 3 2 5" xfId="7960" xr:uid="{76B89019-A09A-484B-890E-C30BEED0F0F1}"/>
    <cellStyle name="Notas 7 3 2 5 2" xfId="23068" xr:uid="{83B002E5-5726-46FC-A8C0-44429F0D9283}"/>
    <cellStyle name="Notas 7 3 2 6" xfId="17640" xr:uid="{A913A25B-93A9-46B5-A65F-AC9C4D42918E}"/>
    <cellStyle name="Notas 7 3 3" xfId="2694" xr:uid="{A2E57CE5-4C17-4B03-BE75-F58BF8250827}"/>
    <cellStyle name="Notas 7 3 3 2" xfId="5331" xr:uid="{10DD8ECC-6BD0-441C-862C-81A743667288}"/>
    <cellStyle name="Notas 7 3 3 2 2" xfId="7919" xr:uid="{159BBC81-CD51-408F-86AB-F69067CBA118}"/>
    <cellStyle name="Notas 7 3 3 2 2 2" xfId="23027" xr:uid="{804FB509-A411-4322-A326-E197540D0858}"/>
    <cellStyle name="Notas 7 3 3 2 3" xfId="20439" xr:uid="{0A5F44A2-CBC5-491B-AFF0-C939ADA29916}"/>
    <cellStyle name="Notas 7 3 3 3" xfId="15439" xr:uid="{7487CCF0-002C-40AE-BD9E-2E4E46544568}"/>
    <cellStyle name="Notas 7 3 3 3 2" xfId="30547" xr:uid="{53070485-C688-42CE-B89C-5AFE19EA5CA5}"/>
    <cellStyle name="Notas 7 3 3 4" xfId="17802" xr:uid="{8CC7ADC3-9BC3-44A3-B65C-81B20BBCFC2D}"/>
    <cellStyle name="Notas 7 3 4" xfId="2997" xr:uid="{427FA474-8BA0-4EEC-B0E0-75F7F4C819A1}"/>
    <cellStyle name="Notas 7 3 4 2" xfId="5634" xr:uid="{E689A986-C904-40B5-A6C4-EA15C6524CBC}"/>
    <cellStyle name="Notas 7 3 4 2 2" xfId="11945" xr:uid="{2F340927-A67F-4A8F-817A-472D1698114B}"/>
    <cellStyle name="Notas 7 3 4 2 2 2" xfId="27053" xr:uid="{D4D2E021-251A-4125-BB0E-B6869F6B85FA}"/>
    <cellStyle name="Notas 7 3 4 2 3" xfId="7661" xr:uid="{2699E119-A222-497A-BD7C-6CB50BCEBFE4}"/>
    <cellStyle name="Notas 7 3 4 2 3 2" xfId="22769" xr:uid="{4C4F2F42-3DF4-4F2E-80D2-DA0E64971EB6}"/>
    <cellStyle name="Notas 7 3 4 2 4" xfId="20742" xr:uid="{DCE270B6-FB8E-44C1-8DD0-9F11D2417941}"/>
    <cellStyle name="Notas 7 3 4 3" xfId="9379" xr:uid="{BF7979EE-9B66-4505-BD1E-3A3193B58524}"/>
    <cellStyle name="Notas 7 3 4 3 2" xfId="24487" xr:uid="{AA0F118B-DC48-4C32-904B-5D3CF0D64FFA}"/>
    <cellStyle name="Notas 7 3 4 4" xfId="8048" xr:uid="{F7946592-9A8E-4CCB-A00F-05C460F29A8B}"/>
    <cellStyle name="Notas 7 3 4 4 2" xfId="23156" xr:uid="{286B70B6-3008-46D4-9B26-DDA7F96CA936}"/>
    <cellStyle name="Notas 7 3 4 5" xfId="18105" xr:uid="{B5B59F5B-C889-41C1-B399-D792F40C3417}"/>
    <cellStyle name="Notas 7 3 5" xfId="3323" xr:uid="{49C3CB07-74A1-4D52-88B8-5DAA7CC8F2F8}"/>
    <cellStyle name="Notas 7 3 5 2" xfId="5960" xr:uid="{005FC73D-D24F-4330-AD33-64EE1536FBBA}"/>
    <cellStyle name="Notas 7 3 5 2 2" xfId="12271" xr:uid="{30A9A24C-4969-42FA-994A-39839062BF86}"/>
    <cellStyle name="Notas 7 3 5 2 2 2" xfId="27379" xr:uid="{FCEF4F0B-35C8-40D2-83E8-FB4C9C503D18}"/>
    <cellStyle name="Notas 7 3 5 2 3" xfId="14176" xr:uid="{1982844B-A7B1-418C-8100-CD523839928C}"/>
    <cellStyle name="Notas 7 3 5 2 3 2" xfId="29284" xr:uid="{7BBC0F50-2B4E-4654-A11A-D238D9F6607F}"/>
    <cellStyle name="Notas 7 3 5 2 4" xfId="21068" xr:uid="{DB86A16E-0E91-4C72-B45E-7939E765F932}"/>
    <cellStyle name="Notas 7 3 5 3" xfId="9705" xr:uid="{7E3BF012-6B63-4EE1-9F7F-5DAFDA5C572C}"/>
    <cellStyle name="Notas 7 3 5 3 2" xfId="24813" xr:uid="{E76FF0A7-51EA-4012-BDC5-149EFF945129}"/>
    <cellStyle name="Notas 7 3 5 4" xfId="13750" xr:uid="{3F56A9A7-A09F-474F-81A8-5419225AD8C5}"/>
    <cellStyle name="Notas 7 3 5 4 2" xfId="28858" xr:uid="{D0B3B698-F389-4060-8E44-22C491E94BEF}"/>
    <cellStyle name="Notas 7 3 5 5" xfId="18431" xr:uid="{E2B7AC89-A185-4CBA-BE4F-F93D4D05E3F4}"/>
    <cellStyle name="Notas 7 3 6" xfId="3629" xr:uid="{F7AEFEE7-1DDA-4105-968F-63A083A918C5}"/>
    <cellStyle name="Notas 7 3 6 2" xfId="6266" xr:uid="{032E5F78-EE28-458F-A74E-4A8CD6A305B2}"/>
    <cellStyle name="Notas 7 3 6 2 2" xfId="12577" xr:uid="{FF53F100-3917-4D77-AD98-3D737348F9D5}"/>
    <cellStyle name="Notas 7 3 6 2 2 2" xfId="27685" xr:uid="{5F519E04-5990-40D8-870F-54AAA0DE9D39}"/>
    <cellStyle name="Notas 7 3 6 2 3" xfId="7734" xr:uid="{8119065D-EA1B-4143-8F0A-5400FDC0EBCB}"/>
    <cellStyle name="Notas 7 3 6 2 3 2" xfId="22842" xr:uid="{94F79A20-AF12-4C3C-91D0-C3B8E41A3D07}"/>
    <cellStyle name="Notas 7 3 6 2 4" xfId="21374" xr:uid="{52B8EEAE-9B34-4087-BABD-99E9E9857AF0}"/>
    <cellStyle name="Notas 7 3 6 3" xfId="10011" xr:uid="{1CF267A9-3AAE-47A0-8FEB-E5FE5D6A9FAC}"/>
    <cellStyle name="Notas 7 3 6 3 2" xfId="25119" xr:uid="{9D533806-0561-4B75-B38E-93AA502DFD93}"/>
    <cellStyle name="Notas 7 3 6 4" xfId="14530" xr:uid="{1B6047BE-9DF2-4B7E-A8D6-A918E62B3996}"/>
    <cellStyle name="Notas 7 3 6 4 2" xfId="29638" xr:uid="{D70FB9D2-E96F-4CAA-985F-AE5385D58855}"/>
    <cellStyle name="Notas 7 3 6 5" xfId="18737" xr:uid="{4AB0344A-9340-44C2-8B9E-04062C76698D}"/>
    <cellStyle name="Notas 7 3 7" xfId="3990" xr:uid="{F65A2870-3ED9-4274-A24E-8F05D9A79E40}"/>
    <cellStyle name="Notas 7 3 7 2" xfId="6627" xr:uid="{721826A7-C886-479C-BB4E-E288963042FA}"/>
    <cellStyle name="Notas 7 3 7 2 2" xfId="12938" xr:uid="{9B13B713-0CFD-4699-9CB5-82D2E1F8E960}"/>
    <cellStyle name="Notas 7 3 7 2 2 2" xfId="28046" xr:uid="{7F09950B-95AE-42DB-B8C7-D9C39F98CC20}"/>
    <cellStyle name="Notas 7 3 7 2 3" xfId="16628" xr:uid="{CAEC2906-F50D-42A5-82BD-5A8ADCEE0BE1}"/>
    <cellStyle name="Notas 7 3 7 2 3 2" xfId="31736" xr:uid="{D19B29B4-805B-47D8-8741-FA0F206206E3}"/>
    <cellStyle name="Notas 7 3 7 2 4" xfId="21735" xr:uid="{0105687D-0128-4073-8C6B-5873F0970B96}"/>
    <cellStyle name="Notas 7 3 7 3" xfId="10372" xr:uid="{14EB32DF-019C-43E3-991C-770A06A5195F}"/>
    <cellStyle name="Notas 7 3 7 3 2" xfId="25480" xr:uid="{7FE37BA4-F352-40F5-9F8D-B11DE3FF95AB}"/>
    <cellStyle name="Notas 7 3 7 4" xfId="7970" xr:uid="{53033B5F-22EE-4589-8E2D-E3913E4BB13A}"/>
    <cellStyle name="Notas 7 3 7 4 2" xfId="23078" xr:uid="{80BF4007-D3B9-4F10-990F-E96E622C8C12}"/>
    <cellStyle name="Notas 7 3 7 5" xfId="19098" xr:uid="{B8AB0C50-1437-47AA-BC4B-FDE68E614251}"/>
    <cellStyle name="Notas 7 3 8" xfId="4310" xr:uid="{77BD787C-BA32-404B-9702-1211F87B8276}"/>
    <cellStyle name="Notas 7 3 8 2" xfId="6947" xr:uid="{4CE17824-FC2A-477A-841A-1BE697346CDD}"/>
    <cellStyle name="Notas 7 3 8 2 2" xfId="13258" xr:uid="{D6A80D24-40D4-40F9-AC47-5025B35AC53B}"/>
    <cellStyle name="Notas 7 3 8 2 2 2" xfId="28366" xr:uid="{AE1034E7-90D7-44FC-9576-65F0DAA35040}"/>
    <cellStyle name="Notas 7 3 8 2 3" xfId="16922" xr:uid="{FE9D7F18-1CCC-43BD-8599-361FED528FF8}"/>
    <cellStyle name="Notas 7 3 8 2 3 2" xfId="32030" xr:uid="{EB6B4B87-4D00-461C-8869-2D61C88AE785}"/>
    <cellStyle name="Notas 7 3 8 2 4" xfId="22055" xr:uid="{2BBF18B7-6652-4911-A166-A452D39301F5}"/>
    <cellStyle name="Notas 7 3 8 3" xfId="10692" xr:uid="{67C04CE2-CB26-4244-B650-1C4676D8E4B9}"/>
    <cellStyle name="Notas 7 3 8 3 2" xfId="25800" xr:uid="{A1C8FF4C-DC6F-4503-BEFE-96C3F0475878}"/>
    <cellStyle name="Notas 7 3 8 4" xfId="13887" xr:uid="{DF75C589-6467-4917-B061-3837E3FF5F92}"/>
    <cellStyle name="Notas 7 3 8 4 2" xfId="28995" xr:uid="{47AAC812-1E90-45D0-BDA4-36DC02915F04}"/>
    <cellStyle name="Notas 7 3 8 5" xfId="19418" xr:uid="{1719F2B0-25C6-446C-9838-0BC02049FF31}"/>
    <cellStyle name="Notas 7 3 9" xfId="4555" xr:uid="{13811435-CEFD-49C3-8C5C-A0458BE064C7}"/>
    <cellStyle name="Notas 7 3 9 2" xfId="10937" xr:uid="{BA9A9345-4754-4D39-9F7E-C75C990F5071}"/>
    <cellStyle name="Notas 7 3 9 2 2" xfId="26045" xr:uid="{F64BA969-8A86-4EF1-9A16-817E34E37402}"/>
    <cellStyle name="Notas 7 3 9 3" xfId="16316" xr:uid="{EB6CE942-24A9-46C5-AF4A-407A71C494BE}"/>
    <cellStyle name="Notas 7 3 9 3 2" xfId="31424" xr:uid="{CAB4F3E9-A7F5-4E06-8C9F-3C88CDD121E5}"/>
    <cellStyle name="Notas 7 3 9 4" xfId="19663" xr:uid="{B9A4DAD2-DB2F-4CF5-80CD-9B0298BF475F}"/>
    <cellStyle name="Notas 7 4" xfId="2116" xr:uid="{2F4AF979-97ED-4216-BE85-7588C37A1FCC}"/>
    <cellStyle name="Notas 7 4 10" xfId="8614" xr:uid="{33B10413-6151-4226-BD5E-F11849F6F495}"/>
    <cellStyle name="Notas 7 4 10 2" xfId="23722" xr:uid="{47892A8B-3810-4B64-B0EE-4ECBEB6BEABA}"/>
    <cellStyle name="Notas 7 4 11" xfId="14733" xr:uid="{BBCBBC96-D09B-4991-AC3C-8D8E7E29FE44}"/>
    <cellStyle name="Notas 7 4 11 2" xfId="29841" xr:uid="{F51C3A4F-F7AB-48D8-B508-3FC564A78358}"/>
    <cellStyle name="Notas 7 4 12" xfId="7640" xr:uid="{FDFAE1B9-8063-4C82-9701-95EE6B376998}"/>
    <cellStyle name="Notas 7 4 12 2" xfId="22748" xr:uid="{A353F7EC-AAB0-4C1A-8566-1D47996B773C}"/>
    <cellStyle name="Notas 7 4 13" xfId="17341" xr:uid="{B70ED7B9-BE8F-41C4-8002-1438BA35D906}"/>
    <cellStyle name="Notas 7 4 2" xfId="2606" xr:uid="{F26DB324-F0BA-4E5B-9BFF-9DFECB1BC769}"/>
    <cellStyle name="Notas 7 4 2 2" xfId="5243" xr:uid="{62FF47F9-7F2F-411C-A626-EF53124068E4}"/>
    <cellStyle name="Notas 7 4 2 2 2" xfId="11607" xr:uid="{060F79C2-3FF1-48CE-A50C-657200B50943}"/>
    <cellStyle name="Notas 7 4 2 2 2 2" xfId="26715" xr:uid="{FE953923-8D32-4D2B-A7BD-F4C62D3D09E8}"/>
    <cellStyle name="Notas 7 4 2 2 3" xfId="14061" xr:uid="{D0C0880B-7386-459A-A4EB-837A388FC779}"/>
    <cellStyle name="Notas 7 4 2 2 3 2" xfId="29169" xr:uid="{8786AB69-ED18-4437-940C-B9B45545F48B}"/>
    <cellStyle name="Notas 7 4 2 2 4" xfId="20351" xr:uid="{800E970C-E412-4C21-8510-C49F9C654882}"/>
    <cellStyle name="Notas 7 4 2 3" xfId="9073" xr:uid="{EAF2B601-B25C-44B8-A2FC-B775E79F5663}"/>
    <cellStyle name="Notas 7 4 2 3 2" xfId="24181" xr:uid="{09E2D4B4-4E48-4468-AFDF-960466554B7A}"/>
    <cellStyle name="Notas 7 4 2 4" xfId="7988" xr:uid="{6F6FFA57-6484-427C-9DF0-181B00F2A7E2}"/>
    <cellStyle name="Notas 7 4 2 4 2" xfId="23096" xr:uid="{257F1413-8F5C-4813-B484-CC9C3EA4663D}"/>
    <cellStyle name="Notas 7 4 2 5" xfId="13727" xr:uid="{590A2781-659B-41F4-B1CD-EB4FD6ECE565}"/>
    <cellStyle name="Notas 7 4 2 5 2" xfId="28835" xr:uid="{7AC73486-42B3-4C86-B190-C745733BDB17}"/>
    <cellStyle name="Notas 7 4 2 6" xfId="17714" xr:uid="{D8639568-06D8-4BEB-B2A5-4523308EE4BB}"/>
    <cellStyle name="Notas 7 4 3" xfId="2871" xr:uid="{83150CFB-9139-4652-A4F5-03C8F73B9F39}"/>
    <cellStyle name="Notas 7 4 3 2" xfId="5508" xr:uid="{895398AE-749D-465B-8A2C-4DE093B8B33E}"/>
    <cellStyle name="Notas 7 4 3 2 2" xfId="14308" xr:uid="{1466174A-88BF-4EAC-BC6C-2F34D199E0C6}"/>
    <cellStyle name="Notas 7 4 3 2 2 2" xfId="29416" xr:uid="{DF2330D6-871C-4AC9-91F7-699642A2624F}"/>
    <cellStyle name="Notas 7 4 3 2 3" xfId="20616" xr:uid="{9995A95D-2CF5-4B99-A34B-C3C49DC05D10}"/>
    <cellStyle name="Notas 7 4 3 3" xfId="8245" xr:uid="{FF93E3B6-A618-42F2-8DEF-5F0734805EA7}"/>
    <cellStyle name="Notas 7 4 3 3 2" xfId="23353" xr:uid="{E604D199-8E04-4A55-9B7B-E5FF2CAC9A7B}"/>
    <cellStyle name="Notas 7 4 3 4" xfId="17979" xr:uid="{FED226CB-FDFD-4C56-87FF-41B39899DC8B}"/>
    <cellStyle name="Notas 7 4 4" xfId="3174" xr:uid="{74737FB7-DA8E-496A-A8B9-1775136C7151}"/>
    <cellStyle name="Notas 7 4 4 2" xfId="5811" xr:uid="{251F70A3-D4DC-4BC9-A259-90CA0F3C8095}"/>
    <cellStyle name="Notas 7 4 4 2 2" xfId="12122" xr:uid="{B0DF916F-5AE5-4001-AEF7-8E3723057CFB}"/>
    <cellStyle name="Notas 7 4 4 2 2 2" xfId="27230" xr:uid="{6FEB45ED-555C-443F-A74E-72AD3C782F5E}"/>
    <cellStyle name="Notas 7 4 4 2 3" xfId="13918" xr:uid="{01A935EE-8445-48A4-9F2C-3EE6FC276874}"/>
    <cellStyle name="Notas 7 4 4 2 3 2" xfId="29026" xr:uid="{30E910B7-693B-4155-9B59-14C836D5D76F}"/>
    <cellStyle name="Notas 7 4 4 2 4" xfId="20919" xr:uid="{C894F979-C791-434B-810D-F12706353ACE}"/>
    <cellStyle name="Notas 7 4 4 3" xfId="9556" xr:uid="{47ACA589-9746-4024-BF7B-87CA8E468CB5}"/>
    <cellStyle name="Notas 7 4 4 3 2" xfId="24664" xr:uid="{D60BAF7D-E8F0-4938-B03D-99115FC94ABA}"/>
    <cellStyle name="Notas 7 4 4 4" xfId="14857" xr:uid="{893ED010-5DFA-443E-9D03-19DAE82DFCA7}"/>
    <cellStyle name="Notas 7 4 4 4 2" xfId="29965" xr:uid="{152FF134-E861-43C2-971F-D169B05E746A}"/>
    <cellStyle name="Notas 7 4 4 5" xfId="18282" xr:uid="{718CC1FF-8C4A-469E-89D8-27035D113A64}"/>
    <cellStyle name="Notas 7 4 5" xfId="3500" xr:uid="{E1AD573B-E699-4171-B42D-AE4D4F5EB479}"/>
    <cellStyle name="Notas 7 4 5 2" xfId="6137" xr:uid="{FDCB6FCD-1AED-4021-A413-7C85B53DACFD}"/>
    <cellStyle name="Notas 7 4 5 2 2" xfId="12448" xr:uid="{DD3FDDA6-4BC6-42C7-8E57-9B98389F5CBF}"/>
    <cellStyle name="Notas 7 4 5 2 2 2" xfId="27556" xr:uid="{0C21C983-898B-41C8-BC0D-8A4648674809}"/>
    <cellStyle name="Notas 7 4 5 2 3" xfId="16182" xr:uid="{AB1EF3A9-482E-418E-9278-54C46F8065FB}"/>
    <cellStyle name="Notas 7 4 5 2 3 2" xfId="31290" xr:uid="{3409B84B-880F-416F-AB9F-1A6670A9EAD1}"/>
    <cellStyle name="Notas 7 4 5 2 4" xfId="21245" xr:uid="{013CEB0A-F28B-4E25-AC5D-9F5C1FF69383}"/>
    <cellStyle name="Notas 7 4 5 3" xfId="9882" xr:uid="{1EE1D449-AE33-4566-9281-EAAF94EE0EC6}"/>
    <cellStyle name="Notas 7 4 5 3 2" xfId="24990" xr:uid="{BE765B8B-8EF2-4848-9C29-09891AEA5266}"/>
    <cellStyle name="Notas 7 4 5 4" xfId="14313" xr:uid="{10AB2D5D-C977-4EC4-BC81-02771EE4DA1B}"/>
    <cellStyle name="Notas 7 4 5 4 2" xfId="29421" xr:uid="{E4BF3D3F-E512-48A8-ADAD-82A4D709E760}"/>
    <cellStyle name="Notas 7 4 5 5" xfId="18608" xr:uid="{3F339C10-5E40-4548-9EA3-4ED04E2C4748}"/>
    <cellStyle name="Notas 7 4 6" xfId="3806" xr:uid="{755E310B-6839-46E2-A83D-71BB82439F1B}"/>
    <cellStyle name="Notas 7 4 6 2" xfId="6443" xr:uid="{0CE30F07-5A2D-458D-9452-4CB1483214D3}"/>
    <cellStyle name="Notas 7 4 6 2 2" xfId="12754" xr:uid="{8245B76B-6D07-4CA0-B194-0F48CE3B6613}"/>
    <cellStyle name="Notas 7 4 6 2 2 2" xfId="27862" xr:uid="{FDFA6BF3-A0C6-4996-918F-D13DEA7CB521}"/>
    <cellStyle name="Notas 7 4 6 2 3" xfId="16210" xr:uid="{16E1351E-F74A-4FD5-9CD3-1E3C121B93F2}"/>
    <cellStyle name="Notas 7 4 6 2 3 2" xfId="31318" xr:uid="{16CEB566-71F9-4819-9A59-BD86FEFE6DD1}"/>
    <cellStyle name="Notas 7 4 6 2 4" xfId="21551" xr:uid="{A6B01825-04A8-4DF8-AC64-24FAE7549008}"/>
    <cellStyle name="Notas 7 4 6 3" xfId="10188" xr:uid="{3ABCE2E3-C736-4368-BEF0-675367CCDF82}"/>
    <cellStyle name="Notas 7 4 6 3 2" xfId="25296" xr:uid="{9C674F80-CE6A-4881-BF34-03CE0D535344}"/>
    <cellStyle name="Notas 7 4 6 4" xfId="16517" xr:uid="{951DA35E-3377-48F4-BC0B-0CDA9C2EBBEC}"/>
    <cellStyle name="Notas 7 4 6 4 2" xfId="31625" xr:uid="{CA4FAC38-312E-43F3-9FB0-6B6140AAF170}"/>
    <cellStyle name="Notas 7 4 6 5" xfId="18914" xr:uid="{5AD50A91-6491-444A-B564-5357DE723479}"/>
    <cellStyle name="Notas 7 4 7" xfId="4188" xr:uid="{F5587C31-3248-4F9E-8E55-2EEBAA078862}"/>
    <cellStyle name="Notas 7 4 7 2" xfId="6825" xr:uid="{711CC0A0-2902-42E3-A5D0-CB438EE3F790}"/>
    <cellStyle name="Notas 7 4 7 2 2" xfId="13136" xr:uid="{AF61102A-A8AD-423E-B110-E04B2D787F78}"/>
    <cellStyle name="Notas 7 4 7 2 2 2" xfId="28244" xr:uid="{43686CA0-AD33-4992-9941-1C4C30A1B5D4}"/>
    <cellStyle name="Notas 7 4 7 2 3" xfId="16805" xr:uid="{EC9BE42B-1003-47F9-808B-17AF169A7A61}"/>
    <cellStyle name="Notas 7 4 7 2 3 2" xfId="31913" xr:uid="{E2DDD30D-8E4C-4DAC-8D80-D6D799F2912F}"/>
    <cellStyle name="Notas 7 4 7 2 4" xfId="21933" xr:uid="{92E19F28-D750-4EFD-8019-BEFB8FA9B49A}"/>
    <cellStyle name="Notas 7 4 7 3" xfId="10570" xr:uid="{4D8A7F23-B706-4F5A-BCC0-77BBD9E508A3}"/>
    <cellStyle name="Notas 7 4 7 3 2" xfId="25678" xr:uid="{4C3F018C-944C-449A-90DE-E39CE0928B77}"/>
    <cellStyle name="Notas 7 4 7 4" xfId="7142" xr:uid="{38F0C30A-C3FE-48CF-8D7C-33DD1DC5AE83}"/>
    <cellStyle name="Notas 7 4 7 4 2" xfId="22250" xr:uid="{57BF2DD0-71CD-4814-92FD-9FDE1F408225}"/>
    <cellStyle name="Notas 7 4 7 5" xfId="19296" xr:uid="{7906501A-D613-435D-A57D-38AABF3480DE}"/>
    <cellStyle name="Notas 7 4 8" xfId="4395" xr:uid="{25C249DF-C10A-418C-907C-DCAE2442FFCC}"/>
    <cellStyle name="Notas 7 4 8 2" xfId="7032" xr:uid="{E52BDE46-83BF-415A-9676-A9A8542303E5}"/>
    <cellStyle name="Notas 7 4 8 2 2" xfId="13343" xr:uid="{38662719-C464-486B-B676-5CBE13588E6D}"/>
    <cellStyle name="Notas 7 4 8 2 2 2" xfId="28451" xr:uid="{163BE8C9-1022-4025-B0CC-41BF47365625}"/>
    <cellStyle name="Notas 7 4 8 2 3" xfId="17007" xr:uid="{EACF8FA1-AAA3-4C3F-935A-71285079BFA5}"/>
    <cellStyle name="Notas 7 4 8 2 3 2" xfId="32115" xr:uid="{AEE852CC-EB1B-4180-BCA9-449FF8CCD0C8}"/>
    <cellStyle name="Notas 7 4 8 2 4" xfId="22140" xr:uid="{26F6C507-10DA-41F3-9F54-4EA566F05FDE}"/>
    <cellStyle name="Notas 7 4 8 3" xfId="10777" xr:uid="{352092F9-0C24-4DC1-97DB-9DC5A8494125}"/>
    <cellStyle name="Notas 7 4 8 3 2" xfId="25885" xr:uid="{9E5C0355-D7CF-4A75-ABA5-E3A40F156D6F}"/>
    <cellStyle name="Notas 7 4 8 4" xfId="14128" xr:uid="{EEF4691D-EA32-48E7-961B-971E82E48CEA}"/>
    <cellStyle name="Notas 7 4 8 4 2" xfId="29236" xr:uid="{31F411BB-3156-4441-91F4-24AF74C3AF4D}"/>
    <cellStyle name="Notas 7 4 8 5" xfId="19503" xr:uid="{2791D364-FC0C-46E7-A455-C0C6E744D4F9}"/>
    <cellStyle name="Notas 7 4 9" xfId="4753" xr:uid="{80E1C5C9-213C-40AE-BC04-9863F393F475}"/>
    <cellStyle name="Notas 7 4 9 2" xfId="11135" xr:uid="{840F332E-78AF-49CF-B96E-3B82233EC641}"/>
    <cellStyle name="Notas 7 4 9 2 2" xfId="26243" xr:uid="{75796D44-1D69-40BD-8BB5-AD445393E213}"/>
    <cellStyle name="Notas 7 4 9 3" xfId="8208" xr:uid="{2B0138F0-B838-472E-BD89-1D157A080EB6}"/>
    <cellStyle name="Notas 7 4 9 3 2" xfId="23316" xr:uid="{4B43D233-8C1A-416F-9065-A2F894736449}"/>
    <cellStyle name="Notas 7 4 9 4" xfId="19861" xr:uid="{37001EFC-2BD8-478A-A734-E407611B8D15}"/>
    <cellStyle name="Notas 7 5" xfId="2008" xr:uid="{B30079D2-5847-420E-B599-D9E7F325FC20}"/>
    <cellStyle name="Notas 7 5 10" xfId="8220" xr:uid="{85378E4A-FA17-483B-AF16-EF03F94FDC2D}"/>
    <cellStyle name="Notas 7 5 10 2" xfId="23328" xr:uid="{24778F6D-166B-409A-A42B-B08664F905B5}"/>
    <cellStyle name="Notas 7 5 11" xfId="15012" xr:uid="{CA5178F6-440B-4CE3-AD11-FE415903498B}"/>
    <cellStyle name="Notas 7 5 11 2" xfId="30120" xr:uid="{0EECCB7A-60E3-485B-8FFD-914D70DE8DD3}"/>
    <cellStyle name="Notas 7 5 12" xfId="17233" xr:uid="{284253E3-C048-4483-9A4D-139BC9793F6A}"/>
    <cellStyle name="Notas 7 5 2" xfId="2770" xr:uid="{E3C0B0CF-5912-44BA-A8D0-FED7EA0276A2}"/>
    <cellStyle name="Notas 7 5 2 2" xfId="5407" xr:uid="{E209FC6B-E6C9-4036-BD5D-AFF2D9857059}"/>
    <cellStyle name="Notas 7 5 2 2 2" xfId="7671" xr:uid="{9D620E65-383E-40ED-9D34-8E5F01009348}"/>
    <cellStyle name="Notas 7 5 2 2 2 2" xfId="22779" xr:uid="{571F4061-90EB-4EF7-825A-72344B159E62}"/>
    <cellStyle name="Notas 7 5 2 2 3" xfId="20515" xr:uid="{94CDEBAB-ED12-4E3A-BC50-BBF6EE2863A2}"/>
    <cellStyle name="Notas 7 5 2 3" xfId="16377" xr:uid="{8AC37FE8-7EB1-46D2-B844-E84FD837BE01}"/>
    <cellStyle name="Notas 7 5 2 3 2" xfId="31485" xr:uid="{E3FC0CE3-77A6-4F32-9A4E-04D8C8684A0F}"/>
    <cellStyle name="Notas 7 5 2 4" xfId="17878" xr:uid="{222AD15D-262E-468E-BC66-182AEBFFA44D}"/>
    <cellStyle name="Notas 7 5 3" xfId="3073" xr:uid="{207F0C87-C211-4487-A36E-03B3B40DC10E}"/>
    <cellStyle name="Notas 7 5 3 2" xfId="5710" xr:uid="{B48F8018-DD6E-4B47-BACE-358A0D531104}"/>
    <cellStyle name="Notas 7 5 3 2 2" xfId="12021" xr:uid="{16B32F47-5812-4628-BD86-93E92BE28ED6}"/>
    <cellStyle name="Notas 7 5 3 2 2 2" xfId="27129" xr:uid="{74F8C3AE-8846-48D6-8267-417D8EE23E02}"/>
    <cellStyle name="Notas 7 5 3 2 3" xfId="13795" xr:uid="{713D6ED9-5CC6-461C-B66F-9E71AE6EC637}"/>
    <cellStyle name="Notas 7 5 3 2 3 2" xfId="28903" xr:uid="{9A586862-8683-4FCD-A2D4-40F9F095B8BA}"/>
    <cellStyle name="Notas 7 5 3 2 4" xfId="20818" xr:uid="{40BCB40E-8EDC-48F9-923B-F55FE425BD02}"/>
    <cellStyle name="Notas 7 5 3 3" xfId="9455" xr:uid="{0A7021A0-3334-4AA4-B541-62FA3860351F}"/>
    <cellStyle name="Notas 7 5 3 3 2" xfId="24563" xr:uid="{206CE230-F7B7-47B4-8963-256813AD0441}"/>
    <cellStyle name="Notas 7 5 3 4" xfId="7654" xr:uid="{1EEDB429-950B-4CE8-A224-E16B9ED19932}"/>
    <cellStyle name="Notas 7 5 3 4 2" xfId="22762" xr:uid="{DB4A0AF0-601E-4B77-A50B-1DA9E9EA937E}"/>
    <cellStyle name="Notas 7 5 3 5" xfId="18181" xr:uid="{4778388B-006F-4F1E-9CEA-25E8436F5EA9}"/>
    <cellStyle name="Notas 7 5 4" xfId="3399" xr:uid="{0FF00903-BD03-4700-86C7-64B9928F4FB4}"/>
    <cellStyle name="Notas 7 5 4 2" xfId="6036" xr:uid="{A8E7FDB8-3363-465E-8661-311C0282215A}"/>
    <cellStyle name="Notas 7 5 4 2 2" xfId="12347" xr:uid="{CD91B603-5D2F-44D8-8138-ED9FF1AF2114}"/>
    <cellStyle name="Notas 7 5 4 2 2 2" xfId="27455" xr:uid="{493D47DD-693D-46F4-83DF-3DBE7F08CD4A}"/>
    <cellStyle name="Notas 7 5 4 2 3" xfId="7485" xr:uid="{80C0C13F-FE60-4664-8DFC-87D2ADDC8E2C}"/>
    <cellStyle name="Notas 7 5 4 2 3 2" xfId="22593" xr:uid="{452BF30F-C6D4-48C7-BAA4-37A315A374F2}"/>
    <cellStyle name="Notas 7 5 4 2 4" xfId="21144" xr:uid="{133601F8-4260-40AA-ACEE-6541F27BE45A}"/>
    <cellStyle name="Notas 7 5 4 3" xfId="9781" xr:uid="{0FB677CA-BC55-4067-9E83-A36A296EDC54}"/>
    <cellStyle name="Notas 7 5 4 3 2" xfId="24889" xr:uid="{57BB212A-FC87-4ED1-8490-CE6CF5C10FA1}"/>
    <cellStyle name="Notas 7 5 4 4" xfId="13767" xr:uid="{0D066652-5C3A-4B90-B5F3-0BF01ECEC852}"/>
    <cellStyle name="Notas 7 5 4 4 2" xfId="28875" xr:uid="{FE600704-CC59-4DA3-82E1-77B0FDE45632}"/>
    <cellStyle name="Notas 7 5 4 5" xfId="18507" xr:uid="{A642DF11-C547-45BC-9A9A-8DAF3B3B30D2}"/>
    <cellStyle name="Notas 7 5 5" xfId="3705" xr:uid="{2321AAD6-FA9E-4D23-8C4E-995C04864009}"/>
    <cellStyle name="Notas 7 5 5 2" xfId="6342" xr:uid="{D6C3A5D1-2403-4963-92F8-AD44BC740633}"/>
    <cellStyle name="Notas 7 5 5 2 2" xfId="12653" xr:uid="{22A8EBAA-1BE4-4E3D-AA4B-FB528DE65567}"/>
    <cellStyle name="Notas 7 5 5 2 2 2" xfId="27761" xr:uid="{31598645-C62C-480E-9CF9-29FA332FD240}"/>
    <cellStyle name="Notas 7 5 5 2 3" xfId="7876" xr:uid="{1B8FA90F-ADD8-4105-B6FE-352B12932112}"/>
    <cellStyle name="Notas 7 5 5 2 3 2" xfId="22984" xr:uid="{0BB3B9A0-16E1-4199-9E4F-3972DC4CA90B}"/>
    <cellStyle name="Notas 7 5 5 2 4" xfId="21450" xr:uid="{470955C5-81F2-4001-ABD7-AFA3B637EC52}"/>
    <cellStyle name="Notas 7 5 5 3" xfId="10087" xr:uid="{9319D64E-80A9-4BA9-A7E4-A1BF7045658E}"/>
    <cellStyle name="Notas 7 5 5 3 2" xfId="25195" xr:uid="{A701F7A8-879C-429A-BFA5-8924F01E15B5}"/>
    <cellStyle name="Notas 7 5 5 4" xfId="7542" xr:uid="{22C82C8E-3E96-43F9-9F79-9F8F26CE2B1B}"/>
    <cellStyle name="Notas 7 5 5 4 2" xfId="22650" xr:uid="{55B1A016-0451-424C-9154-E55A6E59000E}"/>
    <cellStyle name="Notas 7 5 5 5" xfId="18813" xr:uid="{788A80C7-2296-4588-8724-78D2C531E5AD}"/>
    <cellStyle name="Notas 7 5 6" xfId="4080" xr:uid="{28EAFA3E-4C57-4912-A76C-F5DFB7C65BEC}"/>
    <cellStyle name="Notas 7 5 6 2" xfId="6717" xr:uid="{70CA0799-E547-476E-BABD-167352B95582}"/>
    <cellStyle name="Notas 7 5 6 2 2" xfId="13028" xr:uid="{21EFC04C-AFAF-484C-9B61-72E3C18BBAF2}"/>
    <cellStyle name="Notas 7 5 6 2 2 2" xfId="28136" xr:uid="{D54F965C-1FFF-43E0-ABBD-2D235BD34FAB}"/>
    <cellStyle name="Notas 7 5 6 2 3" xfId="16704" xr:uid="{A00DE7EB-9480-4480-AAEC-C5344641B4A5}"/>
    <cellStyle name="Notas 7 5 6 2 3 2" xfId="31812" xr:uid="{0876982F-AAF6-44C4-9CF0-64929DCC87A2}"/>
    <cellStyle name="Notas 7 5 6 2 4" xfId="21825" xr:uid="{FD039336-D3BC-4D6F-ABD4-992DB7D9E9F4}"/>
    <cellStyle name="Notas 7 5 6 3" xfId="10462" xr:uid="{C4A998B1-0C71-4332-84EE-0C0A490EF369}"/>
    <cellStyle name="Notas 7 5 6 3 2" xfId="25570" xr:uid="{D00A9EE1-4F0A-4125-ACD1-E12E50D345DD}"/>
    <cellStyle name="Notas 7 5 6 4" xfId="11805" xr:uid="{F5BC3528-C0BB-4F42-AA48-3C202385EF02}"/>
    <cellStyle name="Notas 7 5 6 4 2" xfId="26913" xr:uid="{7E044E85-A762-4567-B372-447CA1DF9B84}"/>
    <cellStyle name="Notas 7 5 6 5" xfId="19188" xr:uid="{AC20F6CA-7D1F-4214-A96D-916DF367AEC4}"/>
    <cellStyle name="Notas 7 5 7" xfId="4362" xr:uid="{C82F315E-037E-4F78-8B8B-D705844332AA}"/>
    <cellStyle name="Notas 7 5 7 2" xfId="6999" xr:uid="{B52678A1-B8F9-4D92-8475-357774B91830}"/>
    <cellStyle name="Notas 7 5 7 2 2" xfId="13310" xr:uid="{F5475EEB-C463-4382-8649-AB2314893B34}"/>
    <cellStyle name="Notas 7 5 7 2 2 2" xfId="28418" xr:uid="{5F7A778D-D374-479D-8762-77DE650C4C04}"/>
    <cellStyle name="Notas 7 5 7 2 3" xfId="16974" xr:uid="{4413BBCD-D66B-4409-8BAB-8ACF274FDBA3}"/>
    <cellStyle name="Notas 7 5 7 2 3 2" xfId="32082" xr:uid="{05F784B1-2704-4F69-9820-6AA1940F3A54}"/>
    <cellStyle name="Notas 7 5 7 2 4" xfId="22107" xr:uid="{71C3832D-0414-4896-A0A1-6B87611EDEEC}"/>
    <cellStyle name="Notas 7 5 7 3" xfId="10744" xr:uid="{D4CAACC7-1057-4514-9631-7AA05F81AC91}"/>
    <cellStyle name="Notas 7 5 7 3 2" xfId="25852" xr:uid="{000A9D93-C461-44C2-A897-D4FA62EF1024}"/>
    <cellStyle name="Notas 7 5 7 4" xfId="14131" xr:uid="{F9D9BB02-924D-4587-8294-762F9147BB54}"/>
    <cellStyle name="Notas 7 5 7 4 2" xfId="29239" xr:uid="{B80A7EBA-93EA-421B-A329-2B8C19C9710A}"/>
    <cellStyle name="Notas 7 5 7 5" xfId="19470" xr:uid="{A955218F-5620-49FE-BB5E-81CA71F59B75}"/>
    <cellStyle name="Notas 7 5 8" xfId="4645" xr:uid="{C9B2EC50-CB40-4AAB-B879-D28AC3F38CD3}"/>
    <cellStyle name="Notas 7 5 8 2" xfId="11027" xr:uid="{6981CBB1-64CC-41FF-B1A2-B6349CEC0375}"/>
    <cellStyle name="Notas 7 5 8 2 2" xfId="26135" xr:uid="{01866325-46B5-4647-B414-E67C64F4C8A1}"/>
    <cellStyle name="Notas 7 5 8 3" xfId="15705" xr:uid="{89F0439A-CA3A-4148-92A7-1F1E1C16E5F0}"/>
    <cellStyle name="Notas 7 5 8 3 2" xfId="30813" xr:uid="{C88A6587-707F-49A6-874E-1147C75042F1}"/>
    <cellStyle name="Notas 7 5 8 4" xfId="19753" xr:uid="{E3AE114B-64F3-47F8-BDB3-5E372E9F7861}"/>
    <cellStyle name="Notas 7 5 9" xfId="8506" xr:uid="{D4256266-8682-4623-A656-7CA8125792C1}"/>
    <cellStyle name="Notas 7 5 9 2" xfId="23614" xr:uid="{DABF96BC-9584-4D9A-ABA4-DEBE282AF170}"/>
    <cellStyle name="Notas 8" xfId="1470" xr:uid="{00000000-0005-0000-0000-0000C2050000}"/>
    <cellStyle name="Notas 8 2" xfId="1925" xr:uid="{723D4C1C-9F8B-4F45-9857-CB945B9BE991}"/>
    <cellStyle name="Notas 8 2 10" xfId="15875" xr:uid="{888B809C-8BF2-4005-B45D-1115D081939E}"/>
    <cellStyle name="Notas 8 2 10 2" xfId="30983" xr:uid="{FAB8677F-9343-4F97-8F2C-BCCB02B93941}"/>
    <cellStyle name="Notas 8 2 11" xfId="14010" xr:uid="{35565B95-28F8-4474-A395-FE4D8044C945}"/>
    <cellStyle name="Notas 8 2 11 2" xfId="29118" xr:uid="{E1A1383F-9238-4D37-A921-DB149F2D7016}"/>
    <cellStyle name="Notas 8 2 12" xfId="17150" xr:uid="{7ACC4323-D841-4B6A-A2DF-1A3D03CB2362}"/>
    <cellStyle name="Notas 8 2 2" xfId="2485" xr:uid="{837E8B73-30F2-48F7-B5C3-FBAD5CDFFB84}"/>
    <cellStyle name="Notas 8 2 2 2" xfId="5122" xr:uid="{D558FE7A-349D-4960-83FA-AE159B0ECD17}"/>
    <cellStyle name="Notas 8 2 2 2 2" xfId="11486" xr:uid="{5102EDAC-5F33-497F-9B9C-B2D3E92EF259}"/>
    <cellStyle name="Notas 8 2 2 2 2 2" xfId="26594" xr:uid="{9FB45708-5636-497E-907B-2F09ADBA25A9}"/>
    <cellStyle name="Notas 8 2 2 2 3" xfId="7806" xr:uid="{917306A6-EBB0-4E26-9EE1-EA9B4388A1E5}"/>
    <cellStyle name="Notas 8 2 2 2 3 2" xfId="22914" xr:uid="{80F550AB-42BA-491D-9E5B-34002299FF6E}"/>
    <cellStyle name="Notas 8 2 2 2 4" xfId="20230" xr:uid="{35AFFB25-36A6-4D48-A5DE-607C4BA0E6A1}"/>
    <cellStyle name="Notas 8 2 2 3" xfId="8952" xr:uid="{2C422909-EBEC-4629-A0E4-35E7F37E41C0}"/>
    <cellStyle name="Notas 8 2 2 3 2" xfId="24060" xr:uid="{18178991-E62D-485C-B155-C39757148E80}"/>
    <cellStyle name="Notas 8 2 3" xfId="2701" xr:uid="{D1F9B02A-C6DA-49B1-B1CF-4118F4C33515}"/>
    <cellStyle name="Notas 8 2 3 2" xfId="5338" xr:uid="{4C1F6C9F-B583-4F46-8338-46DE4DF5493B}"/>
    <cellStyle name="Notas 8 2 3 2 2" xfId="14172" xr:uid="{E90CE3CD-E3B3-4A2E-9A18-6B80C86CC912}"/>
    <cellStyle name="Notas 8 2 3 2 2 2" xfId="29280" xr:uid="{ED90E296-5B64-428E-8405-BC6A098DB680}"/>
    <cellStyle name="Notas 8 2 3 2 3" xfId="20446" xr:uid="{41C23AAE-14AF-4021-ABFC-1DE7F95E55C7}"/>
    <cellStyle name="Notas 8 2 3 3" xfId="16490" xr:uid="{C0893994-C1E3-4899-883D-508906C4FEB3}"/>
    <cellStyle name="Notas 8 2 3 3 2" xfId="31598" xr:uid="{1391707C-0227-4E75-9052-09DE2C825F58}"/>
    <cellStyle name="Notas 8 2 3 4" xfId="17809" xr:uid="{08F90DBB-3003-4127-AE86-3B887088E326}"/>
    <cellStyle name="Notas 8 2 4" xfId="3004" xr:uid="{35436F88-B0F0-4397-AAB5-56B483845239}"/>
    <cellStyle name="Notas 8 2 4 2" xfId="5641" xr:uid="{35801BED-E33B-43C7-91AB-C6D621CF4669}"/>
    <cellStyle name="Notas 8 2 4 2 2" xfId="11952" xr:uid="{AFC8C7B8-BEE3-42CF-905F-01E1C1710A97}"/>
    <cellStyle name="Notas 8 2 4 2 2 2" xfId="27060" xr:uid="{F850FAEF-F060-439C-A378-579E4839CB62}"/>
    <cellStyle name="Notas 8 2 4 2 3" xfId="14040" xr:uid="{22E0624B-1212-44F6-B366-BD7B2BDEDE99}"/>
    <cellStyle name="Notas 8 2 4 2 3 2" xfId="29148" xr:uid="{C15E55AB-F0BB-4787-B58D-22A04232C163}"/>
    <cellStyle name="Notas 8 2 4 2 4" xfId="20749" xr:uid="{9D3C8B2A-7A36-4699-A7C7-2F3EBC7C2896}"/>
    <cellStyle name="Notas 8 2 4 3" xfId="9386" xr:uid="{E3CCCC11-11E6-4B45-88C9-305C763004C7}"/>
    <cellStyle name="Notas 8 2 4 3 2" xfId="24494" xr:uid="{7A696D77-7225-440F-BFA6-00FEC2F80A18}"/>
    <cellStyle name="Notas 8 2 4 4" xfId="13560" xr:uid="{D44347EC-04FA-48F1-86DF-C7354D6F5DC5}"/>
    <cellStyle name="Notas 8 2 4 4 2" xfId="28668" xr:uid="{ADB71C89-ECB1-452C-9DB4-43014501A745}"/>
    <cellStyle name="Notas 8 2 4 5" xfId="18112" xr:uid="{60F22E82-F660-4E5F-A1EB-8AE2009C1EEF}"/>
    <cellStyle name="Notas 8 2 5" xfId="3330" xr:uid="{57D21898-6C09-46E9-93F6-245CA8F77C04}"/>
    <cellStyle name="Notas 8 2 5 2" xfId="5967" xr:uid="{9B3D3BB6-C742-4B12-8468-1CD16405B7EC}"/>
    <cellStyle name="Notas 8 2 5 2 2" xfId="12278" xr:uid="{9750B3E7-C8F5-4EA5-91EF-3B4AE843723D}"/>
    <cellStyle name="Notas 8 2 5 2 2 2" xfId="27386" xr:uid="{E3D5982E-56F1-49CB-8B42-601AF9D0B7E7}"/>
    <cellStyle name="Notas 8 2 5 2 3" xfId="14594" xr:uid="{ABB6E31C-5059-40DF-AF33-40B046578717}"/>
    <cellStyle name="Notas 8 2 5 2 3 2" xfId="29702" xr:uid="{9DFA831B-AFEA-4160-BE47-32C0D1F72C94}"/>
    <cellStyle name="Notas 8 2 5 2 4" xfId="21075" xr:uid="{73CFC3C9-6EAB-4578-B94A-5119120E892B}"/>
    <cellStyle name="Notas 8 2 5 3" xfId="9712" xr:uid="{EE965DED-50D7-4054-9362-0CFEA1456304}"/>
    <cellStyle name="Notas 8 2 5 3 2" xfId="24820" xr:uid="{CCD1B3C0-B450-4A7A-9573-45BB555A0FD4}"/>
    <cellStyle name="Notas 8 2 5 4" xfId="16285" xr:uid="{517ED0AE-740B-4B97-A818-6C3B0E176C6B}"/>
    <cellStyle name="Notas 8 2 5 4 2" xfId="31393" xr:uid="{D09AAC48-5ECC-4518-B2AE-DC59AE28E94E}"/>
    <cellStyle name="Notas 8 2 5 5" xfId="18438" xr:uid="{A27AACAB-9FEE-48AD-887E-57ED1588E901}"/>
    <cellStyle name="Notas 8 2 6" xfId="3636" xr:uid="{054DFC05-3159-40E3-A440-8990C012C86B}"/>
    <cellStyle name="Notas 8 2 6 2" xfId="6273" xr:uid="{DD8CD87A-7E3C-4F71-9907-950E8ADB7290}"/>
    <cellStyle name="Notas 8 2 6 2 2" xfId="12584" xr:uid="{4155E0F6-C6C5-488F-98E0-EB2C751A6AA5}"/>
    <cellStyle name="Notas 8 2 6 2 2 2" xfId="27692" xr:uid="{BFC3B9E9-33B2-4344-8C1B-2487A40D773F}"/>
    <cellStyle name="Notas 8 2 6 2 3" xfId="15817" xr:uid="{01B865F9-E505-499A-BD7F-5BFAC97A1452}"/>
    <cellStyle name="Notas 8 2 6 2 3 2" xfId="30925" xr:uid="{90C59C4A-4B15-4BA0-A60B-E10717A3B457}"/>
    <cellStyle name="Notas 8 2 6 2 4" xfId="21381" xr:uid="{6526720E-D09F-4B5D-8770-CB7AB679FE18}"/>
    <cellStyle name="Notas 8 2 6 3" xfId="10018" xr:uid="{49A87E31-8FC7-4446-A085-9DE73E14B6AA}"/>
    <cellStyle name="Notas 8 2 6 3 2" xfId="25126" xr:uid="{31D65345-3F92-4DC3-9693-2E5FAC22C9D4}"/>
    <cellStyle name="Notas 8 2 6 4" xfId="7209" xr:uid="{5F30CDD1-9C2E-4472-AFBC-DB0533DE4652}"/>
    <cellStyle name="Notas 8 2 6 4 2" xfId="22317" xr:uid="{4A38C1E7-9231-485D-A0F5-DDB5D0CB28E1}"/>
    <cellStyle name="Notas 8 2 6 5" xfId="18744" xr:uid="{52487824-8760-4A96-9539-1DD22A857665}"/>
    <cellStyle name="Notas 8 2 7" xfId="3997" xr:uid="{C0EFB58E-C37B-4D4C-8188-10F728C043D0}"/>
    <cellStyle name="Notas 8 2 7 2" xfId="6634" xr:uid="{FE155BF6-68A3-4685-814E-69D2764F0F4F}"/>
    <cellStyle name="Notas 8 2 7 2 2" xfId="12945" xr:uid="{B4EE990E-3113-4172-9E54-88A763196FB3}"/>
    <cellStyle name="Notas 8 2 7 2 2 2" xfId="28053" xr:uid="{367E3112-28AB-4A08-A873-79FA388389D8}"/>
    <cellStyle name="Notas 8 2 7 2 3" xfId="16635" xr:uid="{DF9E36CB-1C04-45FF-A009-A1C843FDF973}"/>
    <cellStyle name="Notas 8 2 7 2 3 2" xfId="31743" xr:uid="{7677047C-041C-4382-90F1-A818D188DBBE}"/>
    <cellStyle name="Notas 8 2 7 2 4" xfId="21742" xr:uid="{7C8C74B8-2218-4107-AB18-85A82C9183F3}"/>
    <cellStyle name="Notas 8 2 7 3" xfId="10379" xr:uid="{C734C753-1211-4F12-B556-D6BF5FD0A068}"/>
    <cellStyle name="Notas 8 2 7 3 2" xfId="25487" xr:uid="{8DEA052D-FD24-4AA5-9028-F087D73D3C7E}"/>
    <cellStyle name="Notas 8 2 7 4" xfId="13798" xr:uid="{C22D46CA-FFC5-4F3A-9AE4-D1B066638A33}"/>
    <cellStyle name="Notas 8 2 7 4 2" xfId="28906" xr:uid="{DDC8D720-E00C-48AC-BF0E-86424125C972}"/>
    <cellStyle name="Notas 8 2 7 5" xfId="19105" xr:uid="{33F135A9-090C-4A7D-B43B-4542D7901E23}"/>
    <cellStyle name="Notas 8 2 8" xfId="4562" xr:uid="{511D140B-83DD-4CEF-9E25-D43D284800E1}"/>
    <cellStyle name="Notas 8 2 8 2" xfId="10944" xr:uid="{3B2868C2-401D-4A09-B724-CE00BBC07528}"/>
    <cellStyle name="Notas 8 2 8 2 2" xfId="26052" xr:uid="{150927B2-F02B-4844-8ABA-0416AD09C4B4}"/>
    <cellStyle name="Notas 8 2 8 3" xfId="16086" xr:uid="{BDBE7A4B-F806-4601-B369-47D1E997C4D6}"/>
    <cellStyle name="Notas 8 2 8 3 2" xfId="31194" xr:uid="{946DF4AD-35DD-4F8A-B036-BA45D4D305AB}"/>
    <cellStyle name="Notas 8 2 8 4" xfId="19670" xr:uid="{E6AD4AE4-0A78-4561-89BC-F340ADF99A58}"/>
    <cellStyle name="Notas 8 2 9" xfId="8426" xr:uid="{6A284102-5D37-4E2C-ACEA-77D83B490848}"/>
    <cellStyle name="Notas 8 2 9 2" xfId="23534" xr:uid="{49FAFB27-331D-43CF-9C6E-4AC40E68C5F6}"/>
    <cellStyle name="Notas 8 3" xfId="1919" xr:uid="{08A18AD1-2D1A-4B04-8F9F-F642A8C89771}"/>
    <cellStyle name="Notas 8 3 10" xfId="8420" xr:uid="{20DD8D87-D06E-4623-A16B-23FF417C1D0E}"/>
    <cellStyle name="Notas 8 3 10 2" xfId="23528" xr:uid="{6784E726-5999-4D68-B5B5-E2E589C25725}"/>
    <cellStyle name="Notas 8 3 11" xfId="7865" xr:uid="{49E687D0-06A6-4825-B0A6-B10502C28D8C}"/>
    <cellStyle name="Notas 8 3 11 2" xfId="22973" xr:uid="{0CC894CF-C198-4F23-A4F4-F7FB3766A09C}"/>
    <cellStyle name="Notas 8 3 12" xfId="15338" xr:uid="{3BE946A3-D30F-4305-B9C0-1D55F0587D2A}"/>
    <cellStyle name="Notas 8 3 12 2" xfId="30446" xr:uid="{25C1962D-C4ED-49AA-B86C-5553A28A6810}"/>
    <cellStyle name="Notas 8 3 13" xfId="17144" xr:uid="{4B42CA30-DD4E-4361-B6DC-C5425F1FDB0A}"/>
    <cellStyle name="Notas 8 3 2" xfId="2479" xr:uid="{CD56DA3D-8B3A-450F-A2C9-3FA6C42CA893}"/>
    <cellStyle name="Notas 8 3 2 2" xfId="5116" xr:uid="{3D9B4479-EC1A-45B5-9F39-BBAB6FD54FCC}"/>
    <cellStyle name="Notas 8 3 2 2 2" xfId="11480" xr:uid="{7D76FF6F-BFE3-43D2-9088-DF42805F8DCD}"/>
    <cellStyle name="Notas 8 3 2 2 2 2" xfId="26588" xr:uid="{8B3FD5A1-082B-4DB5-8C13-B857EEE68C49}"/>
    <cellStyle name="Notas 8 3 2 2 3" xfId="7930" xr:uid="{30B4BD29-8B8D-4334-BE33-8B6217C633D3}"/>
    <cellStyle name="Notas 8 3 2 2 3 2" xfId="23038" xr:uid="{AAA2093C-194A-4C71-B94F-6AA2F369301C}"/>
    <cellStyle name="Notas 8 3 2 2 4" xfId="20224" xr:uid="{064DE895-8708-4844-8359-42E169D728BB}"/>
    <cellStyle name="Notas 8 3 2 3" xfId="8946" xr:uid="{BCC3B235-0E8F-418C-A86B-3013E402CBF6}"/>
    <cellStyle name="Notas 8 3 2 3 2" xfId="24054" xr:uid="{045EDF6B-B317-40AC-8124-87983B67CA07}"/>
    <cellStyle name="Notas 8 3 2 4" xfId="9183" xr:uid="{145F3FC2-A49C-4AAB-BCD0-4F92EC2D9644}"/>
    <cellStyle name="Notas 8 3 2 4 2" xfId="24291" xr:uid="{59BCDEAF-982D-4A86-B19F-6376F36D8B12}"/>
    <cellStyle name="Notas 8 3 2 5" xfId="15369" xr:uid="{46B782B4-F51A-4EDC-BA06-8301B1765145}"/>
    <cellStyle name="Notas 8 3 2 5 2" xfId="30477" xr:uid="{E74BA2A1-907B-46B6-9E58-D2DB823D5DF1}"/>
    <cellStyle name="Notas 8 3 2 6" xfId="17641" xr:uid="{DA5B02E1-F11C-4DF2-8613-B965CF72325F}"/>
    <cellStyle name="Notas 8 3 3" xfId="2695" xr:uid="{18F93E90-12AD-4665-9337-E173A39DDB55}"/>
    <cellStyle name="Notas 8 3 3 2" xfId="5332" xr:uid="{5FFDEBA1-C58E-499C-838D-21E5C7729F30}"/>
    <cellStyle name="Notas 8 3 3 2 2" xfId="14218" xr:uid="{9518013E-B643-48E0-9EF6-34FCDA38311C}"/>
    <cellStyle name="Notas 8 3 3 2 2 2" xfId="29326" xr:uid="{ED1EE608-FCB5-4F13-AC95-75E9388C472E}"/>
    <cellStyle name="Notas 8 3 3 2 3" xfId="20440" xr:uid="{A3A4F9F1-E2CC-4DBF-9028-A57DE8744999}"/>
    <cellStyle name="Notas 8 3 3 3" xfId="7171" xr:uid="{B90A53F6-F39C-444C-9119-20B289B3F64F}"/>
    <cellStyle name="Notas 8 3 3 3 2" xfId="22279" xr:uid="{40CACF16-AEE9-4C31-977E-2B12F452533E}"/>
    <cellStyle name="Notas 8 3 3 4" xfId="17803" xr:uid="{0C158657-65E0-49B6-8620-E809CE9BCBE3}"/>
    <cellStyle name="Notas 8 3 4" xfId="2998" xr:uid="{11991998-753D-41F5-92CA-2B54ACB1154E}"/>
    <cellStyle name="Notas 8 3 4 2" xfId="5635" xr:uid="{98FCDE24-DC22-4C14-AAA3-7CCCEF6F4490}"/>
    <cellStyle name="Notas 8 3 4 2 2" xfId="11946" xr:uid="{E7181F60-E33A-4EC5-95EB-741BE09A39E9}"/>
    <cellStyle name="Notas 8 3 4 2 2 2" xfId="27054" xr:uid="{412BBBFE-1C26-463B-828F-8BB44BA2BF74}"/>
    <cellStyle name="Notas 8 3 4 2 3" xfId="15335" xr:uid="{2A7E87C2-5B2D-4431-98AF-2AC0D65E6A75}"/>
    <cellStyle name="Notas 8 3 4 2 3 2" xfId="30443" xr:uid="{C718B75E-07CF-4DBA-8F98-E8EC2874D92C}"/>
    <cellStyle name="Notas 8 3 4 2 4" xfId="20743" xr:uid="{B3660CCB-2625-4ACA-B238-1E15C48E14C9}"/>
    <cellStyle name="Notas 8 3 4 3" xfId="9380" xr:uid="{95214E6B-98A1-4C87-A867-612416AA87DC}"/>
    <cellStyle name="Notas 8 3 4 3 2" xfId="24488" xr:uid="{0EAFDCD3-A9D2-4A30-AC79-4151DE1EDC7D}"/>
    <cellStyle name="Notas 8 3 4 4" xfId="14286" xr:uid="{81BAD3C2-320C-4655-9DE2-A28D69824160}"/>
    <cellStyle name="Notas 8 3 4 4 2" xfId="29394" xr:uid="{4D483CD7-6CCE-472F-A15D-67001DD53093}"/>
    <cellStyle name="Notas 8 3 4 5" xfId="18106" xr:uid="{EE90736D-8635-4C6C-9D63-EEDAECF935B5}"/>
    <cellStyle name="Notas 8 3 5" xfId="3324" xr:uid="{699E177F-8021-4FBF-AA99-3850A31570B7}"/>
    <cellStyle name="Notas 8 3 5 2" xfId="5961" xr:uid="{31C709AA-79D1-48EA-864C-78924F88388C}"/>
    <cellStyle name="Notas 8 3 5 2 2" xfId="12272" xr:uid="{0F013C94-7BE4-43D4-B248-80092254368C}"/>
    <cellStyle name="Notas 8 3 5 2 2 2" xfId="27380" xr:uid="{B3404B8A-4F3C-4A74-BB0C-FBEBD51F51D9}"/>
    <cellStyle name="Notas 8 3 5 2 3" xfId="8003" xr:uid="{46A6562A-064D-4598-ABA0-7C0160B46E8C}"/>
    <cellStyle name="Notas 8 3 5 2 3 2" xfId="23111" xr:uid="{01A1BCB5-D6AF-494D-AC4F-FF7B1F251CFE}"/>
    <cellStyle name="Notas 8 3 5 2 4" xfId="21069" xr:uid="{F6176BC1-4DD7-4979-9142-8FE71E0EBA7C}"/>
    <cellStyle name="Notas 8 3 5 3" xfId="9706" xr:uid="{8E81CAF3-E011-4E0E-8C73-2BADF3A04E8C}"/>
    <cellStyle name="Notas 8 3 5 3 2" xfId="24814" xr:uid="{E36F198B-7A04-4363-8943-27982504D759}"/>
    <cellStyle name="Notas 8 3 5 4" xfId="7340" xr:uid="{06037C64-E08B-458F-9541-6B571E17B701}"/>
    <cellStyle name="Notas 8 3 5 4 2" xfId="22448" xr:uid="{0B99D799-2C9C-477B-B35C-36A409974B26}"/>
    <cellStyle name="Notas 8 3 5 5" xfId="18432" xr:uid="{8E24920A-FA10-4DCB-96C7-5300735A913D}"/>
    <cellStyle name="Notas 8 3 6" xfId="3630" xr:uid="{EEDDE8F0-F28F-4248-B0DA-BC84CF531C7F}"/>
    <cellStyle name="Notas 8 3 6 2" xfId="6267" xr:uid="{27C8D3AA-42D9-4AF2-B96D-DA54A5333D6C}"/>
    <cellStyle name="Notas 8 3 6 2 2" xfId="12578" xr:uid="{AF7B9B48-B9FD-4B30-8E8A-48B91B092971}"/>
    <cellStyle name="Notas 8 3 6 2 2 2" xfId="27686" xr:uid="{735995F0-2977-43CB-8F51-7FA335AE9547}"/>
    <cellStyle name="Notas 8 3 6 2 3" xfId="7298" xr:uid="{65B68F4B-9E73-4354-B6C7-BEDCC0A526B8}"/>
    <cellStyle name="Notas 8 3 6 2 3 2" xfId="22406" xr:uid="{B619A07A-7552-4EA0-9374-476BB9524D67}"/>
    <cellStyle name="Notas 8 3 6 2 4" xfId="21375" xr:uid="{B246B5F5-4DE8-40FB-BC73-C20014B04923}"/>
    <cellStyle name="Notas 8 3 6 3" xfId="10012" xr:uid="{BE136B80-7DB5-4968-8C78-8E52CC67A330}"/>
    <cellStyle name="Notas 8 3 6 3 2" xfId="25120" xr:uid="{A6D9FF6F-7B40-4B69-8138-1E31791BF452}"/>
    <cellStyle name="Notas 8 3 6 4" xfId="15036" xr:uid="{F0A4CB29-20B9-4EDD-A5C9-175334F3E254}"/>
    <cellStyle name="Notas 8 3 6 4 2" xfId="30144" xr:uid="{2546F169-6D95-4750-B0E4-8743FABF2D3C}"/>
    <cellStyle name="Notas 8 3 6 5" xfId="18738" xr:uid="{20F65969-9B95-472C-87FB-AF3F67383CD6}"/>
    <cellStyle name="Notas 8 3 7" xfId="3991" xr:uid="{FE629339-A230-49EA-81E5-00B56E8BF948}"/>
    <cellStyle name="Notas 8 3 7 2" xfId="6628" xr:uid="{3983B8BA-57C6-4CBD-A779-619B95D86885}"/>
    <cellStyle name="Notas 8 3 7 2 2" xfId="12939" xr:uid="{B5B9032C-597E-4939-B1B2-525C4D6B0153}"/>
    <cellStyle name="Notas 8 3 7 2 2 2" xfId="28047" xr:uid="{CE13478B-B409-401C-9EFF-DCDEB09CBE15}"/>
    <cellStyle name="Notas 8 3 7 2 3" xfId="16629" xr:uid="{FD381CDE-816C-486D-87D9-D92AB6D65594}"/>
    <cellStyle name="Notas 8 3 7 2 3 2" xfId="31737" xr:uid="{08B8EEC1-BC9D-460E-B206-CB8F258EB0C3}"/>
    <cellStyle name="Notas 8 3 7 2 4" xfId="21736" xr:uid="{1B83738B-C2A0-47EC-8B68-9BE1C6D7AC09}"/>
    <cellStyle name="Notas 8 3 7 3" xfId="10373" xr:uid="{DABCF953-01CC-48F5-A85C-4DFFC432F511}"/>
    <cellStyle name="Notas 8 3 7 3 2" xfId="25481" xr:uid="{BF3CE4C0-0B29-4D14-B436-457A486CA69E}"/>
    <cellStyle name="Notas 8 3 7 4" xfId="15509" xr:uid="{722279AB-3096-40C4-91AE-1FD5BD685901}"/>
    <cellStyle name="Notas 8 3 7 4 2" xfId="30617" xr:uid="{FCC63593-579F-458B-A211-BACA58E779E0}"/>
    <cellStyle name="Notas 8 3 7 5" xfId="19099" xr:uid="{F612EA32-4723-4109-B268-A6882C1F0363}"/>
    <cellStyle name="Notas 8 3 8" xfId="4311" xr:uid="{4BC8D82B-9F9C-4700-8B90-B265C3532B9A}"/>
    <cellStyle name="Notas 8 3 8 2" xfId="6948" xr:uid="{1AAC0EA9-3E6E-4E1A-890F-893BE3FD7408}"/>
    <cellStyle name="Notas 8 3 8 2 2" xfId="13259" xr:uid="{DB0EB0B6-C9CB-4D9B-9137-32A1BC4071D8}"/>
    <cellStyle name="Notas 8 3 8 2 2 2" xfId="28367" xr:uid="{3C9C22AF-AA98-46B5-95AC-29A0F320B5FB}"/>
    <cellStyle name="Notas 8 3 8 2 3" xfId="16923" xr:uid="{E5996BED-8C0A-445E-8885-A3D1C222EA2C}"/>
    <cellStyle name="Notas 8 3 8 2 3 2" xfId="32031" xr:uid="{954FBA57-D61A-4E21-8F14-9E0487E5CCC7}"/>
    <cellStyle name="Notas 8 3 8 2 4" xfId="22056" xr:uid="{E77A2E30-F5E4-4767-A2F2-A89608A2A25B}"/>
    <cellStyle name="Notas 8 3 8 3" xfId="10693" xr:uid="{E30EEBEA-2DF4-47D6-BC32-26E33B372FB7}"/>
    <cellStyle name="Notas 8 3 8 3 2" xfId="25801" xr:uid="{8A18CD8D-23C7-4AE0-9446-2ABC7E4E3A70}"/>
    <cellStyle name="Notas 8 3 8 4" xfId="8259" xr:uid="{4A48BEA5-09CB-498E-B1FE-F308668353EE}"/>
    <cellStyle name="Notas 8 3 8 4 2" xfId="23367" xr:uid="{F4CD1871-7B23-469B-868D-651802B0E058}"/>
    <cellStyle name="Notas 8 3 8 5" xfId="19419" xr:uid="{3A3B495A-A8F0-45C5-A566-F086FD609612}"/>
    <cellStyle name="Notas 8 3 9" xfId="4556" xr:uid="{020ECF6E-6F71-4BB1-8FBD-DA80AEA154E2}"/>
    <cellStyle name="Notas 8 3 9 2" xfId="10938" xr:uid="{5E9FA12E-C4D3-4F06-B4EA-038D112DBDAF}"/>
    <cellStyle name="Notas 8 3 9 2 2" xfId="26046" xr:uid="{FE7C7713-C698-45F3-AAA1-73F1CFCFDFC0}"/>
    <cellStyle name="Notas 8 3 9 3" xfId="15324" xr:uid="{83945029-F701-450B-AD31-E24012336782}"/>
    <cellStyle name="Notas 8 3 9 3 2" xfId="30432" xr:uid="{F460BE22-9E0D-485D-BCB3-BC5F85F0BDA6}"/>
    <cellStyle name="Notas 8 3 9 4" xfId="19664" xr:uid="{6B3FCECE-29AA-4A5C-8644-03FBA9BD6A25}"/>
    <cellStyle name="Notas 8 4" xfId="2117" xr:uid="{ABDC7E1C-5C16-4183-AA12-BD58FE2556A8}"/>
    <cellStyle name="Notas 8 4 10" xfId="8615" xr:uid="{8AB9ED66-64CB-4283-AA24-58208D06729B}"/>
    <cellStyle name="Notas 8 4 10 2" xfId="23723" xr:uid="{209E68B8-3CE5-4067-A05F-02AE44B23295}"/>
    <cellStyle name="Notas 8 4 11" xfId="16120" xr:uid="{43A2C779-3A11-4E05-AD80-F46C0292BFF2}"/>
    <cellStyle name="Notas 8 4 11 2" xfId="31228" xr:uid="{B24A3DC0-ED18-4D83-B89C-B46059FD76FF}"/>
    <cellStyle name="Notas 8 4 12" xfId="7793" xr:uid="{D784AB0B-C4E5-4378-BA39-EA1715320B1A}"/>
    <cellStyle name="Notas 8 4 12 2" xfId="22901" xr:uid="{18A26155-11CB-42BA-A5EB-8C83E41432EE}"/>
    <cellStyle name="Notas 8 4 13" xfId="17342" xr:uid="{D564C7CF-F562-419F-B57A-863392A21DE8}"/>
    <cellStyle name="Notas 8 4 2" xfId="2607" xr:uid="{A57CB8AE-DA44-4658-AE50-8FF8ADDEEDE4}"/>
    <cellStyle name="Notas 8 4 2 2" xfId="5244" xr:uid="{E0F1777B-CFFC-494B-AB8C-30296B06C74F}"/>
    <cellStyle name="Notas 8 4 2 2 2" xfId="11608" xr:uid="{34ACE53D-2980-4376-AB04-9298418F9DCF}"/>
    <cellStyle name="Notas 8 4 2 2 2 2" xfId="26716" xr:uid="{7C2B527D-DB3C-48F7-BFB0-C21B8EF07CAC}"/>
    <cellStyle name="Notas 8 4 2 2 3" xfId="15562" xr:uid="{70D30BFC-85BA-4355-88D9-E4EA980EF8A6}"/>
    <cellStyle name="Notas 8 4 2 2 3 2" xfId="30670" xr:uid="{00DF4B8B-2CBB-4B35-A005-D7CD27E9D187}"/>
    <cellStyle name="Notas 8 4 2 2 4" xfId="20352" xr:uid="{1D3B3BB6-AAE3-4989-932A-3DADD585D421}"/>
    <cellStyle name="Notas 8 4 2 3" xfId="9074" xr:uid="{ED21F120-B9C4-4870-877D-C810AA5B23DE}"/>
    <cellStyle name="Notas 8 4 2 3 2" xfId="24182" xr:uid="{6E6CEF84-87B9-4B8B-B190-E283571B0764}"/>
    <cellStyle name="Notas 8 4 2 4" xfId="7620" xr:uid="{5B9A2901-801C-41F5-A1E3-6F47B5C8630B}"/>
    <cellStyle name="Notas 8 4 2 4 2" xfId="22728" xr:uid="{8EF35EE8-05CC-4A34-A9E6-E0D0856AFAC8}"/>
    <cellStyle name="Notas 8 4 2 5" xfId="13563" xr:uid="{9AA9AD14-6852-45E1-9EE3-8660F0AB4546}"/>
    <cellStyle name="Notas 8 4 2 5 2" xfId="28671" xr:uid="{CB3EE1CB-F527-47AC-9F1D-2C70AF60A3A1}"/>
    <cellStyle name="Notas 8 4 2 6" xfId="17715" xr:uid="{F8137C42-4B5A-44CE-822E-3BEAB31C35CE}"/>
    <cellStyle name="Notas 8 4 3" xfId="2872" xr:uid="{4F9C5053-157F-4662-9084-CB5F91CE415D}"/>
    <cellStyle name="Notas 8 4 3 2" xfId="5509" xr:uid="{45A303C6-53D0-43EB-96B4-5734DEBC689D}"/>
    <cellStyle name="Notas 8 4 3 2 2" xfId="15833" xr:uid="{8139F338-001B-4EFC-AF87-B3BAC7846B61}"/>
    <cellStyle name="Notas 8 4 3 2 2 2" xfId="30941" xr:uid="{38C95B9E-047C-4EB9-93A0-5E8D7CE275DC}"/>
    <cellStyle name="Notas 8 4 3 2 3" xfId="20617" xr:uid="{CE07C773-C817-460C-B783-E48C531FF4EA}"/>
    <cellStyle name="Notas 8 4 3 3" xfId="13629" xr:uid="{384A4359-ECBE-4DBE-81FD-52CAE0270555}"/>
    <cellStyle name="Notas 8 4 3 3 2" xfId="28737" xr:uid="{4A6F0EF4-338F-4201-8E37-0BD90AAD31DD}"/>
    <cellStyle name="Notas 8 4 3 4" xfId="17980" xr:uid="{81396B6F-68B5-412F-AE6D-787A2B9B1113}"/>
    <cellStyle name="Notas 8 4 4" xfId="3175" xr:uid="{F82B4E1E-35F6-41B1-8BEE-3EBCBC373519}"/>
    <cellStyle name="Notas 8 4 4 2" xfId="5812" xr:uid="{D2872B9B-A8F2-42B5-BB5F-89A183653EC3}"/>
    <cellStyle name="Notas 8 4 4 2 2" xfId="12123" xr:uid="{55404F82-2234-4A65-9B0A-0A1195DA22E4}"/>
    <cellStyle name="Notas 8 4 4 2 2 2" xfId="27231" xr:uid="{EECF0B5B-178D-4362-9ACA-2AAD5A6C32A6}"/>
    <cellStyle name="Notas 8 4 4 2 3" xfId="14377" xr:uid="{F9CA70F6-6674-4F1D-88EA-3C374663D028}"/>
    <cellStyle name="Notas 8 4 4 2 3 2" xfId="29485" xr:uid="{8D4A73CA-F753-4C32-86EA-CA0FA53F70CA}"/>
    <cellStyle name="Notas 8 4 4 2 4" xfId="20920" xr:uid="{E439B4B9-2570-40C2-8DB4-0F27F936648D}"/>
    <cellStyle name="Notas 8 4 4 3" xfId="9557" xr:uid="{7C1A6A6B-4E20-4B44-8894-1C43AC948DDF}"/>
    <cellStyle name="Notas 8 4 4 3 2" xfId="24665" xr:uid="{76BE6627-B086-4031-BE9E-F05EA035150C}"/>
    <cellStyle name="Notas 8 4 4 4" xfId="7810" xr:uid="{F65FC7AD-D938-4DE7-A824-4B1122AC540F}"/>
    <cellStyle name="Notas 8 4 4 4 2" xfId="22918" xr:uid="{0D7106D0-4DAF-412A-AE97-EDFBDDDCDE62}"/>
    <cellStyle name="Notas 8 4 4 5" xfId="18283" xr:uid="{737105B8-394A-406F-96C3-A23DD8D20E7B}"/>
    <cellStyle name="Notas 8 4 5" xfId="3501" xr:uid="{FEEE413E-2F92-43D3-B379-A0A36D038B4E}"/>
    <cellStyle name="Notas 8 4 5 2" xfId="6138" xr:uid="{C760DAF8-251C-451B-BAED-A75AC023575D}"/>
    <cellStyle name="Notas 8 4 5 2 2" xfId="12449" xr:uid="{5A670EBF-5532-4420-9DDA-3D7D6257A89F}"/>
    <cellStyle name="Notas 8 4 5 2 2 2" xfId="27557" xr:uid="{2CBEC394-CFBD-41B0-BAA8-18E6A7B8CF11}"/>
    <cellStyle name="Notas 8 4 5 2 3" xfId="7647" xr:uid="{2ADC2275-A144-4DBB-BB4F-9E6006E8CCE5}"/>
    <cellStyle name="Notas 8 4 5 2 3 2" xfId="22755" xr:uid="{A688E06D-336C-4C30-81A6-1AF5060EA12E}"/>
    <cellStyle name="Notas 8 4 5 2 4" xfId="21246" xr:uid="{CFBC9153-7338-4E3F-ADFD-72BC0D150CB6}"/>
    <cellStyle name="Notas 8 4 5 3" xfId="9883" xr:uid="{687C34BC-B933-43A6-9F2B-245F89285DD4}"/>
    <cellStyle name="Notas 8 4 5 3 2" xfId="24991" xr:uid="{9440F603-DDC7-4209-9767-6E6AAA9073E5}"/>
    <cellStyle name="Notas 8 4 5 4" xfId="15594" xr:uid="{81132A22-A201-47BD-9C67-9CC28EA4F0BB}"/>
    <cellStyle name="Notas 8 4 5 4 2" xfId="30702" xr:uid="{405988A1-F2B2-4DD2-876A-296BE05CFA21}"/>
    <cellStyle name="Notas 8 4 5 5" xfId="18609" xr:uid="{CA275F7E-8E08-4F9E-BFDE-BC763D212D2F}"/>
    <cellStyle name="Notas 8 4 6" xfId="3807" xr:uid="{5134F54B-4747-4DE6-A632-82CA0498AB63}"/>
    <cellStyle name="Notas 8 4 6 2" xfId="6444" xr:uid="{31AE83AF-E11A-4260-BBC6-78687487FFEA}"/>
    <cellStyle name="Notas 8 4 6 2 2" xfId="12755" xr:uid="{E3CAD999-6801-4A25-BDE7-B80D396D5A5A}"/>
    <cellStyle name="Notas 8 4 6 2 2 2" xfId="27863" xr:uid="{71BD750C-4137-45F6-95B3-FCAE8C6B4DB3}"/>
    <cellStyle name="Notas 8 4 6 2 3" xfId="13628" xr:uid="{5EA53766-53FF-4EA8-BCC1-7AE021EA0822}"/>
    <cellStyle name="Notas 8 4 6 2 3 2" xfId="28736" xr:uid="{2A632058-DBA1-478A-A449-CD22A21C64C4}"/>
    <cellStyle name="Notas 8 4 6 2 4" xfId="21552" xr:uid="{9F945867-8798-4F58-A37C-E52A46FFB810}"/>
    <cellStyle name="Notas 8 4 6 3" xfId="10189" xr:uid="{96D6A522-1460-4E74-9F1A-3377ADC6984D}"/>
    <cellStyle name="Notas 8 4 6 3 2" xfId="25297" xr:uid="{80BD9143-A89C-4202-BFA4-46C08FBDF6FE}"/>
    <cellStyle name="Notas 8 4 6 4" xfId="7745" xr:uid="{73C43478-8268-4527-9587-05905D7B196E}"/>
    <cellStyle name="Notas 8 4 6 4 2" xfId="22853" xr:uid="{89D4540E-CAC3-41BD-B0D2-D1071F662BD0}"/>
    <cellStyle name="Notas 8 4 6 5" xfId="18915" xr:uid="{2A097D08-02EC-4391-BC22-0121BBC8C2B0}"/>
    <cellStyle name="Notas 8 4 7" xfId="4189" xr:uid="{E50418F0-0F66-47A3-AA82-23CBA79FC839}"/>
    <cellStyle name="Notas 8 4 7 2" xfId="6826" xr:uid="{888BED4E-6E2B-4808-A609-CC7E8CDD0FAB}"/>
    <cellStyle name="Notas 8 4 7 2 2" xfId="13137" xr:uid="{C17C99BA-D48C-4911-AD36-B790226DFCFA}"/>
    <cellStyle name="Notas 8 4 7 2 2 2" xfId="28245" xr:uid="{3BCC384C-8146-4523-8621-7C76B51B4697}"/>
    <cellStyle name="Notas 8 4 7 2 3" xfId="16806" xr:uid="{27DA67E1-3419-46A9-B524-EAC92849323E}"/>
    <cellStyle name="Notas 8 4 7 2 3 2" xfId="31914" xr:uid="{FF7A1772-3C02-489A-B749-67008A8BF6F4}"/>
    <cellStyle name="Notas 8 4 7 2 4" xfId="21934" xr:uid="{AF30E24E-6EAA-41CA-8D8D-5D4AF3A5A0ED}"/>
    <cellStyle name="Notas 8 4 7 3" xfId="10571" xr:uid="{2FEA45C4-6CE4-40AC-8F8D-42C38728103E}"/>
    <cellStyle name="Notas 8 4 7 3 2" xfId="25679" xr:uid="{AC07D7A8-F3FE-46C1-8A45-3291F36C631B}"/>
    <cellStyle name="Notas 8 4 7 4" xfId="14536" xr:uid="{984739F2-29E5-4BE2-8A36-300B92273D21}"/>
    <cellStyle name="Notas 8 4 7 4 2" xfId="29644" xr:uid="{5E42861A-3694-41F8-A065-CC8A82832893}"/>
    <cellStyle name="Notas 8 4 7 5" xfId="19297" xr:uid="{F0B97DAD-E320-4F41-BCC0-38C5314936B8}"/>
    <cellStyle name="Notas 8 4 8" xfId="4396" xr:uid="{95DE5674-9FB2-489A-8B32-1B52DF464F97}"/>
    <cellStyle name="Notas 8 4 8 2" xfId="7033" xr:uid="{E07FBA81-C46F-487B-AD6F-9DBD28914FC5}"/>
    <cellStyle name="Notas 8 4 8 2 2" xfId="13344" xr:uid="{850651F1-10BD-426D-BCBA-3224FD5A6825}"/>
    <cellStyle name="Notas 8 4 8 2 2 2" xfId="28452" xr:uid="{087F7195-0B81-4073-9AC6-10F2072C873C}"/>
    <cellStyle name="Notas 8 4 8 2 3" xfId="17008" xr:uid="{525C2543-6F66-440E-A0E2-977C62824737}"/>
    <cellStyle name="Notas 8 4 8 2 3 2" xfId="32116" xr:uid="{1A522594-7947-4241-9AA4-2EFB8FB7B574}"/>
    <cellStyle name="Notas 8 4 8 2 4" xfId="22141" xr:uid="{C4F405DD-93D4-43A5-BFEE-030EBA11E02E}"/>
    <cellStyle name="Notas 8 4 8 3" xfId="10778" xr:uid="{974073DC-C0A7-452F-BB39-DCD97E5F9C67}"/>
    <cellStyle name="Notas 8 4 8 3 2" xfId="25886" xr:uid="{622F08F0-B777-42E4-9F7F-388A91D0B110}"/>
    <cellStyle name="Notas 8 4 8 4" xfId="7348" xr:uid="{AAACDA81-F8F7-424C-B0F3-280684B032A9}"/>
    <cellStyle name="Notas 8 4 8 4 2" xfId="22456" xr:uid="{780B8C71-131A-47A6-92DF-633FAE1F49BE}"/>
    <cellStyle name="Notas 8 4 8 5" xfId="19504" xr:uid="{17480258-1C9B-4B91-B60F-AAFA47325770}"/>
    <cellStyle name="Notas 8 4 9" xfId="4754" xr:uid="{2C932920-FB64-4193-ADE0-7C6D80DCA69B}"/>
    <cellStyle name="Notas 8 4 9 2" xfId="11136" xr:uid="{7AB43CD2-328E-4930-AE57-5B16B483C90D}"/>
    <cellStyle name="Notas 8 4 9 2 2" xfId="26244" xr:uid="{917FCFC4-9E52-424C-AA0E-D8D84FBD5559}"/>
    <cellStyle name="Notas 8 4 9 3" xfId="7361" xr:uid="{2BCE1C81-EC2A-43D4-8CD3-41FFFA0DC325}"/>
    <cellStyle name="Notas 8 4 9 3 2" xfId="22469" xr:uid="{0497B5AF-AFDA-40AC-BD58-0EC32E15C271}"/>
    <cellStyle name="Notas 8 4 9 4" xfId="19862" xr:uid="{ECFE3259-A931-4C1F-B75C-4EAC8D71E454}"/>
    <cellStyle name="Notas 8 5" xfId="2007" xr:uid="{27708B88-C66E-4E81-831A-ADB8DB1C8C8C}"/>
    <cellStyle name="Notas 8 5 10" xfId="14534" xr:uid="{981BE4A2-A52D-4494-8318-CDF5FD8AD799}"/>
    <cellStyle name="Notas 8 5 10 2" xfId="29642" xr:uid="{DA47DF62-B634-4193-B628-0F5134D1F2E3}"/>
    <cellStyle name="Notas 8 5 11" xfId="8187" xr:uid="{822BB72A-0819-467A-9C8C-D62CE3831CCC}"/>
    <cellStyle name="Notas 8 5 11 2" xfId="23295" xr:uid="{6BEFFCEB-1B6A-4980-B593-EBEDCE5B36B2}"/>
    <cellStyle name="Notas 8 5 12" xfId="17232" xr:uid="{FA4BDDFE-9D7E-45CA-BDBF-15BCD0F6124F}"/>
    <cellStyle name="Notas 8 5 2" xfId="2769" xr:uid="{A711C781-4CFF-4E40-AF54-35B89E41BA6D}"/>
    <cellStyle name="Notas 8 5 2 2" xfId="5406" xr:uid="{899118D2-A4CF-448B-B681-1CC2EDBD961A}"/>
    <cellStyle name="Notas 8 5 2 2 2" xfId="14084" xr:uid="{4DEE9675-1530-4980-8E95-A7D6DE1AD21A}"/>
    <cellStyle name="Notas 8 5 2 2 2 2" xfId="29192" xr:uid="{D1F02B5B-09CE-44A9-ACED-2C45271ECF18}"/>
    <cellStyle name="Notas 8 5 2 2 3" xfId="20514" xr:uid="{3833A952-8157-47FD-8F90-F8C8986E8914}"/>
    <cellStyle name="Notas 8 5 2 3" xfId="15175" xr:uid="{E8A42815-E0C7-4AF0-9A79-A6E606598E20}"/>
    <cellStyle name="Notas 8 5 2 3 2" xfId="30283" xr:uid="{B2C978F2-4866-470C-B7E6-E564BD953C58}"/>
    <cellStyle name="Notas 8 5 2 4" xfId="17877" xr:uid="{3C2BBFEB-F803-47D7-B6AD-806C4D90066F}"/>
    <cellStyle name="Notas 8 5 3" xfId="3072" xr:uid="{ADA803BE-5FF1-490A-B2E1-8101D4A57A76}"/>
    <cellStyle name="Notas 8 5 3 2" xfId="5709" xr:uid="{4006DD37-48E5-450E-A16A-BF57AB52D728}"/>
    <cellStyle name="Notas 8 5 3 2 2" xfId="12020" xr:uid="{D98B9118-B7A1-45E2-A286-DD958551DF96}"/>
    <cellStyle name="Notas 8 5 3 2 2 2" xfId="27128" xr:uid="{6C352C93-C3C4-4902-A7DF-15DFA2366C0D}"/>
    <cellStyle name="Notas 8 5 3 2 3" xfId="7252" xr:uid="{9646BEFF-7879-4089-901F-5076F536D35D}"/>
    <cellStyle name="Notas 8 5 3 2 3 2" xfId="22360" xr:uid="{81425967-80E9-49EA-B206-B5D327B8F8E7}"/>
    <cellStyle name="Notas 8 5 3 2 4" xfId="20817" xr:uid="{43636F86-F2BB-4A8F-A7E9-E7AF7268C57F}"/>
    <cellStyle name="Notas 8 5 3 3" xfId="9454" xr:uid="{7A3BC628-111B-4F18-8C57-1924A82B9D56}"/>
    <cellStyle name="Notas 8 5 3 3 2" xfId="24562" xr:uid="{A0108EF8-1784-49D5-98DD-873B2457BDE1}"/>
    <cellStyle name="Notas 8 5 3 4" xfId="7272" xr:uid="{312C900E-66A8-439F-BB5A-F39C04ECD60F}"/>
    <cellStyle name="Notas 8 5 3 4 2" xfId="22380" xr:uid="{8A5D0307-F434-40C6-868C-A41412DC404F}"/>
    <cellStyle name="Notas 8 5 3 5" xfId="18180" xr:uid="{36A496A1-4C54-4C18-B8B6-D2C33F4BD780}"/>
    <cellStyle name="Notas 8 5 4" xfId="3398" xr:uid="{A8DAA389-FBEC-4187-B115-04C850AFD3D9}"/>
    <cellStyle name="Notas 8 5 4 2" xfId="6035" xr:uid="{552E70E5-9903-4587-9C58-C91AEBAD26D4}"/>
    <cellStyle name="Notas 8 5 4 2 2" xfId="12346" xr:uid="{D5E53CD9-A15C-45D4-8185-EEF3C58E8EC2}"/>
    <cellStyle name="Notas 8 5 4 2 2 2" xfId="27454" xr:uid="{8F2800F0-FF29-4CC1-B616-E0853B77ED39}"/>
    <cellStyle name="Notas 8 5 4 2 3" xfId="15296" xr:uid="{68806B76-54E6-4478-A8DF-232542B83F0D}"/>
    <cellStyle name="Notas 8 5 4 2 3 2" xfId="30404" xr:uid="{6BD42C07-B009-4A75-A827-37DBA3D83CEF}"/>
    <cellStyle name="Notas 8 5 4 2 4" xfId="21143" xr:uid="{8ACFBE2E-ACEF-4C64-8667-540AFF4FE7ED}"/>
    <cellStyle name="Notas 8 5 4 3" xfId="9780" xr:uid="{55DF6E71-29E4-45FC-A2FE-7B415AD99018}"/>
    <cellStyle name="Notas 8 5 4 3 2" xfId="24888" xr:uid="{A6DDDF25-6E10-417A-A2CC-121FCDC2972D}"/>
    <cellStyle name="Notas 8 5 4 4" xfId="13945" xr:uid="{6C662604-F71A-4343-A9E8-4B24F5AB02E8}"/>
    <cellStyle name="Notas 8 5 4 4 2" xfId="29053" xr:uid="{AD8DE129-0574-4681-92E7-4BDF9ACD7A2D}"/>
    <cellStyle name="Notas 8 5 4 5" xfId="18506" xr:uid="{569CE9DB-AC13-460C-BAF5-53A0EE40AA02}"/>
    <cellStyle name="Notas 8 5 5" xfId="3704" xr:uid="{2EF3EEF9-6C48-4FBA-975F-5F352432289E}"/>
    <cellStyle name="Notas 8 5 5 2" xfId="6341" xr:uid="{A44DC9AC-ADD8-432C-84E1-59CD32E18D1F}"/>
    <cellStyle name="Notas 8 5 5 2 2" xfId="12652" xr:uid="{20F95ED7-EC14-4BF2-9E21-9937AE818475}"/>
    <cellStyle name="Notas 8 5 5 2 2 2" xfId="27760" xr:uid="{DA55099C-06FF-47E6-9227-ACE0A6E4F99A}"/>
    <cellStyle name="Notas 8 5 5 2 3" xfId="7167" xr:uid="{13F32D2C-31B9-4FAC-A8DF-42A2A3EF2AC2}"/>
    <cellStyle name="Notas 8 5 5 2 3 2" xfId="22275" xr:uid="{8C66832B-3B44-4D1F-91DE-3017E46AD209}"/>
    <cellStyle name="Notas 8 5 5 2 4" xfId="21449" xr:uid="{C584B340-B48C-4D3F-BE43-3AD9F05EBCD6}"/>
    <cellStyle name="Notas 8 5 5 3" xfId="10086" xr:uid="{682A8B1C-7C4F-4F95-BC88-04BF2EEB41D4}"/>
    <cellStyle name="Notas 8 5 5 3 2" xfId="25194" xr:uid="{7F7CAA20-CD86-4FF7-8AF6-BD7830FBB416}"/>
    <cellStyle name="Notas 8 5 5 4" xfId="7146" xr:uid="{5B59B7D1-F2FB-440F-8D4E-DC6EE342744C}"/>
    <cellStyle name="Notas 8 5 5 4 2" xfId="22254" xr:uid="{50AC7080-8CF4-44BA-804A-EAB8B2C2380A}"/>
    <cellStyle name="Notas 8 5 5 5" xfId="18812" xr:uid="{F1F29E79-953E-47DD-94A8-1FFCD28AE03D}"/>
    <cellStyle name="Notas 8 5 6" xfId="4079" xr:uid="{51BDA42D-6F44-4EE8-993E-00AB0E517DBB}"/>
    <cellStyle name="Notas 8 5 6 2" xfId="6716" xr:uid="{2B58E404-34BD-48A3-BCAB-2CF4B2036304}"/>
    <cellStyle name="Notas 8 5 6 2 2" xfId="13027" xr:uid="{57EF5B7B-621E-4034-98D6-0EC3C057EC79}"/>
    <cellStyle name="Notas 8 5 6 2 2 2" xfId="28135" xr:uid="{718D75E3-4842-46DE-A2C4-C5D7916C5249}"/>
    <cellStyle name="Notas 8 5 6 2 3" xfId="16703" xr:uid="{2B89B0B0-8E0C-4758-B8F1-E924CE4DE61F}"/>
    <cellStyle name="Notas 8 5 6 2 3 2" xfId="31811" xr:uid="{A79C381A-99A8-4EF8-8ADF-28EACBE803D8}"/>
    <cellStyle name="Notas 8 5 6 2 4" xfId="21824" xr:uid="{0E5167F7-636F-4C53-A2A1-F57363BF0E77}"/>
    <cellStyle name="Notas 8 5 6 3" xfId="10461" xr:uid="{8D5DEDFD-21DB-4D8B-B879-3D43DD8670BD}"/>
    <cellStyle name="Notas 8 5 6 3 2" xfId="25569" xr:uid="{D8932719-21CA-4416-905C-F0B6CDF595E4}"/>
    <cellStyle name="Notas 8 5 6 4" xfId="15738" xr:uid="{4C7D3C26-BC8F-461F-BDC1-9C42AB9A1FE5}"/>
    <cellStyle name="Notas 8 5 6 4 2" xfId="30846" xr:uid="{FF79DCFC-E366-4A13-B306-8051105D70FF}"/>
    <cellStyle name="Notas 8 5 6 5" xfId="19187" xr:uid="{B727B7C3-A1D7-4D73-9014-3A3B900F4610}"/>
    <cellStyle name="Notas 8 5 7" xfId="4361" xr:uid="{F2B2F32D-135F-49B8-8DA5-E223F693FAC6}"/>
    <cellStyle name="Notas 8 5 7 2" xfId="6998" xr:uid="{E3A83D5E-EAF0-4646-B3B4-62353F650761}"/>
    <cellStyle name="Notas 8 5 7 2 2" xfId="13309" xr:uid="{2BF132D5-68A3-465A-B626-D5F88C518987}"/>
    <cellStyle name="Notas 8 5 7 2 2 2" xfId="28417" xr:uid="{E9C4D856-6475-4819-BA33-F02C0E8D1A91}"/>
    <cellStyle name="Notas 8 5 7 2 3" xfId="16973" xr:uid="{0134A763-B18A-42F9-B0D8-D01041D5886A}"/>
    <cellStyle name="Notas 8 5 7 2 3 2" xfId="32081" xr:uid="{0F1894BB-61A0-4127-9122-CE348E96272C}"/>
    <cellStyle name="Notas 8 5 7 2 4" xfId="22106" xr:uid="{2CF16002-5B24-4CB0-BC1F-E945702E96AA}"/>
    <cellStyle name="Notas 8 5 7 3" xfId="10743" xr:uid="{E063F8B6-AA6C-4F48-B534-06BE77B79657}"/>
    <cellStyle name="Notas 8 5 7 3 2" xfId="25851" xr:uid="{05601BBC-3B5E-47CB-90FD-341E175429DC}"/>
    <cellStyle name="Notas 8 5 7 4" xfId="15759" xr:uid="{E276AA28-0418-498D-A095-4258EFD457CE}"/>
    <cellStyle name="Notas 8 5 7 4 2" xfId="30867" xr:uid="{C868CE79-26F5-4DC2-A179-33A8E70F61FB}"/>
    <cellStyle name="Notas 8 5 7 5" xfId="19469" xr:uid="{DBF2E556-0F21-43DD-AD97-7C49B0E6833F}"/>
    <cellStyle name="Notas 8 5 8" xfId="4644" xr:uid="{AF913B3A-95C6-4590-9EC8-A57435549AD1}"/>
    <cellStyle name="Notas 8 5 8 2" xfId="11026" xr:uid="{EB26339E-0702-4E22-9B3D-D73ACADCE74F}"/>
    <cellStyle name="Notas 8 5 8 2 2" xfId="26134" xr:uid="{B95C5FEE-8EC5-4A7C-AC97-EA3DC8279B9C}"/>
    <cellStyle name="Notas 8 5 8 3" xfId="16540" xr:uid="{8533483B-EEC4-4662-8D30-86E95306FC71}"/>
    <cellStyle name="Notas 8 5 8 3 2" xfId="31648" xr:uid="{28367FA5-0305-4B49-9F6A-10C62DF55CD9}"/>
    <cellStyle name="Notas 8 5 8 4" xfId="19752" xr:uid="{B65E8BE8-E033-474D-B7C4-CC2DC6596DCC}"/>
    <cellStyle name="Notas 8 5 9" xfId="8505" xr:uid="{5E1A5FB8-6986-436A-B9F4-FDA1730AB7C0}"/>
    <cellStyle name="Notas 8 5 9 2" xfId="23613" xr:uid="{7548F3B2-0E69-42C0-A503-F0168E48868E}"/>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3 10" xfId="14348" xr:uid="{909D9B57-ADB7-45FE-B949-E9F8F694EE15}"/>
    <cellStyle name="Notas 9 23 10 2" xfId="29456" xr:uid="{46E58087-9CD3-4276-82AC-EE63F332E009}"/>
    <cellStyle name="Notas 9 23 11" xfId="15305" xr:uid="{9AEA84E2-DA42-4161-A346-433835BED84D}"/>
    <cellStyle name="Notas 9 23 11 2" xfId="30413" xr:uid="{8E8CBADF-325B-4757-97C6-2D213C31585D}"/>
    <cellStyle name="Notas 9 23 12" xfId="17151" xr:uid="{1D6FB6B4-E653-4B6B-BB6A-BFED69CB2875}"/>
    <cellStyle name="Notas 9 23 2" xfId="2486" xr:uid="{5EC4556F-99D4-4052-8F1A-4E6946C9BA38}"/>
    <cellStyle name="Notas 9 23 2 2" xfId="5123" xr:uid="{D1CA0A79-6FB5-4210-86F5-E2E6FD5CACBE}"/>
    <cellStyle name="Notas 9 23 2 2 2" xfId="11487" xr:uid="{A7200F92-34F2-484C-A3F3-3AF6D697A12C}"/>
    <cellStyle name="Notas 9 23 2 2 2 2" xfId="26595" xr:uid="{902D6BBC-3143-4234-A533-494BAE06686B}"/>
    <cellStyle name="Notas 9 23 2 2 3" xfId="7558" xr:uid="{6AAF6F5E-2EE0-44C5-9A84-1777F9721E1C}"/>
    <cellStyle name="Notas 9 23 2 2 3 2" xfId="22666" xr:uid="{0C44DA04-AF90-4DB3-B666-C0F870AF778F}"/>
    <cellStyle name="Notas 9 23 2 2 4" xfId="20231" xr:uid="{0B033A8C-D62B-4C87-A0A7-CCB5208CBFE0}"/>
    <cellStyle name="Notas 9 23 2 3" xfId="8953" xr:uid="{2965A2BC-5E21-4E93-BC6C-927D7C6DE5AD}"/>
    <cellStyle name="Notas 9 23 2 3 2" xfId="24061" xr:uid="{70391DC2-4015-421B-9D39-233267AD6F88}"/>
    <cellStyle name="Notas 9 23 3" xfId="2702" xr:uid="{E3A9F075-9DF6-45F8-B7D7-65BBB9AA8601}"/>
    <cellStyle name="Notas 9 23 3 2" xfId="5339" xr:uid="{EF3EB095-6F66-4418-885F-53395D815BFA}"/>
    <cellStyle name="Notas 9 23 3 2 2" xfId="15219" xr:uid="{0CEDF3D3-A8E5-472A-89B3-339BA6226F66}"/>
    <cellStyle name="Notas 9 23 3 2 2 2" xfId="30327" xr:uid="{9551607A-0C78-4E00-A4EB-2C6B66ECD0E0}"/>
    <cellStyle name="Notas 9 23 3 2 3" xfId="20447" xr:uid="{BDB13FB4-2F9F-48A5-8F81-1C99BA9F83F5}"/>
    <cellStyle name="Notas 9 23 3 3" xfId="8076" xr:uid="{D1D4230D-9380-4727-BD8A-B213F39BDBB7}"/>
    <cellStyle name="Notas 9 23 3 3 2" xfId="23184" xr:uid="{B4A0B25B-D846-4008-842C-5B5F90C1C1CA}"/>
    <cellStyle name="Notas 9 23 3 4" xfId="17810" xr:uid="{1B6137E7-B183-441C-9BFD-214D8CC77C87}"/>
    <cellStyle name="Notas 9 23 4" xfId="3005" xr:uid="{4853BC1A-72D4-4D93-A497-C0B14EDCE577}"/>
    <cellStyle name="Notas 9 23 4 2" xfId="5642" xr:uid="{79DA110E-C197-44B3-BB19-C758A5D91FD8}"/>
    <cellStyle name="Notas 9 23 4 2 2" xfId="11953" xr:uid="{BF02266F-FAE8-4910-B36B-B6CE9E93DA67}"/>
    <cellStyle name="Notas 9 23 4 2 2 2" xfId="27061" xr:uid="{43C5CD39-F272-4B3E-849D-ED8437D3967F}"/>
    <cellStyle name="Notas 9 23 4 2 3" xfId="15233" xr:uid="{3FD7FCA8-65C7-4BDD-B2E8-09076CBFC922}"/>
    <cellStyle name="Notas 9 23 4 2 3 2" xfId="30341" xr:uid="{3F420BEB-9A29-4542-AB9F-8B0B57E99930}"/>
    <cellStyle name="Notas 9 23 4 2 4" xfId="20750" xr:uid="{65194A04-4BF3-4846-B1E4-4DFC77AFC33A}"/>
    <cellStyle name="Notas 9 23 4 3" xfId="9387" xr:uid="{EC4453BE-8DA1-4440-8E31-41E3A83EEB53}"/>
    <cellStyle name="Notas 9 23 4 3 2" xfId="24495" xr:uid="{BB9BDC6B-9A28-40CD-B854-CC83EB1AB474}"/>
    <cellStyle name="Notas 9 23 4 4" xfId="14572" xr:uid="{F5F0EA33-D385-4189-A97D-F0444838314E}"/>
    <cellStyle name="Notas 9 23 4 4 2" xfId="29680" xr:uid="{98017A64-49DD-4748-8599-5C094BFEAA68}"/>
    <cellStyle name="Notas 9 23 4 5" xfId="18113" xr:uid="{29A67C78-D90B-479E-B950-3A0B2FAC7531}"/>
    <cellStyle name="Notas 9 23 5" xfId="3331" xr:uid="{128C8BFE-1907-4CD0-A407-D58742F030BD}"/>
    <cellStyle name="Notas 9 23 5 2" xfId="5968" xr:uid="{853CAAB5-C13A-40B8-89B5-1AB753D6CFEE}"/>
    <cellStyle name="Notas 9 23 5 2 2" xfId="12279" xr:uid="{4908FAD6-ED76-41A2-BFA9-19312F121514}"/>
    <cellStyle name="Notas 9 23 5 2 2 2" xfId="27387" xr:uid="{F604DC3B-A800-4129-BBAF-5EAF41E0EAB9}"/>
    <cellStyle name="Notas 9 23 5 2 3" xfId="8134" xr:uid="{0E1C3420-1CE0-4552-AEDF-73DA320F820F}"/>
    <cellStyle name="Notas 9 23 5 2 3 2" xfId="23242" xr:uid="{DC62F698-6A79-4E18-97FB-441B50CA130A}"/>
    <cellStyle name="Notas 9 23 5 2 4" xfId="21076" xr:uid="{F4950D6E-22EE-491C-8888-99B21E23FECF}"/>
    <cellStyle name="Notas 9 23 5 3" xfId="9713" xr:uid="{45A3F3D5-D9B5-46F8-A334-47512F2BA523}"/>
    <cellStyle name="Notas 9 23 5 3 2" xfId="24821" xr:uid="{CEF1A974-B584-4DD1-AEA3-A4DE21162F05}"/>
    <cellStyle name="Notas 9 23 5 4" xfId="16243" xr:uid="{F8DE22FD-5FD4-4744-9FA4-66D5932FE25E}"/>
    <cellStyle name="Notas 9 23 5 4 2" xfId="31351" xr:uid="{DCC03782-7558-408A-A29E-1D01B9694EF8}"/>
    <cellStyle name="Notas 9 23 5 5" xfId="18439" xr:uid="{E2F66024-091A-456B-A467-6D9B3CFD1051}"/>
    <cellStyle name="Notas 9 23 6" xfId="3637" xr:uid="{91575397-14D2-42D1-874A-7631539F4D5E}"/>
    <cellStyle name="Notas 9 23 6 2" xfId="6274" xr:uid="{5DEE5B6E-153F-4863-B07E-FBAE33DAF84E}"/>
    <cellStyle name="Notas 9 23 6 2 2" xfId="12585" xr:uid="{83C57D19-9F4F-42FE-99AA-3315C3194B69}"/>
    <cellStyle name="Notas 9 23 6 2 2 2" xfId="27693" xr:uid="{F7209797-955C-4492-815A-4E15FF8DD946}"/>
    <cellStyle name="Notas 9 23 6 2 3" xfId="16435" xr:uid="{6066E711-A67F-4927-BA8F-F647FDE3FFF5}"/>
    <cellStyle name="Notas 9 23 6 2 3 2" xfId="31543" xr:uid="{F93C46CB-E4AF-42A8-8AC5-CDE9651CFFB4}"/>
    <cellStyle name="Notas 9 23 6 2 4" xfId="21382" xr:uid="{B2863065-02C7-4D4E-8882-93807A2C3338}"/>
    <cellStyle name="Notas 9 23 6 3" xfId="10019" xr:uid="{E88DB073-A36E-435D-959F-7C2A0F9A6AA0}"/>
    <cellStyle name="Notas 9 23 6 3 2" xfId="25127" xr:uid="{BC61C9AC-EBFF-4341-A74C-29B7822B99DC}"/>
    <cellStyle name="Notas 9 23 6 4" xfId="16310" xr:uid="{F3FD76AE-DEF4-4B71-B8F3-AA739A707BC2}"/>
    <cellStyle name="Notas 9 23 6 4 2" xfId="31418" xr:uid="{B761481A-472B-45C7-9629-E584E776115C}"/>
    <cellStyle name="Notas 9 23 6 5" xfId="18745" xr:uid="{29776F33-B017-4AC0-9A71-E6DCC8BC23CA}"/>
    <cellStyle name="Notas 9 23 7" xfId="3998" xr:uid="{07D80A83-465C-4E2A-8FE2-340B5F05BE7B}"/>
    <cellStyle name="Notas 9 23 7 2" xfId="6635" xr:uid="{F3010DAE-DF29-4109-BC17-8895414A0C72}"/>
    <cellStyle name="Notas 9 23 7 2 2" xfId="12946" xr:uid="{3F6E65EC-0CAA-4946-9FB5-9B9916CB8FC4}"/>
    <cellStyle name="Notas 9 23 7 2 2 2" xfId="28054" xr:uid="{B003B5D6-C041-4572-86B8-A009226FCE21}"/>
    <cellStyle name="Notas 9 23 7 2 3" xfId="16636" xr:uid="{52F10505-C3B9-4E14-94BA-ED740CB7C5E2}"/>
    <cellStyle name="Notas 9 23 7 2 3 2" xfId="31744" xr:uid="{25AADA2D-0807-4217-9DE5-B18588107225}"/>
    <cellStyle name="Notas 9 23 7 2 4" xfId="21743" xr:uid="{4B6C3CB6-FDDF-46BE-9C4F-04C6A1782242}"/>
    <cellStyle name="Notas 9 23 7 3" xfId="10380" xr:uid="{1EA68266-AF71-4E03-BEF9-54E668E94B1F}"/>
    <cellStyle name="Notas 9 23 7 3 2" xfId="25488" xr:uid="{C14ACBBF-953D-4B83-B6B3-96B7A56D13F3}"/>
    <cellStyle name="Notas 9 23 7 4" xfId="7257" xr:uid="{70AF26A9-3C6E-4A6F-9DFD-AE2DE9DE2EB7}"/>
    <cellStyle name="Notas 9 23 7 4 2" xfId="22365" xr:uid="{D9E48454-956E-48F6-B0C3-C49ABF891305}"/>
    <cellStyle name="Notas 9 23 7 5" xfId="19106" xr:uid="{89FE4312-9877-4E4E-8A23-D60B3785D261}"/>
    <cellStyle name="Notas 9 23 8" xfId="4563" xr:uid="{3E5E5604-F8EC-4242-85F2-B1E1B274534E}"/>
    <cellStyle name="Notas 9 23 8 2" xfId="10945" xr:uid="{05D62E25-38C2-4395-AC18-67E5FD70BF69}"/>
    <cellStyle name="Notas 9 23 8 2 2" xfId="26053" xr:uid="{B5639DB3-9C09-47F1-A7EC-E797B8B72242}"/>
    <cellStyle name="Notas 9 23 8 3" xfId="16266" xr:uid="{B676902C-248B-4D27-BDC5-DD4BE4CA2D7A}"/>
    <cellStyle name="Notas 9 23 8 3 2" xfId="31374" xr:uid="{0781ECE4-C6FE-4F0F-9672-130D76AA4877}"/>
    <cellStyle name="Notas 9 23 8 4" xfId="19671" xr:uid="{5247598C-4FCA-4D62-A7A8-57FC4BE8BD13}"/>
    <cellStyle name="Notas 9 23 9" xfId="8427" xr:uid="{406A069A-590A-4D6D-8A94-EFF421B352DA}"/>
    <cellStyle name="Notas 9 23 9 2" xfId="23535" xr:uid="{6984EE9B-5051-4529-B645-E58766F19CCC}"/>
    <cellStyle name="Notas 9 24" xfId="1927" xr:uid="{0E2BFD8C-DDDC-4B9F-9FB6-AEEB66ACE9B4}"/>
    <cellStyle name="Notas 9 24 10" xfId="8428" xr:uid="{BD224B83-78D8-4674-9949-7500F6E36926}"/>
    <cellStyle name="Notas 9 24 10 2" xfId="23536" xr:uid="{4F2A4648-8167-4732-9FF0-93CF21E1ADA3}"/>
    <cellStyle name="Notas 9 24 11" xfId="14641" xr:uid="{1DDCFD90-3B3E-49F6-BDCB-52DF1965AD80}"/>
    <cellStyle name="Notas 9 24 11 2" xfId="29749" xr:uid="{764D5058-D528-416F-912B-523FBE7B512C}"/>
    <cellStyle name="Notas 9 24 12" xfId="16471" xr:uid="{1FA560BA-35B5-4F36-A185-1267E1F569D8}"/>
    <cellStyle name="Notas 9 24 12 2" xfId="31579" xr:uid="{66A5C661-DC85-4430-BADA-09CBA1F948BC}"/>
    <cellStyle name="Notas 9 24 13" xfId="17152" xr:uid="{CE764E42-85BB-403C-8118-AD6344CCB369}"/>
    <cellStyle name="Notas 9 24 2" xfId="2487" xr:uid="{F786F560-53F0-43C9-A589-CF4CE56BB49B}"/>
    <cellStyle name="Notas 9 24 2 2" xfId="5124" xr:uid="{2E029541-0B7C-4DAA-AFF3-B5289E3DA1B2}"/>
    <cellStyle name="Notas 9 24 2 2 2" xfId="11488" xr:uid="{5179A7D0-F081-44EE-B7E6-D0187A1AAD13}"/>
    <cellStyle name="Notas 9 24 2 2 2 2" xfId="26596" xr:uid="{BA727549-19F6-47C8-AE98-D766A0D00AA4}"/>
    <cellStyle name="Notas 9 24 2 2 3" xfId="7150" xr:uid="{56A533EA-6638-4741-829B-F7D89D65CFF1}"/>
    <cellStyle name="Notas 9 24 2 2 3 2" xfId="22258" xr:uid="{6ED69FDE-5594-4067-90D1-9C37FC7FBF2D}"/>
    <cellStyle name="Notas 9 24 2 2 4" xfId="20232" xr:uid="{0131F61B-1838-419D-ACD9-10F36A183268}"/>
    <cellStyle name="Notas 9 24 2 3" xfId="8954" xr:uid="{36595F70-E2CA-49D6-B36F-FF38BC9B34D3}"/>
    <cellStyle name="Notas 9 24 2 3 2" xfId="24062" xr:uid="{D5EEAFBF-D35C-4B68-AB99-522569B804EB}"/>
    <cellStyle name="Notas 9 24 2 4" xfId="15949" xr:uid="{E6E2C7F5-AB61-4ABE-B917-2C6EC2CFDC80}"/>
    <cellStyle name="Notas 9 24 2 4 2" xfId="31057" xr:uid="{C169F8C2-D87C-4BDD-BEFE-326C2E5C44F7}"/>
    <cellStyle name="Notas 9 24 2 5" xfId="15416" xr:uid="{ED92EC35-E871-4141-8723-E686ECADFF09}"/>
    <cellStyle name="Notas 9 24 2 5 2" xfId="30524" xr:uid="{243C0428-C416-4F43-87BE-88102A48B4BD}"/>
    <cellStyle name="Notas 9 24 2 6" xfId="17642" xr:uid="{44BB0AE4-C663-402C-B67F-FC4F9E3CB5EE}"/>
    <cellStyle name="Notas 9 24 3" xfId="2703" xr:uid="{1F86A9D4-1529-4083-B8D7-E695C22DEBDA}"/>
    <cellStyle name="Notas 9 24 3 2" xfId="5340" xr:uid="{D6808A68-71D7-4088-9770-EDCC390D0349}"/>
    <cellStyle name="Notas 9 24 3 2 2" xfId="7126" xr:uid="{E111FD90-A1A5-412C-9918-98AB794009A1}"/>
    <cellStyle name="Notas 9 24 3 2 2 2" xfId="22234" xr:uid="{B0B2E76D-39BE-4D55-B03F-B0E99C083631}"/>
    <cellStyle name="Notas 9 24 3 2 3" xfId="20448" xr:uid="{F3B1EEB7-C707-42B3-80B7-49E79FE20194}"/>
    <cellStyle name="Notas 9 24 3 3" xfId="14191" xr:uid="{E10EF9D8-F7E2-4FBA-A950-59DB331F07D4}"/>
    <cellStyle name="Notas 9 24 3 3 2" xfId="29299" xr:uid="{8E54DF43-0BBE-4053-ADA1-8A717BB2FF4C}"/>
    <cellStyle name="Notas 9 24 3 4" xfId="17811" xr:uid="{7AF3D0EA-AB1D-40A8-B683-F7A35A7C7B1F}"/>
    <cellStyle name="Notas 9 24 4" xfId="3006" xr:uid="{E655530B-B90F-456B-BD43-04BDBFD272A6}"/>
    <cellStyle name="Notas 9 24 4 2" xfId="5643" xr:uid="{B7A4A6BE-8494-4917-978F-7D72A887C38C}"/>
    <cellStyle name="Notas 9 24 4 2 2" xfId="11954" xr:uid="{7FE49882-EF93-4AEF-A6B8-195DA2FCD0DD}"/>
    <cellStyle name="Notas 9 24 4 2 2 2" xfId="27062" xr:uid="{CA27F682-B449-44D7-9C4D-516BE19E1611}"/>
    <cellStyle name="Notas 9 24 4 2 3" xfId="7639" xr:uid="{B26DD923-8AA3-4EA5-9E3C-AFE8A8BE3DD7}"/>
    <cellStyle name="Notas 9 24 4 2 3 2" xfId="22747" xr:uid="{507C9433-237A-491F-9D2D-F253784B641C}"/>
    <cellStyle name="Notas 9 24 4 2 4" xfId="20751" xr:uid="{33EC7CEA-F92E-49CD-8EE4-70CD3841067E}"/>
    <cellStyle name="Notas 9 24 4 3" xfId="9388" xr:uid="{C49E5B42-E1D1-433B-9688-7CB4F82F9575}"/>
    <cellStyle name="Notas 9 24 4 3 2" xfId="24496" xr:uid="{0CF3D365-BFDC-44B9-98F7-E11734579805}"/>
    <cellStyle name="Notas 9 24 4 4" xfId="14207" xr:uid="{B9BE18D3-733B-4753-A6D3-22430EDD6B96}"/>
    <cellStyle name="Notas 9 24 4 4 2" xfId="29315" xr:uid="{7C894C8B-98A7-49FB-A43E-82724942FB59}"/>
    <cellStyle name="Notas 9 24 4 5" xfId="18114" xr:uid="{CAC8629F-1A2A-4AA8-B23F-1619E8B61D58}"/>
    <cellStyle name="Notas 9 24 5" xfId="3332" xr:uid="{1D460D9E-48C3-4791-BACA-2782EBD66362}"/>
    <cellStyle name="Notas 9 24 5 2" xfId="5969" xr:uid="{919C194B-85FC-4D59-B200-AFFD41B28443}"/>
    <cellStyle name="Notas 9 24 5 2 2" xfId="12280" xr:uid="{89CF044C-DA02-4CDC-9053-E31714D6EAFA}"/>
    <cellStyle name="Notas 9 24 5 2 2 2" xfId="27388" xr:uid="{15A8F93D-2D69-4348-A677-98042ACB89A8}"/>
    <cellStyle name="Notas 9 24 5 2 3" xfId="15797" xr:uid="{3963D364-4B69-4163-8BCE-2E8E4C0C36FC}"/>
    <cellStyle name="Notas 9 24 5 2 3 2" xfId="30905" xr:uid="{BAFDF90E-F38D-4066-9FDB-FDAF952846A9}"/>
    <cellStyle name="Notas 9 24 5 2 4" xfId="21077" xr:uid="{8ED346BD-6D7A-4791-BC4B-660515B9303E}"/>
    <cellStyle name="Notas 9 24 5 3" xfId="9714" xr:uid="{919EF9A5-4C2D-422E-B1E0-90C44B6AA2E9}"/>
    <cellStyle name="Notas 9 24 5 3 2" xfId="24822" xr:uid="{CF3A60FB-C75F-46C8-88BF-ACD8C0C3C56C}"/>
    <cellStyle name="Notas 9 24 5 4" xfId="7543" xr:uid="{50ABE78C-8357-425C-AC84-93EDF06E5A16}"/>
    <cellStyle name="Notas 9 24 5 4 2" xfId="22651" xr:uid="{9BDD3C7B-F375-4CFA-ABB5-6FBB2EB71331}"/>
    <cellStyle name="Notas 9 24 5 5" xfId="18440" xr:uid="{DE9FDC1F-6070-4C67-A86D-E40DA5BE752B}"/>
    <cellStyle name="Notas 9 24 6" xfId="3638" xr:uid="{A92FD3C7-2B6E-44C6-84DC-46F101D7796D}"/>
    <cellStyle name="Notas 9 24 6 2" xfId="6275" xr:uid="{3B687A54-21C7-479C-AA51-419687A2F0C7}"/>
    <cellStyle name="Notas 9 24 6 2 2" xfId="12586" xr:uid="{F5A0E42F-9DED-464E-B121-B9E8743C9640}"/>
    <cellStyle name="Notas 9 24 6 2 2 2" xfId="27694" xr:uid="{3ED07B76-EDAC-402E-82FE-9764C280E226}"/>
    <cellStyle name="Notas 9 24 6 2 3" xfId="7148" xr:uid="{FA5ACD07-46B4-415C-AFF5-D46A0A06B932}"/>
    <cellStyle name="Notas 9 24 6 2 3 2" xfId="22256" xr:uid="{D89C5368-2755-4826-8592-0E47C7102CB6}"/>
    <cellStyle name="Notas 9 24 6 2 4" xfId="21383" xr:uid="{91CE347F-6D08-458F-931B-D74E5420D002}"/>
    <cellStyle name="Notas 9 24 6 3" xfId="10020" xr:uid="{C40FB8D8-287E-4A32-A757-F62F3ADA83FF}"/>
    <cellStyle name="Notas 9 24 6 3 2" xfId="25128" xr:uid="{EA905D52-C068-47D3-8804-EEE2222C681E}"/>
    <cellStyle name="Notas 9 24 6 4" xfId="13452" xr:uid="{AB0927D3-25B2-45B2-95D3-BECDB9E0AC46}"/>
    <cellStyle name="Notas 9 24 6 4 2" xfId="28560" xr:uid="{3EF558DD-0806-4E79-B36A-382C1558FFB0}"/>
    <cellStyle name="Notas 9 24 6 5" xfId="18746" xr:uid="{64951E45-EE1A-4807-A59B-91B5D2D6FE61}"/>
    <cellStyle name="Notas 9 24 7" xfId="3999" xr:uid="{3244A388-65D5-4493-BC4E-94DFD6C06F84}"/>
    <cellStyle name="Notas 9 24 7 2" xfId="6636" xr:uid="{3C0D50C4-25CB-47C9-A49B-9A1DCA13033C}"/>
    <cellStyle name="Notas 9 24 7 2 2" xfId="12947" xr:uid="{82CB88B0-25AD-4718-A6D7-F603266C8988}"/>
    <cellStyle name="Notas 9 24 7 2 2 2" xfId="28055" xr:uid="{06B62F4B-1BAB-4668-9249-6DC096C75EDA}"/>
    <cellStyle name="Notas 9 24 7 2 3" xfId="16637" xr:uid="{96773F01-C8B7-4738-8563-9B265BEA26DD}"/>
    <cellStyle name="Notas 9 24 7 2 3 2" xfId="31745" xr:uid="{AD107E66-F85C-4DF1-8BAA-10FBCDED798B}"/>
    <cellStyle name="Notas 9 24 7 2 4" xfId="21744" xr:uid="{40C4D39F-925B-43C0-9AEF-FA352E959015}"/>
    <cellStyle name="Notas 9 24 7 3" xfId="10381" xr:uid="{B568EB55-AF22-4DA3-802C-12E2B0E99247}"/>
    <cellStyle name="Notas 9 24 7 3 2" xfId="25489" xr:uid="{7E0388BF-15B3-4111-8CB9-28DAA95BDEE0}"/>
    <cellStyle name="Notas 9 24 7 4" xfId="15334" xr:uid="{5ED1E180-F239-4C2E-83BA-18113A615873}"/>
    <cellStyle name="Notas 9 24 7 4 2" xfId="30442" xr:uid="{2C07B28E-352A-408A-A068-C83F9DCA2446}"/>
    <cellStyle name="Notas 9 24 7 5" xfId="19107" xr:uid="{A419E7BD-F88D-4565-9236-02B9D1048151}"/>
    <cellStyle name="Notas 9 24 8" xfId="4312" xr:uid="{F8121870-32AD-4471-8BA8-72ADC6A12307}"/>
    <cellStyle name="Notas 9 24 8 2" xfId="6949" xr:uid="{8B54C9AC-83D5-4E3F-877B-7522978CF7B1}"/>
    <cellStyle name="Notas 9 24 8 2 2" xfId="13260" xr:uid="{1A0AF2F1-6E56-4A6F-8B39-41C59824D383}"/>
    <cellStyle name="Notas 9 24 8 2 2 2" xfId="28368" xr:uid="{A17A4957-CB6D-4854-B394-0719BA121A0F}"/>
    <cellStyle name="Notas 9 24 8 2 3" xfId="16924" xr:uid="{54909AA5-F23A-42B9-ACB7-F7670B916EE1}"/>
    <cellStyle name="Notas 9 24 8 2 3 2" xfId="32032" xr:uid="{418FE356-EDF3-4612-92F6-DE951A066D2A}"/>
    <cellStyle name="Notas 9 24 8 2 4" xfId="22057" xr:uid="{0079FB73-4FCF-4599-BC62-5175D7759076}"/>
    <cellStyle name="Notas 9 24 8 3" xfId="10694" xr:uid="{E4E35ADB-8DB5-494F-AA47-5FC515542D2D}"/>
    <cellStyle name="Notas 9 24 8 3 2" xfId="25802" xr:uid="{570D0F0F-55BD-4243-9540-752813FB6CE8}"/>
    <cellStyle name="Notas 9 24 8 4" xfId="15747" xr:uid="{FFFA4C03-65B1-4CEA-AEFD-406EFEF52D18}"/>
    <cellStyle name="Notas 9 24 8 4 2" xfId="30855" xr:uid="{E076CFC9-5F71-4278-940C-FC751FD7B186}"/>
    <cellStyle name="Notas 9 24 8 5" xfId="19420" xr:uid="{2212E45C-92B1-43C4-8B10-6D7D7773D11B}"/>
    <cellStyle name="Notas 9 24 9" xfId="4564" xr:uid="{49F6A7C6-1760-4508-82E7-A26B26037FDB}"/>
    <cellStyle name="Notas 9 24 9 2" xfId="10946" xr:uid="{6919728B-24F5-4E80-A101-B1A45FFF1513}"/>
    <cellStyle name="Notas 9 24 9 2 2" xfId="26054" xr:uid="{23351B7C-EBBC-46D3-A920-3C22937ED9EA}"/>
    <cellStyle name="Notas 9 24 9 3" xfId="14378" xr:uid="{A753B8F5-DE1B-4FD7-897C-026FC41CB249}"/>
    <cellStyle name="Notas 9 24 9 3 2" xfId="29486" xr:uid="{576B11F6-A00E-4A73-A16D-807F356C644E}"/>
    <cellStyle name="Notas 9 24 9 4" xfId="19672" xr:uid="{3F72AADF-EBAA-46B3-9CDC-A72ACD3ECE4C}"/>
    <cellStyle name="Notas 9 25" xfId="2118" xr:uid="{7CDDA0BB-A716-479B-843B-AD2A19EB7AF7}"/>
    <cellStyle name="Notas 9 25 10" xfId="8616" xr:uid="{87289BF2-829D-42D1-94E3-1D21B6C04643}"/>
    <cellStyle name="Notas 9 25 10 2" xfId="23724" xr:uid="{F80AB5D7-FD7A-454D-9485-1AB6AF0094B3}"/>
    <cellStyle name="Notas 9 25 11" xfId="15645" xr:uid="{7D46060E-C500-4AF3-9DE0-533814C618D3}"/>
    <cellStyle name="Notas 9 25 11 2" xfId="30753" xr:uid="{30E5764B-93E3-401D-BB81-10FB33718D64}"/>
    <cellStyle name="Notas 9 25 12" xfId="14893" xr:uid="{ABE7A303-E5C8-4387-813D-6E4EFC1E4845}"/>
    <cellStyle name="Notas 9 25 12 2" xfId="30001" xr:uid="{22920922-0F71-4C1A-8853-5FE609FAA8E4}"/>
    <cellStyle name="Notas 9 25 13" xfId="17343" xr:uid="{2CA4A4B5-5175-4BAA-979B-6D8A71429DBD}"/>
    <cellStyle name="Notas 9 25 2" xfId="2608" xr:uid="{16F13C74-3BEE-4E23-A43E-1C9D40BE124A}"/>
    <cellStyle name="Notas 9 25 2 2" xfId="5245" xr:uid="{A388F29F-DCB3-46A5-B832-9DD320EF80DC}"/>
    <cellStyle name="Notas 9 25 2 2 2" xfId="11609" xr:uid="{99B412A7-A9B7-470E-8428-6D78A0CD8C64}"/>
    <cellStyle name="Notas 9 25 2 2 2 2" xfId="26717" xr:uid="{0EF71CCD-C265-43AD-8B98-1764AE1CA2E4}"/>
    <cellStyle name="Notas 9 25 2 2 3" xfId="15773" xr:uid="{053AC709-B9F0-43D9-A8E5-CEE47606A85B}"/>
    <cellStyle name="Notas 9 25 2 2 3 2" xfId="30881" xr:uid="{78C628F5-1D29-4D7F-A1CD-4FE5A46EBFEC}"/>
    <cellStyle name="Notas 9 25 2 2 4" xfId="20353" xr:uid="{888AC6C0-4B4C-47FD-9B37-7AEF82B97D51}"/>
    <cellStyle name="Notas 9 25 2 3" xfId="9075" xr:uid="{4FFFDB30-ED85-4082-A266-DD9860C3F202}"/>
    <cellStyle name="Notas 9 25 2 3 2" xfId="24183" xr:uid="{CE0E2942-86F8-4207-AB5F-F3147F91DD30}"/>
    <cellStyle name="Notas 9 25 2 4" xfId="14108" xr:uid="{B256316F-ED8D-43B0-9E8D-32A122B0C549}"/>
    <cellStyle name="Notas 9 25 2 4 2" xfId="29216" xr:uid="{1A9A8E38-E6B1-4310-AEC6-CDE32FA08D79}"/>
    <cellStyle name="Notas 9 25 2 5" xfId="7577" xr:uid="{7C224EA2-9975-44E2-B95E-1427C9DF7F48}"/>
    <cellStyle name="Notas 9 25 2 5 2" xfId="22685" xr:uid="{B5C0AF56-682D-4B4D-91B9-EBB83EEC8B72}"/>
    <cellStyle name="Notas 9 25 2 6" xfId="17716" xr:uid="{D2F1BF29-6E7D-4FF7-A081-83440F8A3AA3}"/>
    <cellStyle name="Notas 9 25 3" xfId="2873" xr:uid="{13949C1E-7F3B-4A52-99EE-B766C62CF3E8}"/>
    <cellStyle name="Notas 9 25 3 2" xfId="5510" xr:uid="{42A85673-B07C-4BD1-86DB-1C658E3ED4E4}"/>
    <cellStyle name="Notas 9 25 3 2 2" xfId="16392" xr:uid="{E6D59A7F-50BB-474E-90F6-54A60A3DBCA5}"/>
    <cellStyle name="Notas 9 25 3 2 2 2" xfId="31500" xr:uid="{A35ABF1E-9753-4ED0-A2CC-7CFE41EB88CF}"/>
    <cellStyle name="Notas 9 25 3 2 3" xfId="20618" xr:uid="{FF2122A9-3383-4348-B9CE-21338BB0A34E}"/>
    <cellStyle name="Notas 9 25 3 3" xfId="7623" xr:uid="{9A843ECA-5C00-4F72-91B4-5EAFAC434A13}"/>
    <cellStyle name="Notas 9 25 3 3 2" xfId="22731" xr:uid="{06BAAD2F-60F6-4821-BBDC-EC3D1014CF07}"/>
    <cellStyle name="Notas 9 25 3 4" xfId="17981" xr:uid="{EF9923CC-8611-4B78-BD5E-0021DE94EF4E}"/>
    <cellStyle name="Notas 9 25 4" xfId="3176" xr:uid="{FFCC9E16-4D81-4D8E-8B66-AC5A9DE1129C}"/>
    <cellStyle name="Notas 9 25 4 2" xfId="5813" xr:uid="{EF05EA46-3895-4F56-9F0C-A4D739858CBC}"/>
    <cellStyle name="Notas 9 25 4 2 2" xfId="12124" xr:uid="{7339CA61-3358-4E24-A55E-188D4FECC992}"/>
    <cellStyle name="Notas 9 25 4 2 2 2" xfId="27232" xr:uid="{65010E34-8261-491D-B4B8-9F89C42C2119}"/>
    <cellStyle name="Notas 9 25 4 2 3" xfId="14993" xr:uid="{519A01FB-1D9C-4928-BE38-6D0BB1FAAFC7}"/>
    <cellStyle name="Notas 9 25 4 2 3 2" xfId="30101" xr:uid="{22BB7E6C-2A39-48B9-95EC-B7CDFE302418}"/>
    <cellStyle name="Notas 9 25 4 2 4" xfId="20921" xr:uid="{619FB980-0339-452F-8A0F-124EA9822225}"/>
    <cellStyle name="Notas 9 25 4 3" xfId="9558" xr:uid="{38CB1528-326A-4E1F-B46D-7F03EE56B108}"/>
    <cellStyle name="Notas 9 25 4 3 2" xfId="24666" xr:uid="{E7EB3101-28DA-4B1D-8667-F27DBCE1CB8D}"/>
    <cellStyle name="Notas 9 25 4 4" xfId="15820" xr:uid="{40639123-BEDD-4A87-9BF8-51CA312FC8A4}"/>
    <cellStyle name="Notas 9 25 4 4 2" xfId="30928" xr:uid="{431B3921-104A-4A1A-A9BC-0C4FC5B603A7}"/>
    <cellStyle name="Notas 9 25 4 5" xfId="18284" xr:uid="{F5731576-59F6-473F-8EC5-72F8838A2E9B}"/>
    <cellStyle name="Notas 9 25 5" xfId="3502" xr:uid="{CFF19879-C2B1-40D4-A6F0-E932FEDF2F13}"/>
    <cellStyle name="Notas 9 25 5 2" xfId="6139" xr:uid="{53211498-712A-4F29-B8A9-A94913BC78B7}"/>
    <cellStyle name="Notas 9 25 5 2 2" xfId="12450" xr:uid="{4359B786-5678-4772-B2E3-2E307C29306C}"/>
    <cellStyle name="Notas 9 25 5 2 2 2" xfId="27558" xr:uid="{659B1905-955C-4E23-83AA-9A3AA3ACC8BF}"/>
    <cellStyle name="Notas 9 25 5 2 3" xfId="8166" xr:uid="{84788744-8FD6-4C75-A950-7BC640A0E468}"/>
    <cellStyle name="Notas 9 25 5 2 3 2" xfId="23274" xr:uid="{FE9A0CDC-345A-482E-8855-ED6842F8AE0B}"/>
    <cellStyle name="Notas 9 25 5 2 4" xfId="21247" xr:uid="{5A9E4D44-70BA-4DC6-BED3-76F0BE121649}"/>
    <cellStyle name="Notas 9 25 5 3" xfId="9884" xr:uid="{AE6AE9EB-596A-4078-86BA-1735C15475FE}"/>
    <cellStyle name="Notas 9 25 5 3 2" xfId="24992" xr:uid="{F166225C-57EB-400C-B7D0-7568F7A7B740}"/>
    <cellStyle name="Notas 9 25 5 4" xfId="8247" xr:uid="{72B653E7-CEF8-4CC7-9F45-A58434CF60B2}"/>
    <cellStyle name="Notas 9 25 5 4 2" xfId="23355" xr:uid="{2AEDDB5D-5549-496F-8254-F808C999D843}"/>
    <cellStyle name="Notas 9 25 5 5" xfId="18610" xr:uid="{3E28E6BE-E26A-4F8F-BE83-0067FE0DE88E}"/>
    <cellStyle name="Notas 9 25 6" xfId="3808" xr:uid="{F11760C0-A3F4-44B9-BE67-C600424245A9}"/>
    <cellStyle name="Notas 9 25 6 2" xfId="6445" xr:uid="{725233D6-4429-4B8C-94C8-E3DA98C5B4B3}"/>
    <cellStyle name="Notas 9 25 6 2 2" xfId="12756" xr:uid="{F8051D03-5B6E-48B8-81F3-1F7FB5A69F94}"/>
    <cellStyle name="Notas 9 25 6 2 2 2" xfId="27864" xr:uid="{E83B1C25-980B-4598-8DE5-386D3A09CCF7}"/>
    <cellStyle name="Notas 9 25 6 2 3" xfId="7364" xr:uid="{438B7C2E-9DED-4314-B24F-497C325230DD}"/>
    <cellStyle name="Notas 9 25 6 2 3 2" xfId="22472" xr:uid="{0E1AF30B-C74D-4BE9-9CCF-47CCE8D726EA}"/>
    <cellStyle name="Notas 9 25 6 2 4" xfId="21553" xr:uid="{19756466-EA3F-4B19-8B11-AC3A82A377E0}"/>
    <cellStyle name="Notas 9 25 6 3" xfId="10190" xr:uid="{491BC3DA-2CE2-4E1E-B0A1-3954CF8382EB}"/>
    <cellStyle name="Notas 9 25 6 3 2" xfId="25298" xr:uid="{19C2E73C-88B9-4F25-A062-43051E3910AC}"/>
    <cellStyle name="Notas 9 25 6 4" xfId="16313" xr:uid="{77D62A15-75E7-4767-A568-BED60DC80F38}"/>
    <cellStyle name="Notas 9 25 6 4 2" xfId="31421" xr:uid="{F76C2B9D-3DCF-4FC1-9130-6592B7F737FB}"/>
    <cellStyle name="Notas 9 25 6 5" xfId="18916" xr:uid="{96E0EDFB-03AA-4F38-A133-19ECB2B535AB}"/>
    <cellStyle name="Notas 9 25 7" xfId="4190" xr:uid="{6D58BC71-49E8-4222-AFA6-3F0EF764677E}"/>
    <cellStyle name="Notas 9 25 7 2" xfId="6827" xr:uid="{E2B22939-84D3-4A95-8108-007B116E617D}"/>
    <cellStyle name="Notas 9 25 7 2 2" xfId="13138" xr:uid="{42E5B1A6-AEFB-4F77-A324-714011688AF6}"/>
    <cellStyle name="Notas 9 25 7 2 2 2" xfId="28246" xr:uid="{0059A128-50CB-42C4-AB1C-E61D25CB8862}"/>
    <cellStyle name="Notas 9 25 7 2 3" xfId="16807" xr:uid="{5E58E54A-3F76-45BF-B0F2-592C2A8551EF}"/>
    <cellStyle name="Notas 9 25 7 2 3 2" xfId="31915" xr:uid="{66F3463F-B94F-451A-8384-937B0EBE02E5}"/>
    <cellStyle name="Notas 9 25 7 2 4" xfId="21935" xr:uid="{7A2A34C5-AE0F-456F-86A5-4688587E152B}"/>
    <cellStyle name="Notas 9 25 7 3" xfId="10572" xr:uid="{B28A2AA5-62C8-4403-AA47-B76ED79CAA6F}"/>
    <cellStyle name="Notas 9 25 7 3 2" xfId="25680" xr:uid="{3A39E9F6-58D4-41EB-8DF5-43FCDC45A453}"/>
    <cellStyle name="Notas 9 25 7 4" xfId="13856" xr:uid="{88E8124C-74A3-455C-860D-67A16599F666}"/>
    <cellStyle name="Notas 9 25 7 4 2" xfId="28964" xr:uid="{43C6EAB4-3378-49A1-B17A-772D072CE544}"/>
    <cellStyle name="Notas 9 25 7 5" xfId="19298" xr:uid="{AB0F6746-D8E5-4A2C-8757-1DE9D47775A4}"/>
    <cellStyle name="Notas 9 25 8" xfId="4397" xr:uid="{8142A672-8AE1-47C4-8EF5-5AB0B7FF3556}"/>
    <cellStyle name="Notas 9 25 8 2" xfId="7034" xr:uid="{7C88EAAD-5800-44BB-BA44-3BC43EBEEEC2}"/>
    <cellStyle name="Notas 9 25 8 2 2" xfId="13345" xr:uid="{C80717EE-4AAA-4129-BBBE-ABCD9E47B3A1}"/>
    <cellStyle name="Notas 9 25 8 2 2 2" xfId="28453" xr:uid="{B3C4E2A9-B662-46FD-8587-891731A3D62A}"/>
    <cellStyle name="Notas 9 25 8 2 3" xfId="17009" xr:uid="{7EEAD80B-FB5B-4266-81CB-F87C99152127}"/>
    <cellStyle name="Notas 9 25 8 2 3 2" xfId="32117" xr:uid="{F16A72B2-1126-4525-BEFF-4B190DE34E29}"/>
    <cellStyle name="Notas 9 25 8 2 4" xfId="22142" xr:uid="{E42D2705-D736-489A-BD66-0064EBA7AC5C}"/>
    <cellStyle name="Notas 9 25 8 3" xfId="10779" xr:uid="{DDC59DDC-CDD5-4523-9696-EAF51A542615}"/>
    <cellStyle name="Notas 9 25 8 3 2" xfId="25887" xr:uid="{77450005-9510-43FA-B44D-974AA480A432}"/>
    <cellStyle name="Notas 9 25 8 4" xfId="13693" xr:uid="{9F6A5619-F80F-43BD-87DB-F2BE2A758289}"/>
    <cellStyle name="Notas 9 25 8 4 2" xfId="28801" xr:uid="{ED1EDB55-F10E-4746-B42B-60D949157184}"/>
    <cellStyle name="Notas 9 25 8 5" xfId="19505" xr:uid="{8A006EA1-F7E0-4FB2-B752-D39965DEEC78}"/>
    <cellStyle name="Notas 9 25 9" xfId="4755" xr:uid="{3C2E0615-E44B-45B2-BC9B-562C3986E3F2}"/>
    <cellStyle name="Notas 9 25 9 2" xfId="11137" xr:uid="{AD64EA8F-E90B-4E7F-BD7C-3723952EAC21}"/>
    <cellStyle name="Notas 9 25 9 2 2" xfId="26245" xr:uid="{5800BED8-BDC1-42A3-BC20-6BC2EC75FF81}"/>
    <cellStyle name="Notas 9 25 9 3" xfId="9148" xr:uid="{3F87AAD1-C7B6-4FB0-949C-499A6EE79AE0}"/>
    <cellStyle name="Notas 9 25 9 3 2" xfId="24256" xr:uid="{05D6BA9F-55DB-4920-8ABB-DBB09CE6FCD5}"/>
    <cellStyle name="Notas 9 25 9 4" xfId="19863" xr:uid="{59ED0E3E-61DA-484D-8656-F248537C2919}"/>
    <cellStyle name="Notas 9 26" xfId="2006" xr:uid="{7FB32A28-B7F7-4222-85E6-5DFB0438EAD1}"/>
    <cellStyle name="Notas 9 26 10" xfId="14243" xr:uid="{53AD073E-072C-4771-B9C5-D2D7482C48ED}"/>
    <cellStyle name="Notas 9 26 10 2" xfId="29351" xr:uid="{CB170557-70B4-43CC-8F92-7FDA7FAE1DD2}"/>
    <cellStyle name="Notas 9 26 11" xfId="15816" xr:uid="{4D763197-84E1-4745-B16B-40C109E961E7}"/>
    <cellStyle name="Notas 9 26 11 2" xfId="30924" xr:uid="{D7914940-7DA2-4EA6-A834-5E1EDE7F5054}"/>
    <cellStyle name="Notas 9 26 12" xfId="17231" xr:uid="{7821BAC4-AD5E-448C-B503-248AAF153CDD}"/>
    <cellStyle name="Notas 9 26 2" xfId="2768" xr:uid="{F5037DF6-814F-4C8A-AD78-17FE797BE15D}"/>
    <cellStyle name="Notas 9 26 2 2" xfId="5405" xr:uid="{4A65B186-F8F9-4528-BD12-958C39801780}"/>
    <cellStyle name="Notas 9 26 2 2 2" xfId="13794" xr:uid="{F34FF4AF-89D1-44E7-8AD9-8E53A8269703}"/>
    <cellStyle name="Notas 9 26 2 2 2 2" xfId="28902" xr:uid="{58093381-EDF9-48D7-8C38-60267ED1D2F3}"/>
    <cellStyle name="Notas 9 26 2 2 3" xfId="20513" xr:uid="{AF8F9B1D-EA71-408C-85B1-7A17445B0B11}"/>
    <cellStyle name="Notas 9 26 2 3" xfId="13578" xr:uid="{ECD1EDBB-97CD-475A-92A6-38F5E5898BC8}"/>
    <cellStyle name="Notas 9 26 2 3 2" xfId="28686" xr:uid="{34B0E342-AF6D-40BA-AF9D-895902E3F414}"/>
    <cellStyle name="Notas 9 26 2 4" xfId="17876" xr:uid="{8D658DE8-A417-4E12-B20F-744F717EEDB9}"/>
    <cellStyle name="Notas 9 26 3" xfId="3071" xr:uid="{DBF89D54-7404-444A-A17E-7F7298D195AC}"/>
    <cellStyle name="Notas 9 26 3 2" xfId="5708" xr:uid="{7A00B8BA-D300-4BD9-8384-717D774C5C05}"/>
    <cellStyle name="Notas 9 26 3 2 2" xfId="12019" xr:uid="{43472AA4-D180-4ABC-A698-F288CD815AF2}"/>
    <cellStyle name="Notas 9 26 3 2 2 2" xfId="27127" xr:uid="{F7C00E83-A783-4760-9AB6-3AA1ECA49CF1}"/>
    <cellStyle name="Notas 9 26 3 2 3" xfId="9271" xr:uid="{DF42F6AA-946B-4650-A6D0-B246C64363EF}"/>
    <cellStyle name="Notas 9 26 3 2 3 2" xfId="24379" xr:uid="{C384F8DA-D1D8-478C-B646-FB8F9EC4D6F4}"/>
    <cellStyle name="Notas 9 26 3 2 4" xfId="20816" xr:uid="{7DA2C429-D6FC-4FCB-9583-4F358360727A}"/>
    <cellStyle name="Notas 9 26 3 3" xfId="9453" xr:uid="{5EBD6442-9A06-4CB1-BB7A-8B0DD26443B8}"/>
    <cellStyle name="Notas 9 26 3 3 2" xfId="24561" xr:uid="{636118E1-A157-4EAA-B82E-0BD6B335139A}"/>
    <cellStyle name="Notas 9 26 3 4" xfId="13867" xr:uid="{3008C4AE-CDC3-4A0E-A296-40129E1C635A}"/>
    <cellStyle name="Notas 9 26 3 4 2" xfId="28975" xr:uid="{14BBEB1D-4551-4F88-99C1-40A2E9FF364B}"/>
    <cellStyle name="Notas 9 26 3 5" xfId="18179" xr:uid="{BB4EA3C0-CC7D-407B-A75C-CDA070016640}"/>
    <cellStyle name="Notas 9 26 4" xfId="3397" xr:uid="{7ECFC4BD-0AE1-401C-8F63-16A5FB696BB6}"/>
    <cellStyle name="Notas 9 26 4 2" xfId="6034" xr:uid="{64BE90AE-03DE-420B-8D8D-5C591C763C16}"/>
    <cellStyle name="Notas 9 26 4 2 2" xfId="12345" xr:uid="{553C9CDC-E18A-44A7-99C9-81ED9362DA3D}"/>
    <cellStyle name="Notas 9 26 4 2 2 2" xfId="27453" xr:uid="{B2C73F98-C51B-421D-B132-220FCD28ACE6}"/>
    <cellStyle name="Notas 9 26 4 2 3" xfId="7980" xr:uid="{14D7E59B-BD86-4750-AA46-EFC7CBE4B229}"/>
    <cellStyle name="Notas 9 26 4 2 3 2" xfId="23088" xr:uid="{7697FA67-0B45-4DB6-B5B7-E03FF92BBD87}"/>
    <cellStyle name="Notas 9 26 4 2 4" xfId="21142" xr:uid="{44F81356-8A59-46D2-804F-EE655356B19A}"/>
    <cellStyle name="Notas 9 26 4 3" xfId="9779" xr:uid="{907C6E8B-EAA8-44AB-A5B0-BBA79ED111BA}"/>
    <cellStyle name="Notas 9 26 4 3 2" xfId="24887" xr:uid="{F2AAEA5E-821F-4D31-A208-7E07CC8C1B2A}"/>
    <cellStyle name="Notas 9 26 4 4" xfId="14596" xr:uid="{D96F1971-96A3-495F-AE08-2C91EF71A1BE}"/>
    <cellStyle name="Notas 9 26 4 4 2" xfId="29704" xr:uid="{0E01E6BB-6EF9-46BD-A8A3-FD60AE5A9DF7}"/>
    <cellStyle name="Notas 9 26 4 5" xfId="18505" xr:uid="{0F41682D-A0C8-472C-88A2-C5F53A797A5F}"/>
    <cellStyle name="Notas 9 26 5" xfId="3703" xr:uid="{83661D05-4646-4EBE-A20F-CF14517A7742}"/>
    <cellStyle name="Notas 9 26 5 2" xfId="6340" xr:uid="{FFBE3CA1-A9AB-472E-A489-347DC4E19522}"/>
    <cellStyle name="Notas 9 26 5 2 2" xfId="12651" xr:uid="{DB3B51E1-CF9D-4E30-AB73-4870827A8D37}"/>
    <cellStyle name="Notas 9 26 5 2 2 2" xfId="27759" xr:uid="{EFCA502E-C69E-4A6F-96D1-EF46B600E8F8}"/>
    <cellStyle name="Notas 9 26 5 2 3" xfId="14876" xr:uid="{6CA2DD13-1884-48B4-90F8-38BA1BCB457B}"/>
    <cellStyle name="Notas 9 26 5 2 3 2" xfId="29984" xr:uid="{73634CA6-8AAA-4B83-BDB5-086A0B1A3C3F}"/>
    <cellStyle name="Notas 9 26 5 2 4" xfId="21448" xr:uid="{CD081227-C74E-4397-9AC7-288E085D58F2}"/>
    <cellStyle name="Notas 9 26 5 3" xfId="10085" xr:uid="{7A728447-03CC-47F6-A2EB-5978E30C4AA3}"/>
    <cellStyle name="Notas 9 26 5 3 2" xfId="25193" xr:uid="{A17A8193-7D63-45EA-AC3C-E4EE59A29BB9}"/>
    <cellStyle name="Notas 9 26 5 4" xfId="11758" xr:uid="{8E13A64E-4241-4CE1-AF3E-805477C11690}"/>
    <cellStyle name="Notas 9 26 5 4 2" xfId="26866" xr:uid="{59DA5567-FD10-4EA5-96D2-D370938E54B4}"/>
    <cellStyle name="Notas 9 26 5 5" xfId="18811" xr:uid="{5E4187B5-E3D0-4B3B-A5F6-1B648B40ED6F}"/>
    <cellStyle name="Notas 9 26 6" xfId="4078" xr:uid="{9CE6B392-0F01-42CE-8160-AE34C111EA1E}"/>
    <cellStyle name="Notas 9 26 6 2" xfId="6715" xr:uid="{DF0F9329-131E-40C3-9B3C-149A114F652F}"/>
    <cellStyle name="Notas 9 26 6 2 2" xfId="13026" xr:uid="{6E1FA605-9672-4A6B-8012-61FAA7EE49F0}"/>
    <cellStyle name="Notas 9 26 6 2 2 2" xfId="28134" xr:uid="{D04BF2FD-3700-4113-9DFD-22728EC046D6}"/>
    <cellStyle name="Notas 9 26 6 2 3" xfId="16702" xr:uid="{4BCCDE2B-276C-44FD-AF4A-F84736F449EF}"/>
    <cellStyle name="Notas 9 26 6 2 3 2" xfId="31810" xr:uid="{804C7FD9-9F43-42AC-B229-C91476716569}"/>
    <cellStyle name="Notas 9 26 6 2 4" xfId="21823" xr:uid="{C357332E-6E28-45D7-A845-5C9557949FBD}"/>
    <cellStyle name="Notas 9 26 6 3" xfId="10460" xr:uid="{3EF636F4-6864-4DEE-B872-90D03C350FB6}"/>
    <cellStyle name="Notas 9 26 6 3 2" xfId="25568" xr:uid="{62345E62-90CE-4453-ADB0-FA445043C676}"/>
    <cellStyle name="Notas 9 26 6 4" xfId="16351" xr:uid="{D072A6A9-73B3-4220-AE67-90EE1F26B36B}"/>
    <cellStyle name="Notas 9 26 6 4 2" xfId="31459" xr:uid="{BFED4DB2-6F1D-43EC-904A-1D66E098C07D}"/>
    <cellStyle name="Notas 9 26 6 5" xfId="19186" xr:uid="{406BBA9F-9E1D-4708-8C0D-1A211B2ED365}"/>
    <cellStyle name="Notas 9 26 7" xfId="4360" xr:uid="{D1575471-9D66-4C6B-91D9-E7747152398F}"/>
    <cellStyle name="Notas 9 26 7 2" xfId="6997" xr:uid="{BF70D086-4290-461A-BF78-25EADD3548A3}"/>
    <cellStyle name="Notas 9 26 7 2 2" xfId="13308" xr:uid="{27682595-7FDF-47B8-8B0F-AFE03CD929EE}"/>
    <cellStyle name="Notas 9 26 7 2 2 2" xfId="28416" xr:uid="{A5A74A94-EBE6-4163-B58E-9E700369ABEC}"/>
    <cellStyle name="Notas 9 26 7 2 3" xfId="16972" xr:uid="{50FB19D4-638A-4550-BC10-12C1E4ACCB80}"/>
    <cellStyle name="Notas 9 26 7 2 3 2" xfId="32080" xr:uid="{223FD89D-B1AA-4467-8B4F-21489DBF9C7E}"/>
    <cellStyle name="Notas 9 26 7 2 4" xfId="22105" xr:uid="{7CB28689-99FC-4DEC-9111-1DD5076265E9}"/>
    <cellStyle name="Notas 9 26 7 3" xfId="10742" xr:uid="{BC20FEE4-24A9-4A5F-9F37-42D867CE5EAD}"/>
    <cellStyle name="Notas 9 26 7 3 2" xfId="25850" xr:uid="{49403C87-D99D-4660-BB99-B115F438BCFD}"/>
    <cellStyle name="Notas 9 26 7 4" xfId="9146" xr:uid="{D807D161-9771-4791-8281-E78A8A3F48A0}"/>
    <cellStyle name="Notas 9 26 7 4 2" xfId="24254" xr:uid="{6A05C7F4-30F5-42CF-82D5-14F6C6AAB5F2}"/>
    <cellStyle name="Notas 9 26 7 5" xfId="19468" xr:uid="{BE13EA4D-8690-4EAB-A2C6-F99BA98A971D}"/>
    <cellStyle name="Notas 9 26 8" xfId="4643" xr:uid="{C23A3B01-569B-424C-B02C-DBF427622B45}"/>
    <cellStyle name="Notas 9 26 8 2" xfId="11025" xr:uid="{F0B90B34-FFC7-48C0-9E6F-96A0DDED2084}"/>
    <cellStyle name="Notas 9 26 8 2 2" xfId="26133" xr:uid="{B9CD0FDD-5047-49BB-B537-D97D5773DF42}"/>
    <cellStyle name="Notas 9 26 8 3" xfId="7803" xr:uid="{AA34CC58-51A6-4CF0-9949-39CB8D3A0D19}"/>
    <cellStyle name="Notas 9 26 8 3 2" xfId="22911" xr:uid="{3C9877CB-52B0-41A0-9829-3C2DC8716B93}"/>
    <cellStyle name="Notas 9 26 8 4" xfId="19751" xr:uid="{6EE55511-1D1D-443E-B3CB-8C02B53FE8AF}"/>
    <cellStyle name="Notas 9 26 9" xfId="8504" xr:uid="{49A29A29-7F3D-4549-AD69-9547BC99722E}"/>
    <cellStyle name="Notas 9 26 9 2" xfId="23612" xr:uid="{53CA7B9C-419D-4BF3-900B-8E5E71151206}"/>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2 10" xfId="8429" xr:uid="{15B05062-5082-413B-A294-B8AA33CE6F23}"/>
    <cellStyle name="Salida 10 2 10 2" xfId="23537" xr:uid="{872ACA28-B58F-44C2-90DF-1FBF17C60549}"/>
    <cellStyle name="Salida 10 2 11" xfId="15671" xr:uid="{B9233517-1B06-490A-A87C-BE8E65105F80}"/>
    <cellStyle name="Salida 10 2 11 2" xfId="30779" xr:uid="{F98D849B-5F6C-44CE-BA44-3D52DA6F73A0}"/>
    <cellStyle name="Salida 10 2 12" xfId="7685" xr:uid="{EEFD734A-D211-4FA9-8FE0-7DE105369C43}"/>
    <cellStyle name="Salida 10 2 12 2" xfId="22793" xr:uid="{9CE9E59E-0801-4D28-A629-C7558953227F}"/>
    <cellStyle name="Salida 10 2 13" xfId="17153" xr:uid="{84861B4B-05DF-47BB-A373-CDB0B0CE6E02}"/>
    <cellStyle name="Salida 10 2 2" xfId="2488" xr:uid="{6F259311-64EB-43AA-B89A-F7E7EB847E67}"/>
    <cellStyle name="Salida 10 2 2 2" xfId="5125" xr:uid="{EB8FA038-2126-493C-A3B5-96CE574CA1B7}"/>
    <cellStyle name="Salida 10 2 2 2 2" xfId="11489" xr:uid="{14352C26-131A-42AE-ADCC-33AAFE873B3E}"/>
    <cellStyle name="Salida 10 2 2 2 2 2" xfId="26597" xr:uid="{8B6E9834-1952-4A26-B072-305F2E1FBA7F}"/>
    <cellStyle name="Salida 10 2 2 2 3" xfId="15095" xr:uid="{2CDC8900-C943-4255-A9A3-F5C312C36A0F}"/>
    <cellStyle name="Salida 10 2 2 2 3 2" xfId="30203" xr:uid="{2B0C65D5-DB91-4F6B-A5A9-E8D2E2D254A4}"/>
    <cellStyle name="Salida 10 2 2 2 4" xfId="20233" xr:uid="{E26DF9F3-DBF2-4D0A-9EC3-17DC0F531EA7}"/>
    <cellStyle name="Salida 10 2 2 3" xfId="8955" xr:uid="{98729516-F1CF-484E-8965-EFAEEA8F6265}"/>
    <cellStyle name="Salida 10 2 2 3 2" xfId="24063" xr:uid="{58095707-2DE6-4060-9D33-A36EE8E72007}"/>
    <cellStyle name="Salida 10 2 3" xfId="2704" xr:uid="{E887D7D7-7221-4429-8697-4DA9828C5576}"/>
    <cellStyle name="Salida 10 2 3 2" xfId="5341" xr:uid="{8061E695-ACBE-4EDA-8315-852A65CB9694}"/>
    <cellStyle name="Salida 10 2 3 2 2" xfId="11690" xr:uid="{7F3ACE4C-9EB5-4803-9DC0-8D32AC705A97}"/>
    <cellStyle name="Salida 10 2 3 2 2 2" xfId="26798" xr:uid="{BD76A409-9233-40E7-BD85-5F8252DDE2C0}"/>
    <cellStyle name="Salida 10 2 3 2 3" xfId="15198" xr:uid="{21C58AD7-0C15-47E4-BBB4-CE1C90046032}"/>
    <cellStyle name="Salida 10 2 3 2 3 2" xfId="30306" xr:uid="{6BF50019-FB6E-4F84-8D9A-21B7B19E081E}"/>
    <cellStyle name="Salida 10 2 3 2 4" xfId="20449" xr:uid="{B8CF8FC2-C055-4E00-8162-F0FC14EDAEA2}"/>
    <cellStyle name="Salida 10 2 3 3" xfId="16305" xr:uid="{941432C2-E21E-403B-8B69-1639C2CFFBE5}"/>
    <cellStyle name="Salida 10 2 3 3 2" xfId="31413" xr:uid="{53C0745A-D903-4077-9853-ECBCC638A915}"/>
    <cellStyle name="Salida 10 2 3 4" xfId="17812" xr:uid="{1D4B0AF5-57A4-4493-821E-9382510D7B8D}"/>
    <cellStyle name="Salida 10 2 4" xfId="3007" xr:uid="{8D59D587-4D1F-4B73-8BD4-1438E686B742}"/>
    <cellStyle name="Salida 10 2 4 2" xfId="5644" xr:uid="{62592CC1-DC88-459C-B6EE-453035BBB917}"/>
    <cellStyle name="Salida 10 2 4 2 2" xfId="11955" xr:uid="{E2216CC6-9968-4B24-B1CE-D32CCA30C9E0}"/>
    <cellStyle name="Salida 10 2 4 2 2 2" xfId="27063" xr:uid="{D24CF95A-8D11-488B-895C-3A51DE7AF789}"/>
    <cellStyle name="Salida 10 2 4 2 3" xfId="15536" xr:uid="{FF43640B-A4C6-4F39-9370-DB0843D153C4}"/>
    <cellStyle name="Salida 10 2 4 2 3 2" xfId="30644" xr:uid="{A6D07D1E-C296-4028-A950-34F5AEB3F73A}"/>
    <cellStyle name="Salida 10 2 4 2 4" xfId="20752" xr:uid="{C0B45C4E-F26E-4CFA-A5FC-5DAC2B2855FE}"/>
    <cellStyle name="Salida 10 2 4 3" xfId="9389" xr:uid="{75D55A12-B0C9-46CE-90EF-03E0202B910D}"/>
    <cellStyle name="Salida 10 2 4 3 2" xfId="24497" xr:uid="{55C4E74F-B2E2-4928-8AFF-820F29011EDF}"/>
    <cellStyle name="Salida 10 2 4 4" xfId="14148" xr:uid="{84592C2A-6D04-46B6-A035-2E70B84C58D4}"/>
    <cellStyle name="Salida 10 2 4 4 2" xfId="29256" xr:uid="{6CEA9DD8-87AD-4B93-9D91-E11F37573B70}"/>
    <cellStyle name="Salida 10 2 4 5" xfId="18115" xr:uid="{348FCEB1-9934-4FBC-BD3D-EF23C6236FD4}"/>
    <cellStyle name="Salida 10 2 5" xfId="3333" xr:uid="{7A7C1E8E-353C-4123-B3CA-09FEDC9EB427}"/>
    <cellStyle name="Salida 10 2 5 2" xfId="5970" xr:uid="{84A18C71-28E7-4A00-A979-2EEC44C5EE67}"/>
    <cellStyle name="Salida 10 2 5 2 2" xfId="12281" xr:uid="{9A98E74A-48C0-4EEF-B0A1-08F410430EF0}"/>
    <cellStyle name="Salida 10 2 5 2 2 2" xfId="27389" xr:uid="{6E5232EE-C2A3-400D-8BA8-9E51BE992650}"/>
    <cellStyle name="Salida 10 2 5 2 3" xfId="16074" xr:uid="{8EDF411B-7744-4037-B916-4E3A86B584E6}"/>
    <cellStyle name="Salida 10 2 5 2 3 2" xfId="31182" xr:uid="{07418000-4EB5-4A98-991F-8BCBE99BDBEF}"/>
    <cellStyle name="Salida 10 2 5 2 4" xfId="21078" xr:uid="{B6397090-DE86-4927-8575-0D6AE439B916}"/>
    <cellStyle name="Salida 10 2 5 3" xfId="9715" xr:uid="{7CF57547-60F8-418B-8CBE-F07DFCE5E966}"/>
    <cellStyle name="Salida 10 2 5 3 2" xfId="24823" xr:uid="{DA7E7983-7198-4C53-9F0B-438CF5D21635}"/>
    <cellStyle name="Salida 10 2 5 4" xfId="7700" xr:uid="{F49EDB50-F156-4E4A-91EF-2DC30CE5ACEF}"/>
    <cellStyle name="Salida 10 2 5 4 2" xfId="22808" xr:uid="{FB21B9F9-EF08-496E-96DE-53EDDC68879D}"/>
    <cellStyle name="Salida 10 2 5 5" xfId="18441" xr:uid="{705385A5-A5C5-48D5-A251-947977F47C14}"/>
    <cellStyle name="Salida 10 2 6" xfId="3639" xr:uid="{0D89AB20-BBBC-4C71-A17F-9B865E856EDD}"/>
    <cellStyle name="Salida 10 2 6 2" xfId="6276" xr:uid="{19E79625-00BF-40FE-ACD4-58AADA0CDD04}"/>
    <cellStyle name="Salida 10 2 6 2 2" xfId="12587" xr:uid="{B7D5CA97-6CCC-43EE-9B77-8708A2B1AE65}"/>
    <cellStyle name="Salida 10 2 6 2 2 2" xfId="27695" xr:uid="{A5C93902-BDB8-432E-8332-C6F80442986D}"/>
    <cellStyle name="Salida 10 2 6 2 3" xfId="15170" xr:uid="{D0BDD37E-B5E3-462A-8C01-FE3D122A0DFE}"/>
    <cellStyle name="Salida 10 2 6 2 3 2" xfId="30278" xr:uid="{B9214745-0C46-49D1-9041-2434B6D771F0}"/>
    <cellStyle name="Salida 10 2 6 2 4" xfId="21384" xr:uid="{9C60E078-BD09-4EAB-8C86-AF41F477EEC9}"/>
    <cellStyle name="Salida 10 2 6 3" xfId="10021" xr:uid="{B0AAFE80-D42E-4723-A610-2B3112725650}"/>
    <cellStyle name="Salida 10 2 6 3 2" xfId="25129" xr:uid="{921D9E67-0F92-45F1-9188-4ECB009FA7B1}"/>
    <cellStyle name="Salida 10 2 6 4" xfId="14279" xr:uid="{DCE12415-8AA8-40F6-A635-95DA709DE8F4}"/>
    <cellStyle name="Salida 10 2 6 4 2" xfId="29387" xr:uid="{74065936-A0C4-4D3E-A6FD-C4442688BE89}"/>
    <cellStyle name="Salida 10 2 6 5" xfId="18747" xr:uid="{D4C67608-5D9A-4083-B641-7405EA4CAEF1}"/>
    <cellStyle name="Salida 10 2 7" xfId="4000" xr:uid="{84DA774F-AEEF-4D1B-A888-DD63ABF52C3F}"/>
    <cellStyle name="Salida 10 2 7 2" xfId="6637" xr:uid="{87045196-2E65-4A37-ADD5-6A2D0A3A306E}"/>
    <cellStyle name="Salida 10 2 7 2 2" xfId="12948" xr:uid="{23A15402-621A-4B36-97B3-9AB85AD61EE9}"/>
    <cellStyle name="Salida 10 2 7 2 2 2" xfId="28056" xr:uid="{69823225-E219-4A9C-A0EB-B6CEE5513045}"/>
    <cellStyle name="Salida 10 2 7 2 3" xfId="16638" xr:uid="{01B13166-BBB2-4DD4-BA69-2A08FAB46635}"/>
    <cellStyle name="Salida 10 2 7 2 3 2" xfId="31746" xr:uid="{AFF2DB4A-5A95-4E6F-953D-3BA77C3B24D0}"/>
    <cellStyle name="Salida 10 2 7 2 4" xfId="21745" xr:uid="{BB129FBC-1D3F-4F62-BCC3-3A584C77EE5D}"/>
    <cellStyle name="Salida 10 2 7 3" xfId="10382" xr:uid="{8A1A6751-2569-45A3-918F-74D359FD59F9}"/>
    <cellStyle name="Salida 10 2 7 3 2" xfId="25490" xr:uid="{16612853-DE54-4156-924C-58D64DD56105}"/>
    <cellStyle name="Salida 10 2 7 4" xfId="14106" xr:uid="{1E194684-0AC2-4179-B2D4-61DA83D27DD8}"/>
    <cellStyle name="Salida 10 2 7 4 2" xfId="29214" xr:uid="{36D9A70C-F0D9-4F63-AFF8-DDA489DD208F}"/>
    <cellStyle name="Salida 10 2 7 5" xfId="19108" xr:uid="{4279AF52-A73B-4793-AEC4-9BD622611705}"/>
    <cellStyle name="Salida 10 2 8" xfId="4313" xr:uid="{F057A48D-C164-414E-AF05-1F5B8617014B}"/>
    <cellStyle name="Salida 10 2 8 2" xfId="6950" xr:uid="{7ECD27AE-8BD1-4EBD-8FFA-C606CA9A9724}"/>
    <cellStyle name="Salida 10 2 8 2 2" xfId="13261" xr:uid="{EB5B7704-92A6-4AFB-83AF-C5C2B8C3A4DA}"/>
    <cellStyle name="Salida 10 2 8 2 2 2" xfId="28369" xr:uid="{F955FB81-F9D7-4B37-8128-9541090C1796}"/>
    <cellStyle name="Salida 10 2 8 2 3" xfId="16925" xr:uid="{8F39929F-1D11-4C91-97F0-E2EE0F92345C}"/>
    <cellStyle name="Salida 10 2 8 2 3 2" xfId="32033" xr:uid="{467C883A-7207-4F60-B974-74421C1FC5F2}"/>
    <cellStyle name="Salida 10 2 8 2 4" xfId="22058" xr:uid="{167599C1-4B4E-4E04-8A6F-A85CBAACBE30}"/>
    <cellStyle name="Salida 10 2 8 3" xfId="10695" xr:uid="{0A81DF76-C739-4EAD-A181-AB8289216AEB}"/>
    <cellStyle name="Salida 10 2 8 3 2" xfId="25803" xr:uid="{A182D0CC-D417-4447-B1C7-720AFA78F2EB}"/>
    <cellStyle name="Salida 10 2 8 4" xfId="14440" xr:uid="{395C11D5-0F41-4D9D-B670-6B1CCDC861EF}"/>
    <cellStyle name="Salida 10 2 8 4 2" xfId="29548" xr:uid="{FF6E7C87-B75B-43B4-96F1-728D322E9A9B}"/>
    <cellStyle name="Salida 10 2 8 5" xfId="19421" xr:uid="{D53C4FBE-70E4-4F7A-957C-A71131FBB693}"/>
    <cellStyle name="Salida 10 2 9" xfId="4565" xr:uid="{9D91CC6A-36EF-4CE5-A234-BB946EB660D0}"/>
    <cellStyle name="Salida 10 2 9 2" xfId="10947" xr:uid="{2E45AFAF-6293-49FB-B28A-484FE81DAB0C}"/>
    <cellStyle name="Salida 10 2 9 2 2" xfId="26055" xr:uid="{DF7BDA84-127F-428A-A097-6FCCB5D42191}"/>
    <cellStyle name="Salida 10 2 9 3" xfId="16469" xr:uid="{76EB75C3-F87B-44C3-9377-69DAECD600FD}"/>
    <cellStyle name="Salida 10 2 9 3 2" xfId="31577" xr:uid="{B41B9E80-174C-4007-B063-05320EA4B41B}"/>
    <cellStyle name="Salida 10 2 9 4" xfId="19673" xr:uid="{808F28F5-D6C2-4D33-A885-5367D7531568}"/>
    <cellStyle name="Salida 10 3" xfId="1805" xr:uid="{F2B7211E-5739-44FD-8706-1E5E2B61D45D}"/>
    <cellStyle name="Salida 10 3 10" xfId="8306" xr:uid="{36852255-BB40-44C6-A641-69263790EDFD}"/>
    <cellStyle name="Salida 10 3 10 2" xfId="23414" xr:uid="{C8B259D6-067A-4802-B664-DB82CD079138}"/>
    <cellStyle name="Salida 10 3 11" xfId="14623" xr:uid="{FE401592-454D-4AA2-BC6B-8AD3F989CB75}"/>
    <cellStyle name="Salida 10 3 11 2" xfId="29731" xr:uid="{1202071E-A208-45AF-8E8D-11814C6537CF}"/>
    <cellStyle name="Salida 10 3 12" xfId="15744" xr:uid="{29EFFDD8-6C87-4B0C-855E-6ED8BFD8F747}"/>
    <cellStyle name="Salida 10 3 12 2" xfId="30852" xr:uid="{5DCBEF72-AF10-40F7-A25E-01E504257AE3}"/>
    <cellStyle name="Salida 10 3 13" xfId="17030" xr:uid="{3F0AACA5-0504-40EE-B3F8-5D61EDA4853D}"/>
    <cellStyle name="Salida 10 3 2" xfId="2365" xr:uid="{580BD190-465B-4DD4-895C-BC2C82F11C82}"/>
    <cellStyle name="Salida 10 3 2 2" xfId="5002" xr:uid="{57A4105C-D27F-4399-824B-7DD4118028DE}"/>
    <cellStyle name="Salida 10 3 2 2 2" xfId="11366" xr:uid="{B0342780-0114-40DD-B281-441D9543BF7D}"/>
    <cellStyle name="Salida 10 3 2 2 2 2" xfId="26474" xr:uid="{755D7F10-94E6-4F14-A6DF-6E4EDD5F4954}"/>
    <cellStyle name="Salida 10 3 2 2 3" xfId="8151" xr:uid="{ED9A8229-411D-43A7-A423-405C5672DDF2}"/>
    <cellStyle name="Salida 10 3 2 2 3 2" xfId="23259" xr:uid="{DE56DE36-2ADF-4EC8-800E-1AB8261717FE}"/>
    <cellStyle name="Salida 10 3 2 2 4" xfId="20110" xr:uid="{E31688A6-0DFC-4FA7-9E5C-F25B4516F92E}"/>
    <cellStyle name="Salida 10 3 2 3" xfId="8832" xr:uid="{3701E24A-6CC0-4AFB-A871-E05C72CFE0EC}"/>
    <cellStyle name="Salida 10 3 2 3 2" xfId="23940" xr:uid="{1958B189-98FE-44B2-9D1A-807A89872338}"/>
    <cellStyle name="Salida 10 3 3" xfId="2254" xr:uid="{3445B211-C10C-4597-AE7A-9BF5E4B26A53}"/>
    <cellStyle name="Salida 10 3 3 2" xfId="4891" xr:uid="{70AA08BB-785D-49E3-A62F-3CD9498CE80B}"/>
    <cellStyle name="Salida 10 3 3 2 2" xfId="11255" xr:uid="{E56F2E54-8AA7-4B73-A428-10FAB38E28CA}"/>
    <cellStyle name="Salida 10 3 3 2 2 2" xfId="26363" xr:uid="{B2321400-F5C8-4FB8-9021-E11D910C1BC2}"/>
    <cellStyle name="Salida 10 3 3 2 3" xfId="7490" xr:uid="{EF4222D7-B084-492E-8471-5BAF58AE7ABC}"/>
    <cellStyle name="Salida 10 3 3 2 3 2" xfId="22598" xr:uid="{E31E2D86-D38C-4447-9F42-9EEE3DC79E81}"/>
    <cellStyle name="Salida 10 3 3 2 4" xfId="19999" xr:uid="{24B16F42-4178-442B-9A31-7B18F6A8577A}"/>
    <cellStyle name="Salida 10 3 3 3" xfId="13439" xr:uid="{21168654-FF55-4895-AB52-13136C106D38}"/>
    <cellStyle name="Salida 10 3 3 3 2" xfId="28547" xr:uid="{0946D3D2-0F3D-40BE-BE88-9C41BDB83372}"/>
    <cellStyle name="Salida 10 3 3 4" xfId="17479" xr:uid="{D110AA13-B0D4-4710-AC92-F539A655BD4C}"/>
    <cellStyle name="Salida 10 3 4" xfId="2644" xr:uid="{755CF020-8263-4F33-80A2-B4D957218BD9}"/>
    <cellStyle name="Salida 10 3 4 2" xfId="5281" xr:uid="{00A8997E-9823-4866-9A34-4AA8829B6721}"/>
    <cellStyle name="Salida 10 3 4 2 2" xfId="11645" xr:uid="{52CF9557-BCB3-437A-8317-E8FB2D62E3BB}"/>
    <cellStyle name="Salida 10 3 4 2 2 2" xfId="26753" xr:uid="{A2EA182E-EE22-463F-9772-7C9631CBAA2D}"/>
    <cellStyle name="Salida 10 3 4 2 3" xfId="15491" xr:uid="{B902BD04-1C4A-4499-AF87-F9047EE7BF48}"/>
    <cellStyle name="Salida 10 3 4 2 3 2" xfId="30599" xr:uid="{2E160F11-CFD2-4978-9104-AEF8EC4EEE1C}"/>
    <cellStyle name="Salida 10 3 4 2 4" xfId="20389" xr:uid="{D9BDE58E-D529-4F2D-B6FD-77BE9E1A5A5F}"/>
    <cellStyle name="Salida 10 3 4 3" xfId="9111" xr:uid="{7A7BC165-8566-45B1-8F26-6FE0735EA043}"/>
    <cellStyle name="Salida 10 3 4 3 2" xfId="24219" xr:uid="{5CA91F86-DE83-419A-8896-B41CA589846F}"/>
    <cellStyle name="Salida 10 3 4 4" xfId="16296" xr:uid="{92ED1850-335E-403D-9B7E-F69A9F3B8099}"/>
    <cellStyle name="Salida 10 3 4 4 2" xfId="31404" xr:uid="{020CAD94-6C22-4CEC-B1EA-FD1F50B6C82C}"/>
    <cellStyle name="Salida 10 3 4 5" xfId="17752" xr:uid="{66300CC3-63DE-4618-A629-E3696B03C9C6}"/>
    <cellStyle name="Salida 10 3 5" xfId="3226" xr:uid="{77D07990-F6CD-4BBF-9AD9-DE78E0389F3E}"/>
    <cellStyle name="Salida 10 3 5 2" xfId="5863" xr:uid="{914FEF0D-4236-4516-8348-D2109127AFC9}"/>
    <cellStyle name="Salida 10 3 5 2 2" xfId="12174" xr:uid="{9296B121-7BE5-4006-9C5E-876EB069FBB2}"/>
    <cellStyle name="Salida 10 3 5 2 2 2" xfId="27282" xr:uid="{78C78429-E83C-43C5-A2CE-F275B67689A2}"/>
    <cellStyle name="Salida 10 3 5 2 3" xfId="7770" xr:uid="{15015A5C-6157-473D-9B5C-777BC6C71434}"/>
    <cellStyle name="Salida 10 3 5 2 3 2" xfId="22878" xr:uid="{5E3CFE9E-B4A2-4F63-B10F-ED862A666A3C}"/>
    <cellStyle name="Salida 10 3 5 2 4" xfId="20971" xr:uid="{02053A82-1B1E-4F74-A3CC-A300613FED5C}"/>
    <cellStyle name="Salida 10 3 5 3" xfId="9608" xr:uid="{672C5949-C6ED-46E9-AC7B-523FC0A2DFDD}"/>
    <cellStyle name="Salida 10 3 5 3 2" xfId="24716" xr:uid="{3DBC5011-6D1F-4812-A889-51EEF0272DD9}"/>
    <cellStyle name="Salida 10 3 5 4" xfId="15214" xr:uid="{41F47339-98C3-4D94-9C21-8546D15E984E}"/>
    <cellStyle name="Salida 10 3 5 4 2" xfId="30322" xr:uid="{64560808-734C-4947-85E1-6241A239FF2A}"/>
    <cellStyle name="Salida 10 3 5 5" xfId="18334" xr:uid="{303F1706-DE89-4DFE-A7B7-5D322D75A4DB}"/>
    <cellStyle name="Salida 10 3 6" xfId="2308" xr:uid="{64E58F00-615F-486E-8BFA-F5AF196EAF0D}"/>
    <cellStyle name="Salida 10 3 6 2" xfId="4945" xr:uid="{AF8D1CD7-8A01-4985-A309-02961EB985D8}"/>
    <cellStyle name="Salida 10 3 6 2 2" xfId="11309" xr:uid="{90217D2A-8E32-4DC8-92E9-11787CA248B7}"/>
    <cellStyle name="Salida 10 3 6 2 2 2" xfId="26417" xr:uid="{54EBFDCD-7EDB-4913-8646-F43A669CEC5C}"/>
    <cellStyle name="Salida 10 3 6 2 3" xfId="15140" xr:uid="{B4CCB990-8E5F-48A5-AABB-F062CBC76983}"/>
    <cellStyle name="Salida 10 3 6 2 3 2" xfId="30248" xr:uid="{BA48C262-986D-4E7D-B79E-0EFAE9BC999A}"/>
    <cellStyle name="Salida 10 3 6 2 4" xfId="20053" xr:uid="{F7E29D0A-AED5-48A6-8CEA-60D95BA991AD}"/>
    <cellStyle name="Salida 10 3 6 3" xfId="8775" xr:uid="{B373138F-704D-4BDA-B898-EA71595ADD9C}"/>
    <cellStyle name="Salida 10 3 6 3 2" xfId="23883" xr:uid="{788E6335-C4E9-4E78-84BA-8F2ECB86D0ED}"/>
    <cellStyle name="Salida 10 3 6 4" xfId="9280" xr:uid="{1597B6DB-9DA6-49CE-9A60-658A446B7506}"/>
    <cellStyle name="Salida 10 3 6 4 2" xfId="24388" xr:uid="{5AB74B0C-5519-45CC-89A1-FB5B598B0CF8}"/>
    <cellStyle name="Salida 10 3 6 5" xfId="17533" xr:uid="{AA49603D-D955-47DB-B4C0-40CE8C7CEB33}"/>
    <cellStyle name="Salida 10 3 7" xfId="3877" xr:uid="{B99EA5A2-F028-4A23-A71A-41ABE0588D1C}"/>
    <cellStyle name="Salida 10 3 7 2" xfId="6514" xr:uid="{32117259-FF76-4048-9CBB-127914689483}"/>
    <cellStyle name="Salida 10 3 7 2 2" xfId="12825" xr:uid="{464F1E6D-956F-490F-A91A-3A6316552A68}"/>
    <cellStyle name="Salida 10 3 7 2 2 2" xfId="27933" xr:uid="{3B1B3192-BB3A-4F84-A462-52A47B7F4200}"/>
    <cellStyle name="Salida 10 3 7 2 3" xfId="15244" xr:uid="{DCE7FCBA-FFAC-4AE7-A327-63BEA8CC4C30}"/>
    <cellStyle name="Salida 10 3 7 2 3 2" xfId="30352" xr:uid="{2D3EC7C5-8805-4F48-8A95-4DEFFF8139C0}"/>
    <cellStyle name="Salida 10 3 7 2 4" xfId="21622" xr:uid="{774F6EE1-B0D3-4B32-986B-CBBA158371F2}"/>
    <cellStyle name="Salida 10 3 7 3" xfId="10259" xr:uid="{1CFA5B79-705C-46CB-A4FE-E1464ADF32B2}"/>
    <cellStyle name="Salida 10 3 7 3 2" xfId="25367" xr:uid="{A37CC392-3EB1-4559-A7D7-F7A392B39E72}"/>
    <cellStyle name="Salida 10 3 7 4" xfId="8045" xr:uid="{1B4E222D-230F-4D05-812C-DE3E26AAC8E9}"/>
    <cellStyle name="Salida 10 3 7 4 2" xfId="23153" xr:uid="{C8A56981-FDA8-43CA-9F21-79DDA6279943}"/>
    <cellStyle name="Salida 10 3 7 5" xfId="18985" xr:uid="{2BED0833-9A60-4E0A-9384-F5E36E7746EA}"/>
    <cellStyle name="Salida 10 3 8" xfId="4259" xr:uid="{BEF7CD20-3D22-4E7F-9EA7-0F9721F7B49A}"/>
    <cellStyle name="Salida 10 3 8 2" xfId="6896" xr:uid="{74AF50E7-9C26-4206-8526-93B09DA8262B}"/>
    <cellStyle name="Salida 10 3 8 2 2" xfId="13207" xr:uid="{FF2C5F6D-F6EE-40BD-931F-F25D9850CD10}"/>
    <cellStyle name="Salida 10 3 8 2 2 2" xfId="28315" xr:uid="{F44474FC-8EEF-4F69-836D-68BFB5B961E3}"/>
    <cellStyle name="Salida 10 3 8 2 3" xfId="16871" xr:uid="{5B8028B7-66FE-48E0-9C9C-578757285CC2}"/>
    <cellStyle name="Salida 10 3 8 2 3 2" xfId="31979" xr:uid="{1400C8A0-F045-47D0-9818-323236ACAAF4}"/>
    <cellStyle name="Salida 10 3 8 2 4" xfId="22004" xr:uid="{DFDFF04B-FCFB-4CA8-AB6F-93B717275CFB}"/>
    <cellStyle name="Salida 10 3 8 3" xfId="10641" xr:uid="{7F8A03AD-ACE9-4FB1-BFB9-CB186B343C9B}"/>
    <cellStyle name="Salida 10 3 8 3 2" xfId="25749" xr:uid="{24E2E725-BA32-4BAD-BD25-24B2F6744DD5}"/>
    <cellStyle name="Salida 10 3 8 4" xfId="14230" xr:uid="{AEC008DD-5CE8-4A0C-B795-E2A5F4B3A2C1}"/>
    <cellStyle name="Salida 10 3 8 4 2" xfId="29338" xr:uid="{715F49DD-F34D-4ECA-9B9A-0033ACB7342F}"/>
    <cellStyle name="Salida 10 3 8 5" xfId="19367" xr:uid="{20B0C36F-0A30-4A2C-A5EE-DEC715F6370B}"/>
    <cellStyle name="Salida 10 3 9" xfId="4442" xr:uid="{CFB91273-E9D2-4D01-A8F1-B629026522BC}"/>
    <cellStyle name="Salida 10 3 9 2" xfId="10824" xr:uid="{FF582FD6-DC64-444C-9968-4EEC97F4AB64}"/>
    <cellStyle name="Salida 10 3 9 2 2" xfId="25932" xr:uid="{9A5D5C45-A935-4757-AE13-149EF05CDF56}"/>
    <cellStyle name="Salida 10 3 9 3" xfId="14831" xr:uid="{33E687FE-0B9A-4EB2-9C0B-1F6B1729A2E6}"/>
    <cellStyle name="Salida 10 3 9 3 2" xfId="29939" xr:uid="{0C1AB190-9531-4C31-9408-9DBC613CDCDF}"/>
    <cellStyle name="Salida 10 3 9 4" xfId="19550" xr:uid="{D108B2DF-0973-48ED-9B58-477C249D32E4}"/>
    <cellStyle name="Salida 10 4" xfId="2119" xr:uid="{4CC1B549-B9AE-4E83-881C-B67818CE6A1B}"/>
    <cellStyle name="Salida 10 4 10" xfId="13603" xr:uid="{0E151F70-20FA-4A3A-9E9B-228DC5992CB2}"/>
    <cellStyle name="Salida 10 4 10 2" xfId="28711" xr:uid="{B81CD3BF-8807-452A-81B9-E3291CC45D9C}"/>
    <cellStyle name="Salida 10 4 11" xfId="8030" xr:uid="{0A960606-2F49-43C7-81FC-3F5348A917FB}"/>
    <cellStyle name="Salida 10 4 11 2" xfId="23138" xr:uid="{75F9675C-4AAD-4CB5-9A69-A5145A60B8CA}"/>
    <cellStyle name="Salida 10 4 12" xfId="17344" xr:uid="{C3F46F90-0505-441D-B163-DDFB1C08B5A2}"/>
    <cellStyle name="Salida 10 4 2" xfId="2609" xr:uid="{3CDE618F-CBE7-45C2-BAAF-0DCE963FAED4}"/>
    <cellStyle name="Salida 10 4 2 2" xfId="5246" xr:uid="{5D08C2D1-90CF-4AD1-845C-C43E43760E90}"/>
    <cellStyle name="Salida 10 4 2 2 2" xfId="11610" xr:uid="{B4302F6F-7CF7-4A47-85D0-BB937C095AB8}"/>
    <cellStyle name="Salida 10 4 2 2 2 2" xfId="26718" xr:uid="{A86F63C0-18CC-4BF2-A3E4-F27C702E8BE4}"/>
    <cellStyle name="Salida 10 4 2 2 3" xfId="14602" xr:uid="{90B150E8-44F2-45F3-AAC9-F5B658B94982}"/>
    <cellStyle name="Salida 10 4 2 2 3 2" xfId="29710" xr:uid="{471F519B-6691-425B-AE36-A5BA0320F0A6}"/>
    <cellStyle name="Salida 10 4 2 2 4" xfId="20354" xr:uid="{105B0A60-C194-4016-82C4-C4FDC93F71DE}"/>
    <cellStyle name="Salida 10 4 2 3" xfId="9076" xr:uid="{86F39C4F-4739-40FF-BB78-4DC7475B97B8}"/>
    <cellStyle name="Salida 10 4 2 3 2" xfId="24184" xr:uid="{271150A5-FA5E-494B-9C1B-94AD6BAF223A}"/>
    <cellStyle name="Salida 10 4 2 4" xfId="15975" xr:uid="{42B26C6D-0530-405D-94E1-4D6D9C0A7367}"/>
    <cellStyle name="Salida 10 4 2 4 2" xfId="31083" xr:uid="{615774CB-0682-4ABA-A3C2-19370707CA65}"/>
    <cellStyle name="Salida 10 4 2 5" xfId="13972" xr:uid="{A33837A6-417E-4670-BF7B-5FA7A0292636}"/>
    <cellStyle name="Salida 10 4 2 5 2" xfId="29080" xr:uid="{E4155FB7-9A15-4219-BA0E-F2375BB1ADD9}"/>
    <cellStyle name="Salida 10 4 2 6" xfId="17717" xr:uid="{88658E5A-0977-401D-AAA5-A44FB0800A2D}"/>
    <cellStyle name="Salida 10 4 3" xfId="2874" xr:uid="{AD3A1559-9666-4D3C-996A-F01141BF711D}"/>
    <cellStyle name="Salida 10 4 3 2" xfId="5511" xr:uid="{65EF2DDD-1729-4CE9-97AD-F008912C8A22}"/>
    <cellStyle name="Salida 10 4 3 2 2" xfId="11822" xr:uid="{74C27128-AE23-43EB-937F-FBAC352B4D27}"/>
    <cellStyle name="Salida 10 4 3 2 2 2" xfId="26930" xr:uid="{1CCA1168-2FD0-4927-8ADE-3FAC6A080C7B}"/>
    <cellStyle name="Salida 10 4 3 2 3" xfId="7937" xr:uid="{9CE51A23-F00D-4392-BD52-4ACCCC9E66A2}"/>
    <cellStyle name="Salida 10 4 3 2 3 2" xfId="23045" xr:uid="{47F5BC54-A512-4B23-928D-41C5487B16E6}"/>
    <cellStyle name="Salida 10 4 3 2 4" xfId="20619" xr:uid="{1B579ABE-B414-46E9-B9C8-4B84AC9F129E}"/>
    <cellStyle name="Salida 10 4 3 3" xfId="7223" xr:uid="{3CAECC5E-74BE-47B2-8090-9D21AB31A77E}"/>
    <cellStyle name="Salida 10 4 3 3 2" xfId="22331" xr:uid="{9BA8B820-3639-4913-A8FA-8FFAFE728D84}"/>
    <cellStyle name="Salida 10 4 3 4" xfId="17982" xr:uid="{86B7E689-374C-46E1-AC9C-DAC9230C877E}"/>
    <cellStyle name="Salida 10 4 4" xfId="3177" xr:uid="{897A0385-E287-4A28-8E6B-5F097C1ED489}"/>
    <cellStyle name="Salida 10 4 4 2" xfId="5814" xr:uid="{9CF35438-3F70-4E40-A82B-3B1EBEC3DFE0}"/>
    <cellStyle name="Salida 10 4 4 2 2" xfId="12125" xr:uid="{2C6D1D13-EF5B-40EE-B4BD-74FF7B6C33E8}"/>
    <cellStyle name="Salida 10 4 4 2 2 2" xfId="27233" xr:uid="{44453F1F-B5A6-479B-BB3A-EB2FE5362CEB}"/>
    <cellStyle name="Salida 10 4 4 2 3" xfId="16107" xr:uid="{605EAB22-618C-4691-8396-27949F9D6A6D}"/>
    <cellStyle name="Salida 10 4 4 2 3 2" xfId="31215" xr:uid="{A32A2FC9-DCB6-424F-9334-2BE71E183CA9}"/>
    <cellStyle name="Salida 10 4 4 2 4" xfId="20922" xr:uid="{1EC897DD-F8B1-4290-A8A0-BF1D95F66FF2}"/>
    <cellStyle name="Salida 10 4 4 3" xfId="9559" xr:uid="{4D2DE783-5C76-4DBA-8A52-1F116B90FD81}"/>
    <cellStyle name="Salida 10 4 4 3 2" xfId="24667" xr:uid="{F8AF9521-7BF7-457C-90AE-A3DE8B5739CD}"/>
    <cellStyle name="Salida 10 4 4 4" xfId="16486" xr:uid="{99867818-7FBF-4F14-B9B9-6B4EF324763E}"/>
    <cellStyle name="Salida 10 4 4 4 2" xfId="31594" xr:uid="{995903BB-A685-422D-8E48-2844483BADBC}"/>
    <cellStyle name="Salida 10 4 4 5" xfId="18285" xr:uid="{BF9A951A-1BA0-4E4C-8330-E8C90D2F38A0}"/>
    <cellStyle name="Salida 10 4 5" xfId="3503" xr:uid="{5BA3A5D8-A301-44EB-9693-3FBAEAA4DF02}"/>
    <cellStyle name="Salida 10 4 5 2" xfId="6140" xr:uid="{F9682D9F-EB9C-4F8F-B51E-3B0191904A90}"/>
    <cellStyle name="Salida 10 4 5 2 2" xfId="12451" xr:uid="{87A9E090-86F0-43A3-BBC5-6A7A3771FC28}"/>
    <cellStyle name="Salida 10 4 5 2 2 2" xfId="27559" xr:uid="{5D6057B5-2251-4D07-9A1E-F0968B08BF76}"/>
    <cellStyle name="Salida 10 4 5 2 3" xfId="14316" xr:uid="{6B343A30-7B57-487A-BD44-2EF78B6BF0DB}"/>
    <cellStyle name="Salida 10 4 5 2 3 2" xfId="29424" xr:uid="{101F5E15-8519-447A-85EA-7D72288CAB66}"/>
    <cellStyle name="Salida 10 4 5 2 4" xfId="21248" xr:uid="{E661A482-4EF8-4845-9B35-D3D06A824368}"/>
    <cellStyle name="Salida 10 4 5 3" xfId="9885" xr:uid="{9ACF5D98-059F-45F9-A442-186035204201}"/>
    <cellStyle name="Salida 10 4 5 3 2" xfId="24993" xr:uid="{5D64CEBD-F9E7-4D3C-B029-1C907D61CADF}"/>
    <cellStyle name="Salida 10 4 5 4" xfId="14974" xr:uid="{A15FC139-BA2D-47AB-B29A-AA99C86FDBDC}"/>
    <cellStyle name="Salida 10 4 5 4 2" xfId="30082" xr:uid="{FDA7381C-DEC7-4C2B-A0E5-6C318F58C367}"/>
    <cellStyle name="Salida 10 4 5 5" xfId="18611" xr:uid="{6E70F6F0-181A-4B59-A0DA-62138E057063}"/>
    <cellStyle name="Salida 10 4 6" xfId="3809" xr:uid="{CE39293F-D812-46C5-A371-EB4C7B0E99F3}"/>
    <cellStyle name="Salida 10 4 6 2" xfId="6446" xr:uid="{24F58EFD-C0A9-41AC-8182-EDB4EA1E5164}"/>
    <cellStyle name="Salida 10 4 6 2 2" xfId="12757" xr:uid="{044503FD-AF86-47EF-BF6C-7D5F1C59D75C}"/>
    <cellStyle name="Salida 10 4 6 2 2 2" xfId="27865" xr:uid="{46B1F48C-1296-4D58-807A-FC4F47CABCCE}"/>
    <cellStyle name="Salida 10 4 6 2 3" xfId="15616" xr:uid="{790C753E-F1EB-4D3C-AA0B-0FD6584AFAA2}"/>
    <cellStyle name="Salida 10 4 6 2 3 2" xfId="30724" xr:uid="{5AB4BD42-B96F-4585-92E8-CC910D466F7F}"/>
    <cellStyle name="Salida 10 4 6 2 4" xfId="21554" xr:uid="{053AE1AC-DB46-4488-A1F5-4EF48B45E0BC}"/>
    <cellStyle name="Salida 10 4 6 3" xfId="10191" xr:uid="{E5039247-1FA9-4992-9BC5-4ACEFCE36AA6}"/>
    <cellStyle name="Salida 10 4 6 3 2" xfId="25299" xr:uid="{B1B45258-F56B-4144-BAD5-4964FB393CC6}"/>
    <cellStyle name="Salida 10 4 6 4" xfId="15343" xr:uid="{6F356C37-B785-41F6-A1C3-85E6EA2F5BAE}"/>
    <cellStyle name="Salida 10 4 6 4 2" xfId="30451" xr:uid="{B86039D3-ECE5-403D-9EFA-78430F90E1A9}"/>
    <cellStyle name="Salida 10 4 6 5" xfId="18917" xr:uid="{6FF643E0-D841-452F-BDD4-D183CE9B4E10}"/>
    <cellStyle name="Salida 10 4 7" xfId="4191" xr:uid="{A336E33F-5431-4179-BBEB-E9A23D4508A9}"/>
    <cellStyle name="Salida 10 4 7 2" xfId="6828" xr:uid="{F31D0375-1297-48C5-9896-E09271178D7F}"/>
    <cellStyle name="Salida 10 4 7 2 2" xfId="13139" xr:uid="{BFEBBB1E-3B2E-4481-A0FA-62F07CF5F86C}"/>
    <cellStyle name="Salida 10 4 7 2 2 2" xfId="28247" xr:uid="{0B03DD50-3913-41BC-BF83-41AD4DB2D360}"/>
    <cellStyle name="Salida 10 4 7 2 3" xfId="16808" xr:uid="{994B8755-9FB4-44BE-96AE-C021C8D66C7F}"/>
    <cellStyle name="Salida 10 4 7 2 3 2" xfId="31916" xr:uid="{0D36AD44-E592-4CDC-BC72-B3F9317D4150}"/>
    <cellStyle name="Salida 10 4 7 2 4" xfId="21936" xr:uid="{97E7CDE6-A398-4A21-84A0-7731AD9116CE}"/>
    <cellStyle name="Salida 10 4 7 3" xfId="10573" xr:uid="{A48C09AC-4A26-4155-8516-5EB970BFA196}"/>
    <cellStyle name="Salida 10 4 7 3 2" xfId="25681" xr:uid="{6AE73224-5E2A-44AB-AD63-47C24783EC44}"/>
    <cellStyle name="Salida 10 4 7 4" xfId="14840" xr:uid="{E498B47E-E41C-43EC-99BF-01B2DDF25B40}"/>
    <cellStyle name="Salida 10 4 7 4 2" xfId="29948" xr:uid="{C355B191-E476-4DDD-B3B0-6B6A7B8A4C5B}"/>
    <cellStyle name="Salida 10 4 7 5" xfId="19299" xr:uid="{0C1B9605-CDBB-413D-9104-AE056543C375}"/>
    <cellStyle name="Salida 10 4 8" xfId="4756" xr:uid="{99EFD9C3-D7A1-4E4D-8FD3-7251E5AC60EE}"/>
    <cellStyle name="Salida 10 4 8 2" xfId="11138" xr:uid="{25BC6DED-85C5-4E71-8A1B-D101628057EC}"/>
    <cellStyle name="Salida 10 4 8 2 2" xfId="26246" xr:uid="{E7655061-80D3-4A37-90AB-0E9B54D66FDC}"/>
    <cellStyle name="Salida 10 4 8 3" xfId="15032" xr:uid="{98177E07-917D-4433-B424-429DBCAF501B}"/>
    <cellStyle name="Salida 10 4 8 3 2" xfId="30140" xr:uid="{85879D31-6ACA-43E9-85BF-3CD891D82079}"/>
    <cellStyle name="Salida 10 4 8 4" xfId="19864" xr:uid="{191DBE63-4DB7-4951-A380-93D23F294AFF}"/>
    <cellStyle name="Salida 10 4 9" xfId="8617" xr:uid="{E7BB9238-7B0C-49FE-9C5D-6B49905DF78A}"/>
    <cellStyle name="Salida 10 4 9 2" xfId="23725" xr:uid="{9FDF241A-DD08-4449-B05B-BB8E6E6A07E7}"/>
    <cellStyle name="Salida 10 5" xfId="2005" xr:uid="{C81FF48F-7EEA-4801-89CF-6719E81ED804}"/>
    <cellStyle name="Salida 10 5 10" xfId="14162" xr:uid="{FAE369F7-9012-4BC9-A345-D587996CCD96}"/>
    <cellStyle name="Salida 10 5 10 2" xfId="29270" xr:uid="{F77DD5FA-2B5F-4BC0-AF4B-9E1747E4DDAE}"/>
    <cellStyle name="Salida 10 5 11" xfId="17230" xr:uid="{6C85A150-77E6-4055-BF02-24326BAA23D9}"/>
    <cellStyle name="Salida 10 5 2" xfId="2767" xr:uid="{8F1684FA-2CFB-469E-ABD7-2997811800F2}"/>
    <cellStyle name="Salida 10 5 2 2" xfId="5404" xr:uid="{E66B2958-18DB-4948-AE74-A33E1B6496B6}"/>
    <cellStyle name="Salida 10 5 2 2 2" xfId="11753" xr:uid="{90F0332D-9191-48A1-8B9C-899D8C55CF08}"/>
    <cellStyle name="Salida 10 5 2 2 2 2" xfId="26861" xr:uid="{744081FA-F852-4A38-8A81-E3924A1BD686}"/>
    <cellStyle name="Salida 10 5 2 2 3" xfId="13704" xr:uid="{50962399-686F-4B23-AB8A-50DFC9D3E5BA}"/>
    <cellStyle name="Salida 10 5 2 2 3 2" xfId="28812" xr:uid="{88884029-25BA-44EF-9BEE-9F4D12AEB7BE}"/>
    <cellStyle name="Salida 10 5 2 2 4" xfId="20512" xr:uid="{511BB0EA-F0B3-4A1E-A258-18CC13CBAB93}"/>
    <cellStyle name="Salida 10 5 2 3" xfId="15853" xr:uid="{AFB216B5-0BF0-4B37-84C6-2F9346370D25}"/>
    <cellStyle name="Salida 10 5 2 3 2" xfId="30961" xr:uid="{CBA9AC5D-45C2-4AFA-96E7-EDCB58CF1269}"/>
    <cellStyle name="Salida 10 5 2 4" xfId="17875" xr:uid="{7DB290E7-1E48-4F31-A265-5D4058079CB3}"/>
    <cellStyle name="Salida 10 5 3" xfId="3070" xr:uid="{82A46835-BE35-43E2-9AC6-25E5246EAC79}"/>
    <cellStyle name="Salida 10 5 3 2" xfId="5707" xr:uid="{11DD39CD-A37A-4007-882F-C8726473C819}"/>
    <cellStyle name="Salida 10 5 3 2 2" xfId="12018" xr:uid="{FE8D8DED-A11B-406E-ABF4-55DE211F5CE5}"/>
    <cellStyle name="Salida 10 5 3 2 2 2" xfId="27126" xr:uid="{D5D6A071-66A0-40FE-AEEF-D8CB0862EBFE}"/>
    <cellStyle name="Salida 10 5 3 2 3" xfId="7333" xr:uid="{5D68F674-4634-4289-9434-0B2F69A87327}"/>
    <cellStyle name="Salida 10 5 3 2 3 2" xfId="22441" xr:uid="{6A0BDFF9-4FB9-4275-94F2-3C20AF8360F0}"/>
    <cellStyle name="Salida 10 5 3 2 4" xfId="20815" xr:uid="{708B9763-3911-42F3-BE91-8FDB4F93AF22}"/>
    <cellStyle name="Salida 10 5 3 3" xfId="9452" xr:uid="{7EA25E67-335B-40A1-A88D-0251CAA131D4}"/>
    <cellStyle name="Salida 10 5 3 3 2" xfId="24560" xr:uid="{C57D5F2E-5475-4295-BF26-4E009F956669}"/>
    <cellStyle name="Salida 10 5 3 4" xfId="7268" xr:uid="{EF6EC951-3052-4A44-A192-1FA4D8928471}"/>
    <cellStyle name="Salida 10 5 3 4 2" xfId="22376" xr:uid="{DB6B32B9-21DE-442F-BFF7-57791CD5592D}"/>
    <cellStyle name="Salida 10 5 3 5" xfId="18178" xr:uid="{38CA124E-9D0E-475B-BDF1-152611DE44F6}"/>
    <cellStyle name="Salida 10 5 4" xfId="3396" xr:uid="{F9804647-8D47-45CA-92CA-FA43A02CB676}"/>
    <cellStyle name="Salida 10 5 4 2" xfId="6033" xr:uid="{EAC2A3D1-E18F-4024-BD83-7D242BAC9581}"/>
    <cellStyle name="Salida 10 5 4 2 2" xfId="12344" xr:uid="{B67628FB-5143-4535-BF48-833659571037}"/>
    <cellStyle name="Salida 10 5 4 2 2 2" xfId="27452" xr:uid="{FDAE93FA-A4C4-4565-A86C-6CA802303B51}"/>
    <cellStyle name="Salida 10 5 4 2 3" xfId="7585" xr:uid="{C02D6CA8-409B-4731-883D-D20ACDBE7F14}"/>
    <cellStyle name="Salida 10 5 4 2 3 2" xfId="22693" xr:uid="{3DA05E16-767E-4361-B6C1-8BB2193B69F8}"/>
    <cellStyle name="Salida 10 5 4 2 4" xfId="21141" xr:uid="{F8B7CEF6-BFED-4111-AB77-E0CDFD570432}"/>
    <cellStyle name="Salida 10 5 4 3" xfId="9778" xr:uid="{B2A3ADCD-B6DE-4B4F-9880-30077B79BF2F}"/>
    <cellStyle name="Salida 10 5 4 3 2" xfId="24886" xr:uid="{80E03679-9858-4E41-BA26-669C2D4484EC}"/>
    <cellStyle name="Salida 10 5 4 4" xfId="15711" xr:uid="{EF44C705-0746-4054-8531-3C22BAD23C63}"/>
    <cellStyle name="Salida 10 5 4 4 2" xfId="30819" xr:uid="{AE2FAD50-A739-43FE-B4CD-19560A8C1F89}"/>
    <cellStyle name="Salida 10 5 4 5" xfId="18504" xr:uid="{6E836322-589B-446E-95F5-528DE191AD7A}"/>
    <cellStyle name="Salida 10 5 5" xfId="3702" xr:uid="{61979DFC-4DC1-4DFC-9445-03D3570F8573}"/>
    <cellStyle name="Salida 10 5 5 2" xfId="6339" xr:uid="{472D7243-48C8-4CC0-94AF-FCA2CB6669FF}"/>
    <cellStyle name="Salida 10 5 5 2 2" xfId="12650" xr:uid="{85CC8F12-45DB-4D03-B3BB-269DB79EB87E}"/>
    <cellStyle name="Salida 10 5 5 2 2 2" xfId="27758" xr:uid="{81FFA247-5BAA-49D8-A42D-0B53D86FADCE}"/>
    <cellStyle name="Salida 10 5 5 2 3" xfId="14265" xr:uid="{452FB234-EB46-4F38-98FE-F8A5F114DEC1}"/>
    <cellStyle name="Salida 10 5 5 2 3 2" xfId="29373" xr:uid="{25ADF138-1C9C-439B-9CA7-3E06DEBBF97C}"/>
    <cellStyle name="Salida 10 5 5 2 4" xfId="21447" xr:uid="{48C5F49A-CD29-4FB9-A7BB-7537CCC4DE1F}"/>
    <cellStyle name="Salida 10 5 5 3" xfId="10084" xr:uid="{7BDE8969-3AE5-4DC2-8A86-979A83E6E543}"/>
    <cellStyle name="Salida 10 5 5 3 2" xfId="25192" xr:uid="{812827ED-545B-4ED1-8DC5-D37713426144}"/>
    <cellStyle name="Salida 10 5 5 4" xfId="13886" xr:uid="{A5A0DA85-5ED6-4D75-BE10-B2E24F90CEFA}"/>
    <cellStyle name="Salida 10 5 5 4 2" xfId="28994" xr:uid="{461D85F8-ACDD-45FC-9ECF-2DEBA775FA26}"/>
    <cellStyle name="Salida 10 5 5 5" xfId="18810" xr:uid="{0AA6C375-F6E9-4097-BBCE-C2CF15C44A99}"/>
    <cellStyle name="Salida 10 5 6" xfId="4077" xr:uid="{D8547655-43FD-4B5F-9657-050F7691BE8A}"/>
    <cellStyle name="Salida 10 5 6 2" xfId="6714" xr:uid="{1C5EF4C1-FC07-4576-8632-8891027B9E58}"/>
    <cellStyle name="Salida 10 5 6 2 2" xfId="13025" xr:uid="{4013B261-04C2-4041-B955-5966C71DD1F7}"/>
    <cellStyle name="Salida 10 5 6 2 2 2" xfId="28133" xr:uid="{05460F0E-761E-4704-BE66-2506FD40C19F}"/>
    <cellStyle name="Salida 10 5 6 2 3" xfId="16701" xr:uid="{A0876128-016A-4959-983D-15DA9288419A}"/>
    <cellStyle name="Salida 10 5 6 2 3 2" xfId="31809" xr:uid="{D668EA0E-0DAE-470F-9EE1-4AF37BD5C60D}"/>
    <cellStyle name="Salida 10 5 6 2 4" xfId="21822" xr:uid="{B318110B-C3DD-43BF-BCAE-A2D766DC5207}"/>
    <cellStyle name="Salida 10 5 6 3" xfId="10459" xr:uid="{ADDAAF47-DB2F-4B06-8088-8D31FFB95361}"/>
    <cellStyle name="Salida 10 5 6 3 2" xfId="25567" xr:uid="{07A2F3DB-5D80-467C-B7F6-7DBB475EFA5B}"/>
    <cellStyle name="Salida 10 5 6 4" xfId="16254" xr:uid="{34C8C109-8641-40E7-B347-B89A45C39383}"/>
    <cellStyle name="Salida 10 5 6 4 2" xfId="31362" xr:uid="{94D7288A-B142-4C98-B95F-1959719648A6}"/>
    <cellStyle name="Salida 10 5 6 5" xfId="19185" xr:uid="{FDC17924-81B9-4512-B542-BC86FE0DF831}"/>
    <cellStyle name="Salida 10 5 7" xfId="4642" xr:uid="{1A553C25-53F4-41E4-96F3-4770D04489E7}"/>
    <cellStyle name="Salida 10 5 7 2" xfId="11024" xr:uid="{08DF85CD-CDA4-490C-80D3-B5920B824562}"/>
    <cellStyle name="Salida 10 5 7 2 2" xfId="26132" xr:uid="{EBFD1B12-CD93-43A6-B2BD-2DD8EFDB944C}"/>
    <cellStyle name="Salida 10 5 7 3" xfId="14287" xr:uid="{5674A6CD-59DB-4F0C-B8E3-702C94472511}"/>
    <cellStyle name="Salida 10 5 7 3 2" xfId="29395" xr:uid="{A786CBB0-544F-4805-81CA-56FF76BF561D}"/>
    <cellStyle name="Salida 10 5 7 4" xfId="19750" xr:uid="{72F025C5-D6EB-4C74-942C-1AE6FC6A7997}"/>
    <cellStyle name="Salida 10 5 8" xfId="8503" xr:uid="{02AD95D0-FF47-4A90-AEDB-7CDBB9C2A6DA}"/>
    <cellStyle name="Salida 10 5 8 2" xfId="23611" xr:uid="{22DBCCDD-F047-497C-B8FA-B5CB36355FD1}"/>
    <cellStyle name="Salida 10 5 9" xfId="16485" xr:uid="{C7340EAC-591C-450D-B3FD-226DEA38A36E}"/>
    <cellStyle name="Salida 10 5 9 2" xfId="31593" xr:uid="{3E2EE305-1DBB-41BA-8958-B3E553C9EF9F}"/>
    <cellStyle name="Salida 11" xfId="1503" xr:uid="{00000000-0005-0000-0000-0000E3050000}"/>
    <cellStyle name="Salida 11 2" xfId="1929" xr:uid="{C37944F5-D7DE-4CA9-9790-74221E126A95}"/>
    <cellStyle name="Salida 11 2 10" xfId="8430" xr:uid="{83D4335B-56EE-45AD-B72F-7F562725BB30}"/>
    <cellStyle name="Salida 11 2 10 2" xfId="23538" xr:uid="{06F5B4C5-0C61-48FD-B764-C515518FDF2C}"/>
    <cellStyle name="Salida 11 2 11" xfId="15518" xr:uid="{8E6B12E5-9ADE-41E0-944E-C3896FD3754F}"/>
    <cellStyle name="Salida 11 2 11 2" xfId="30626" xr:uid="{254DCB4F-1A3C-4D34-80E6-76CC5A0B2D1B}"/>
    <cellStyle name="Salida 11 2 12" xfId="7973" xr:uid="{774AF7C6-1D55-4DEE-93EB-1EB15ED3ABDE}"/>
    <cellStyle name="Salida 11 2 12 2" xfId="23081" xr:uid="{A79F6EDF-5A02-4405-8F54-3132493ABF8B}"/>
    <cellStyle name="Salida 11 2 13" xfId="17154" xr:uid="{F6A021EF-5152-4A74-9495-6D10E1F99ABE}"/>
    <cellStyle name="Salida 11 2 2" xfId="2489" xr:uid="{3859CEBC-10D6-4D59-80D1-7303724B4131}"/>
    <cellStyle name="Salida 11 2 2 2" xfId="5126" xr:uid="{B4D83673-6ABC-407E-8DAE-2916603C164A}"/>
    <cellStyle name="Salida 11 2 2 2 2" xfId="11490" xr:uid="{A92FA000-060D-48E2-901E-A8D634B349DA}"/>
    <cellStyle name="Salida 11 2 2 2 2 2" xfId="26598" xr:uid="{7F225999-8482-4853-B4E0-F33964D101C9}"/>
    <cellStyle name="Salida 11 2 2 2 3" xfId="14474" xr:uid="{337241D4-356A-4DD3-B99B-02577694D2E2}"/>
    <cellStyle name="Salida 11 2 2 2 3 2" xfId="29582" xr:uid="{520C92BA-1EFC-4A7B-BAF0-C0F0991029B3}"/>
    <cellStyle name="Salida 11 2 2 2 4" xfId="20234" xr:uid="{2DD3A855-D21B-4E2C-8555-2E945828ED3A}"/>
    <cellStyle name="Salida 11 2 2 3" xfId="8956" xr:uid="{FC35B55E-AF8C-4A23-9AF1-606BB4684368}"/>
    <cellStyle name="Salida 11 2 2 3 2" xfId="24064" xr:uid="{3A597CBF-F2E8-4D15-8758-46E29DEA8FD0}"/>
    <cellStyle name="Salida 11 2 3" xfId="2705" xr:uid="{184CA3DB-9FA2-4CC5-8995-160B92ABAAB5}"/>
    <cellStyle name="Salida 11 2 3 2" xfId="5342" xr:uid="{A1429045-12D9-471B-B564-A1F6364B6239}"/>
    <cellStyle name="Salida 11 2 3 2 2" xfId="11691" xr:uid="{19AF1A58-7C80-4806-AB0C-0755640E1A69}"/>
    <cellStyle name="Salida 11 2 3 2 2 2" xfId="26799" xr:uid="{7E5F116B-DF55-4351-A906-47717D9D99D8}"/>
    <cellStyle name="Salida 11 2 3 2 3" xfId="9270" xr:uid="{D854DBEF-5FA4-45EC-92A8-45A6645C1E0D}"/>
    <cellStyle name="Salida 11 2 3 2 3 2" xfId="24378" xr:uid="{94F46C76-F188-48A2-BDE1-CB9D1C8C0209}"/>
    <cellStyle name="Salida 11 2 3 2 4" xfId="20450" xr:uid="{87DCF7B6-CEA3-42D7-90D9-3F4AF2F9B384}"/>
    <cellStyle name="Salida 11 2 3 3" xfId="7371" xr:uid="{DA087F61-7938-442C-A6FF-11F56710DD59}"/>
    <cellStyle name="Salida 11 2 3 3 2" xfId="22479" xr:uid="{08C3AAB0-3FAC-4CD1-A226-2F6A245E0C6D}"/>
    <cellStyle name="Salida 11 2 3 4" xfId="17813" xr:uid="{7916EED9-3444-40E8-8D9F-8030EAC8FE7C}"/>
    <cellStyle name="Salida 11 2 4" xfId="3008" xr:uid="{8EA37EA6-6AC3-4F0C-ADC7-D1BBB45A8063}"/>
    <cellStyle name="Salida 11 2 4 2" xfId="5645" xr:uid="{CE96CC4F-685E-4F9E-BEF4-0E5961BE9A2C}"/>
    <cellStyle name="Salida 11 2 4 2 2" xfId="11956" xr:uid="{3897D842-4765-4A9F-9638-4E892F3E300C}"/>
    <cellStyle name="Salida 11 2 4 2 2 2" xfId="27064" xr:uid="{2EC0E787-236A-459D-832D-28F548F14989}"/>
    <cellStyle name="Salida 11 2 4 2 3" xfId="14065" xr:uid="{0FDD4209-A35E-431B-B6B7-4B8532324FB1}"/>
    <cellStyle name="Salida 11 2 4 2 3 2" xfId="29173" xr:uid="{72338C35-B76B-468F-9926-1D9431E1AD62}"/>
    <cellStyle name="Salida 11 2 4 2 4" xfId="20753" xr:uid="{375287C1-5385-4D8D-873B-9D5DC92E9D49}"/>
    <cellStyle name="Salida 11 2 4 3" xfId="9390" xr:uid="{5C7B4ADD-E59C-4210-998D-5A8FFA2C5906}"/>
    <cellStyle name="Salida 11 2 4 3 2" xfId="24498" xr:uid="{13834F62-A859-41B1-8C44-6495CA507C7C}"/>
    <cellStyle name="Salida 11 2 4 4" xfId="7133" xr:uid="{D5D78622-23C8-488A-AAA8-05E237F4E89E}"/>
    <cellStyle name="Salida 11 2 4 4 2" xfId="22241" xr:uid="{7D032681-F55E-4E94-ACCE-53D50E7CE51A}"/>
    <cellStyle name="Salida 11 2 4 5" xfId="18116" xr:uid="{2FC72FDB-BF28-49F8-AA8F-999D31B04E09}"/>
    <cellStyle name="Salida 11 2 5" xfId="3334" xr:uid="{64B59FC0-4554-4051-A5C6-1D76A1BB8F88}"/>
    <cellStyle name="Salida 11 2 5 2" xfId="5971" xr:uid="{8DAAA764-7EF4-44F9-8DE0-E8C8D5A3C2D8}"/>
    <cellStyle name="Salida 11 2 5 2 2" xfId="12282" xr:uid="{58D9CEFC-E147-4A6A-9B8E-44ACB9E50A60}"/>
    <cellStyle name="Salida 11 2 5 2 2 2" xfId="27390" xr:uid="{35F6473D-37E7-4B22-BAA1-50869285BFDA}"/>
    <cellStyle name="Salida 11 2 5 2 3" xfId="7878" xr:uid="{27EFCF3C-05E0-46A5-9620-4DB492614059}"/>
    <cellStyle name="Salida 11 2 5 2 3 2" xfId="22986" xr:uid="{1EA7D0DC-BAF8-4CFF-828E-AC55AEE58AAD}"/>
    <cellStyle name="Salida 11 2 5 2 4" xfId="21079" xr:uid="{6B45BF09-D1E9-4FFD-8C79-85840DA1AA27}"/>
    <cellStyle name="Salida 11 2 5 3" xfId="9716" xr:uid="{CD409B0C-5AF3-4827-8478-47DEAD40500B}"/>
    <cellStyle name="Salida 11 2 5 3 2" xfId="24824" xr:uid="{302D8A6A-0CBE-4A2E-B3C5-4C2CC6606BA6}"/>
    <cellStyle name="Salida 11 2 5 4" xfId="8183" xr:uid="{1983EF56-1D94-434D-9526-CD79E2FBF6DD}"/>
    <cellStyle name="Salida 11 2 5 4 2" xfId="23291" xr:uid="{55DAB6CE-99E7-438C-B33A-A2FE3065984F}"/>
    <cellStyle name="Salida 11 2 5 5" xfId="18442" xr:uid="{2FE0F678-A2AB-4CD3-B4D8-3AC68CB25370}"/>
    <cellStyle name="Salida 11 2 6" xfId="3640" xr:uid="{2B81E1E8-40C4-43ED-B178-46ED8D1ED9B3}"/>
    <cellStyle name="Salida 11 2 6 2" xfId="6277" xr:uid="{87E005C3-5419-4FE1-91D4-64A3778DC103}"/>
    <cellStyle name="Salida 11 2 6 2 2" xfId="12588" xr:uid="{52201970-66A9-4F06-B5F0-1F276A82B604}"/>
    <cellStyle name="Salida 11 2 6 2 2 2" xfId="27696" xr:uid="{32D22AA7-BC2A-4D33-86D5-F51D6182F87A}"/>
    <cellStyle name="Salida 11 2 6 2 3" xfId="7041" xr:uid="{B8DB93EC-ED41-4F34-ABDB-A38C4BB5152F}"/>
    <cellStyle name="Salida 11 2 6 2 3 2" xfId="22149" xr:uid="{0E4AC700-8A12-44D2-8259-114E2E46FBAC}"/>
    <cellStyle name="Salida 11 2 6 2 4" xfId="21385" xr:uid="{2751D4B3-921A-4178-95BE-AA38B8294379}"/>
    <cellStyle name="Salida 11 2 6 3" xfId="10022" xr:uid="{97EE2DE1-621E-4612-AD25-E9BB4FB8B274}"/>
    <cellStyle name="Salida 11 2 6 3 2" xfId="25130" xr:uid="{346C3159-1110-44BF-B73A-06C973C78AE7}"/>
    <cellStyle name="Salida 11 2 6 4" xfId="15687" xr:uid="{246C6E9A-ED67-4465-BFD6-0736B71D6105}"/>
    <cellStyle name="Salida 11 2 6 4 2" xfId="30795" xr:uid="{6983AB05-8B4D-4569-986E-9201513DBA25}"/>
    <cellStyle name="Salida 11 2 6 5" xfId="18748" xr:uid="{112FF66C-6760-4786-AC5D-96B04A1AF36F}"/>
    <cellStyle name="Salida 11 2 7" xfId="4001" xr:uid="{C057B897-FE1E-403D-9FBD-FEB8279DF9F0}"/>
    <cellStyle name="Salida 11 2 7 2" xfId="6638" xr:uid="{34B47DC8-1C05-4884-B186-0C0E623B09AD}"/>
    <cellStyle name="Salida 11 2 7 2 2" xfId="12949" xr:uid="{A5ABE559-9A3A-48B6-8C47-7367D07E80FE}"/>
    <cellStyle name="Salida 11 2 7 2 2 2" xfId="28057" xr:uid="{C59DDB07-BEB0-4372-BC82-2B0883C6C1B7}"/>
    <cellStyle name="Salida 11 2 7 2 3" xfId="16639" xr:uid="{7510278F-F0CD-4D92-88AF-116B5082214E}"/>
    <cellStyle name="Salida 11 2 7 2 3 2" xfId="31747" xr:uid="{468501AE-D200-4A77-BD5C-5C0E579DBB37}"/>
    <cellStyle name="Salida 11 2 7 2 4" xfId="21746" xr:uid="{5AB738D1-F5F0-43F6-AF32-F44820307C52}"/>
    <cellStyle name="Salida 11 2 7 3" xfId="10383" xr:uid="{BC57B3CD-F933-43B1-A455-E8964BA44190}"/>
    <cellStyle name="Salida 11 2 7 3 2" xfId="25491" xr:uid="{9D8C6001-E6BF-4686-8695-46D07F10B6EC}"/>
    <cellStyle name="Salida 11 2 7 4" xfId="15780" xr:uid="{804BCAB2-616C-4BDE-A23C-A4CF52E6E395}"/>
    <cellStyle name="Salida 11 2 7 4 2" xfId="30888" xr:uid="{F78FB2E2-8BDC-49C6-865B-66B7BC1AA9E3}"/>
    <cellStyle name="Salida 11 2 7 5" xfId="19109" xr:uid="{63720C6F-B9BF-4AE0-BD90-1E53E2D332C2}"/>
    <cellStyle name="Salida 11 2 8" xfId="4314" xr:uid="{9373BF74-78B5-4D06-9648-5F803C8F3E72}"/>
    <cellStyle name="Salida 11 2 8 2" xfId="6951" xr:uid="{BD43051D-74C5-4231-AAB5-A67B94E586F9}"/>
    <cellStyle name="Salida 11 2 8 2 2" xfId="13262" xr:uid="{8AA3AB9D-39F8-44CC-9F61-3CF77CA90EFB}"/>
    <cellStyle name="Salida 11 2 8 2 2 2" xfId="28370" xr:uid="{176C9B21-214F-47F6-8430-B9CC017C5632}"/>
    <cellStyle name="Salida 11 2 8 2 3" xfId="16926" xr:uid="{5E9810BB-BA1C-4FEF-9317-FF1E847EBC1F}"/>
    <cellStyle name="Salida 11 2 8 2 3 2" xfId="32034" xr:uid="{06D34329-3ABB-4E11-9B66-1A33896A9928}"/>
    <cellStyle name="Salida 11 2 8 2 4" xfId="22059" xr:uid="{A36F73C9-6A77-420F-AF34-F0C1554F5252}"/>
    <cellStyle name="Salida 11 2 8 3" xfId="10696" xr:uid="{06422296-7335-4856-9283-09D05D5FFAC9}"/>
    <cellStyle name="Salida 11 2 8 3 2" xfId="25804" xr:uid="{8E955AEE-A41E-4DCF-A6F4-A5E153E009E5}"/>
    <cellStyle name="Salida 11 2 8 4" xfId="14888" xr:uid="{3A4B474F-F18E-469C-A9C2-198DD29996D2}"/>
    <cellStyle name="Salida 11 2 8 4 2" xfId="29996" xr:uid="{8C8727D3-207B-4E4E-94E6-41D0632CD638}"/>
    <cellStyle name="Salida 11 2 8 5" xfId="19422" xr:uid="{0B4BC7BB-5803-4273-8C59-317C527591E4}"/>
    <cellStyle name="Salida 11 2 9" xfId="4566" xr:uid="{05A643A7-42F7-40AE-9811-75B3A4671CC7}"/>
    <cellStyle name="Salida 11 2 9 2" xfId="10948" xr:uid="{2D2C11DD-C028-470C-ACC5-FBACE377A772}"/>
    <cellStyle name="Salida 11 2 9 2 2" xfId="26056" xr:uid="{941955E3-18A5-436E-B161-69D29621170C}"/>
    <cellStyle name="Salida 11 2 9 3" xfId="14861" xr:uid="{2D4E496D-997E-46E2-94C3-80CB4BBE832F}"/>
    <cellStyle name="Salida 11 2 9 3 2" xfId="29969" xr:uid="{F1E95C25-B90F-46A0-B012-F542E980983C}"/>
    <cellStyle name="Salida 11 2 9 4" xfId="19674" xr:uid="{093BFCD0-A6A2-4291-8B2D-4EFE20F12D05}"/>
    <cellStyle name="Salida 11 3" xfId="1804" xr:uid="{483C2E77-D2C9-4993-B6F5-761110C067FF}"/>
    <cellStyle name="Salida 11 3 10" xfId="8305" xr:uid="{9A37F37B-6881-4AE5-860F-6960911FD558}"/>
    <cellStyle name="Salida 11 3 10 2" xfId="23413" xr:uid="{C81248A8-1545-4421-8B55-6B624473B8DB}"/>
    <cellStyle name="Salida 11 3 11" xfId="15614" xr:uid="{EA37849D-37FD-4A0F-A66F-4DE0F81EF861}"/>
    <cellStyle name="Salida 11 3 11 2" xfId="30722" xr:uid="{15842A61-D8BF-451E-AA30-30B50C5BDE9A}"/>
    <cellStyle name="Salida 11 3 12" xfId="15248" xr:uid="{B4E51D04-8BDF-4BED-BC88-99B7CA009EF5}"/>
    <cellStyle name="Salida 11 3 12 2" xfId="30356" xr:uid="{B659A855-3BDA-41E2-8758-1BADB74353B8}"/>
    <cellStyle name="Salida 11 3 13" xfId="17029" xr:uid="{3C527BE7-4007-4C38-B765-20C61A966091}"/>
    <cellStyle name="Salida 11 3 2" xfId="2364" xr:uid="{6422C681-6013-40A9-872C-52352D44FF5A}"/>
    <cellStyle name="Salida 11 3 2 2" xfId="5001" xr:uid="{8BED5D2F-D76B-45B2-9C69-27C4DCBB241F}"/>
    <cellStyle name="Salida 11 3 2 2 2" xfId="11365" xr:uid="{0862FEE9-D796-4C44-9C69-8A0B34AB8A80}"/>
    <cellStyle name="Salida 11 3 2 2 2 2" xfId="26473" xr:uid="{581C546F-B9AC-4DC5-AB4E-B47E3037BC0E}"/>
    <cellStyle name="Salida 11 3 2 2 3" xfId="9178" xr:uid="{7FA3C2A2-4F61-4364-9DA1-CEA5543ACF69}"/>
    <cellStyle name="Salida 11 3 2 2 3 2" xfId="24286" xr:uid="{5715EE7E-1B62-44D2-A4B8-86DA918B36EF}"/>
    <cellStyle name="Salida 11 3 2 2 4" xfId="20109" xr:uid="{9E290892-14AB-4546-A95E-2BBA4661D917}"/>
    <cellStyle name="Salida 11 3 2 3" xfId="8831" xr:uid="{E4B3208A-EBE6-4E5E-B4F9-85205FAD3FCF}"/>
    <cellStyle name="Salida 11 3 2 3 2" xfId="23939" xr:uid="{ECEB2024-EF0D-40F3-B6FB-7097C06C072F}"/>
    <cellStyle name="Salida 11 3 3" xfId="2255" xr:uid="{50CF2AD1-42CE-4958-B002-3D1B78F38AE6}"/>
    <cellStyle name="Salida 11 3 3 2" xfId="4892" xr:uid="{9870D9CF-FF4E-4ACD-BC7B-F71A2D12A17E}"/>
    <cellStyle name="Salida 11 3 3 2 2" xfId="11256" xr:uid="{C5EB6B6F-028F-4851-8DB7-F3CDA6C06481}"/>
    <cellStyle name="Salida 11 3 3 2 2 2" xfId="26364" xr:uid="{6BEB1360-94C8-45F7-96BA-4D455D5A5841}"/>
    <cellStyle name="Salida 11 3 3 2 3" xfId="8265" xr:uid="{6E766549-ACB1-4FEC-AD87-0CCB2FCE4DF9}"/>
    <cellStyle name="Salida 11 3 3 2 3 2" xfId="23373" xr:uid="{9E325651-B3C1-4827-88E4-FE3B2FD2A2B7}"/>
    <cellStyle name="Salida 11 3 3 2 4" xfId="20000" xr:uid="{84135FF5-A893-4B53-84AA-5FD593D4EFCB}"/>
    <cellStyle name="Salida 11 3 3 3" xfId="8258" xr:uid="{475169EE-8950-46ED-9B9F-5998C4F7718A}"/>
    <cellStyle name="Salida 11 3 3 3 2" xfId="23366" xr:uid="{7840F039-32A2-4032-A7BF-1EE07947A1A7}"/>
    <cellStyle name="Salida 11 3 3 4" xfId="17480" xr:uid="{9A633F2B-2629-4577-B410-41B60A6C0096}"/>
    <cellStyle name="Salida 11 3 4" xfId="2338" xr:uid="{6E668DBB-6F61-414B-A9F2-9C5AC48D7F9A}"/>
    <cellStyle name="Salida 11 3 4 2" xfId="4975" xr:uid="{F9041BD4-18CC-4A98-8259-0036AA16ED57}"/>
    <cellStyle name="Salida 11 3 4 2 2" xfId="11339" xr:uid="{DF0D534E-8546-45B6-B736-8795BA7DA7DE}"/>
    <cellStyle name="Salida 11 3 4 2 2 2" xfId="26447" xr:uid="{BC5789E1-E327-456A-8FE8-E62036D3EBDB}"/>
    <cellStyle name="Salida 11 3 4 2 3" xfId="14488" xr:uid="{DD7978BD-2303-41F7-8F74-19A48722FC5D}"/>
    <cellStyle name="Salida 11 3 4 2 3 2" xfId="29596" xr:uid="{F8994A39-818F-4126-B74F-2003E68254C4}"/>
    <cellStyle name="Salida 11 3 4 2 4" xfId="20083" xr:uid="{F89DAFEC-4E64-4FAC-BCFC-E6564D1BFEF2}"/>
    <cellStyle name="Salida 11 3 4 3" xfId="8805" xr:uid="{C71782B7-0418-4843-B302-B9217C01B33C}"/>
    <cellStyle name="Salida 11 3 4 3 2" xfId="23913" xr:uid="{3FB57DA8-B120-425C-8FE9-FEC2D1B4DA39}"/>
    <cellStyle name="Salida 11 3 4 4" xfId="15575" xr:uid="{EAB7080D-B35F-49DB-81B2-087C32F43DCD}"/>
    <cellStyle name="Salida 11 3 4 4 2" xfId="30683" xr:uid="{F45F9CAE-285B-48B6-9946-A6FE2ADF7831}"/>
    <cellStyle name="Salida 11 3 4 5" xfId="17563" xr:uid="{485996D7-6593-4331-A0DF-0246A348CD85}"/>
    <cellStyle name="Salida 11 3 5" xfId="3225" xr:uid="{B0B5194D-9911-4AF7-BECC-4C2C8AD570D9}"/>
    <cellStyle name="Salida 11 3 5 2" xfId="5862" xr:uid="{666DBA10-F399-417E-BF64-EB6F78F53B23}"/>
    <cellStyle name="Salida 11 3 5 2 2" xfId="12173" xr:uid="{28DDF7A0-9D55-4CC5-A20F-67478793497B}"/>
    <cellStyle name="Salida 11 3 5 2 2 2" xfId="27281" xr:uid="{0FD80195-5767-4E72-A757-420A73DD2189}"/>
    <cellStyle name="Salida 11 3 5 2 3" xfId="15728" xr:uid="{AAE28A6A-70E7-4D6D-8559-4C70540A8308}"/>
    <cellStyle name="Salida 11 3 5 2 3 2" xfId="30836" xr:uid="{26986629-D7B1-47ED-8365-FF6F7C134956}"/>
    <cellStyle name="Salida 11 3 5 2 4" xfId="20970" xr:uid="{6A6EDA40-1FFC-4A77-A8AF-5D4397F60D29}"/>
    <cellStyle name="Salida 11 3 5 3" xfId="9607" xr:uid="{D9F6C471-C361-4594-956C-8AAFA8B0FA8D}"/>
    <cellStyle name="Salida 11 3 5 3 2" xfId="24715" xr:uid="{FF72193F-4758-4B0E-9340-5305B951BEA7}"/>
    <cellStyle name="Salida 11 3 5 4" xfId="15253" xr:uid="{7CA6F256-E48D-4005-A470-FDE585EA1E0C}"/>
    <cellStyle name="Salida 11 3 5 4 2" xfId="30361" xr:uid="{082B864D-02B8-4379-B8A1-16A84F0A38F1}"/>
    <cellStyle name="Salida 11 3 5 5" xfId="18333" xr:uid="{47E67FFC-AA81-4C14-9A98-226BD945C3C7}"/>
    <cellStyle name="Salida 11 3 6" xfId="2307" xr:uid="{3A5BB5C7-B0A3-42E0-BD0F-6D463884F15E}"/>
    <cellStyle name="Salida 11 3 6 2" xfId="4944" xr:uid="{7177669C-B491-41C3-8933-B1AC55FF43B4}"/>
    <cellStyle name="Salida 11 3 6 2 2" xfId="11308" xr:uid="{C97DAFB9-E47C-443B-8DC7-EB443DEBEAEF}"/>
    <cellStyle name="Salida 11 3 6 2 2 2" xfId="26416" xr:uid="{62E5EE40-277C-403D-8455-8B416779C203}"/>
    <cellStyle name="Salida 11 3 6 2 3" xfId="16238" xr:uid="{6C7483A8-73BF-460F-BC66-6F7E89A66056}"/>
    <cellStyle name="Salida 11 3 6 2 3 2" xfId="31346" xr:uid="{62163FF0-35FD-4047-B6EE-E014D485BBB2}"/>
    <cellStyle name="Salida 11 3 6 2 4" xfId="20052" xr:uid="{7E8A9522-0A56-4F3B-A491-F65550F822A6}"/>
    <cellStyle name="Salida 11 3 6 3" xfId="8774" xr:uid="{1592F9CC-E6CF-4050-8651-CAFCAF061306}"/>
    <cellStyle name="Salida 11 3 6 3 2" xfId="23882" xr:uid="{41ED741C-EE7A-4A8F-B136-D60EB9C30003}"/>
    <cellStyle name="Salida 11 3 6 4" xfId="15455" xr:uid="{0C3B8679-225D-4300-AD39-35B466621AE4}"/>
    <cellStyle name="Salida 11 3 6 4 2" xfId="30563" xr:uid="{F54C8215-94AF-40FD-9788-6CF3D0EDFA72}"/>
    <cellStyle name="Salida 11 3 6 5" xfId="17532" xr:uid="{F96D2D4B-48DA-4FC6-BC76-3CC1BA006A9A}"/>
    <cellStyle name="Salida 11 3 7" xfId="3876" xr:uid="{47A34A94-E9FE-45EA-A601-C468A88E380E}"/>
    <cellStyle name="Salida 11 3 7 2" xfId="6513" xr:uid="{8929D3E0-1DFD-4E7F-922E-373CFCD4B5DA}"/>
    <cellStyle name="Salida 11 3 7 2 2" xfId="12824" xr:uid="{983BAD7D-E0EC-4279-ABB9-70C1C067C1D4}"/>
    <cellStyle name="Salida 11 3 7 2 2 2" xfId="27932" xr:uid="{B4269637-C63B-44DD-B3DD-79F644C35C8F}"/>
    <cellStyle name="Salida 11 3 7 2 3" xfId="7065" xr:uid="{EBFAD8B3-49EB-49AD-8F68-C022AD1E4C8D}"/>
    <cellStyle name="Salida 11 3 7 2 3 2" xfId="22173" xr:uid="{C337A979-6A3D-404E-8AD3-A62A86CD0229}"/>
    <cellStyle name="Salida 11 3 7 2 4" xfId="21621" xr:uid="{D93FFC51-DE85-4B96-B1CE-2614D825B7E7}"/>
    <cellStyle name="Salida 11 3 7 3" xfId="10258" xr:uid="{5D14CC59-6788-480F-AA12-DAE2A292BF86}"/>
    <cellStyle name="Salida 11 3 7 3 2" xfId="25366" xr:uid="{E6CA9C56-4D85-4E80-B905-B24637CBE971}"/>
    <cellStyle name="Salida 11 3 7 4" xfId="15010" xr:uid="{7D8CB905-6B74-4603-977A-DCE7D072EF2D}"/>
    <cellStyle name="Salida 11 3 7 4 2" xfId="30118" xr:uid="{28F553D8-6469-487C-9F20-593A51FABB67}"/>
    <cellStyle name="Salida 11 3 7 5" xfId="18984" xr:uid="{32162EA5-C39B-48E1-B58E-F80178D0FAC8}"/>
    <cellStyle name="Salida 11 3 8" xfId="4258" xr:uid="{3EBD4146-CCDB-4B05-B3E3-5EB4D0C2F6E7}"/>
    <cellStyle name="Salida 11 3 8 2" xfId="6895" xr:uid="{D4AF3FC6-E6A9-4044-B5B2-33993E978511}"/>
    <cellStyle name="Salida 11 3 8 2 2" xfId="13206" xr:uid="{67B7C73F-1BAA-41B8-B917-08B41568BF40}"/>
    <cellStyle name="Salida 11 3 8 2 2 2" xfId="28314" xr:uid="{8437D725-6BCB-4396-9067-EB7198B14DD4}"/>
    <cellStyle name="Salida 11 3 8 2 3" xfId="16870" xr:uid="{9E6E59B3-C6F1-40CC-A213-34CE3DF7D0AB}"/>
    <cellStyle name="Salida 11 3 8 2 3 2" xfId="31978" xr:uid="{CEBCE27C-00A9-4DA7-869A-3B788440ABD0}"/>
    <cellStyle name="Salida 11 3 8 2 4" xfId="22003" xr:uid="{40B7D77C-9781-40A9-875A-FFC687E759EC}"/>
    <cellStyle name="Salida 11 3 8 3" xfId="10640" xr:uid="{FBE28EA4-E181-4759-ABF7-9B89422FD315}"/>
    <cellStyle name="Salida 11 3 8 3 2" xfId="25748" xr:uid="{616FE089-37EA-42B0-8A90-C707067672C1}"/>
    <cellStyle name="Salida 11 3 8 4" xfId="16374" xr:uid="{03945964-1D0C-4D73-AE8D-A08C2D2498CA}"/>
    <cellStyle name="Salida 11 3 8 4 2" xfId="31482" xr:uid="{9E334A37-155B-4DAB-A830-F5DF07DEE6E7}"/>
    <cellStyle name="Salida 11 3 8 5" xfId="19366" xr:uid="{52E31F29-9D86-495F-AA37-F7F303F44873}"/>
    <cellStyle name="Salida 11 3 9" xfId="4441" xr:uid="{3A7F14EB-E94B-41C6-88AD-64B99F2AA20D}"/>
    <cellStyle name="Salida 11 3 9 2" xfId="10823" xr:uid="{C94E6AF0-A809-43D8-9606-114898954B41}"/>
    <cellStyle name="Salida 11 3 9 2 2" xfId="25931" xr:uid="{76879C03-ED2B-40B5-825B-F22C73A65E7D}"/>
    <cellStyle name="Salida 11 3 9 3" xfId="16371" xr:uid="{A775B26E-90DD-41DB-A2D0-0A56190180C4}"/>
    <cellStyle name="Salida 11 3 9 3 2" xfId="31479" xr:uid="{5C5F74C1-C910-4BA4-87AD-CDC277D0F17B}"/>
    <cellStyle name="Salida 11 3 9 4" xfId="19549" xr:uid="{90DD55DC-5CC3-427F-ADEF-B6FE17F01684}"/>
    <cellStyle name="Salida 11 4" xfId="2120" xr:uid="{1494E9D6-224E-491C-B365-A7790C2F55BE}"/>
    <cellStyle name="Salida 11 4 10" xfId="15413" xr:uid="{CAAEDB12-868C-4CD6-9B69-CBE2361711C5}"/>
    <cellStyle name="Salida 11 4 10 2" xfId="30521" xr:uid="{8B122482-B680-425F-BE36-638C6456C6CB}"/>
    <cellStyle name="Salida 11 4 11" xfId="7049" xr:uid="{EF479E8E-88C5-4CAB-8E10-BE952493692D}"/>
    <cellStyle name="Salida 11 4 11 2" xfId="22157" xr:uid="{29ADA53C-410B-495F-93BF-6E8169E91E80}"/>
    <cellStyle name="Salida 11 4 12" xfId="17345" xr:uid="{EC96AF4D-050D-4CF4-BE00-9262D8AF427E}"/>
    <cellStyle name="Salida 11 4 2" xfId="2610" xr:uid="{E882E389-5B12-4C6D-A473-48298D07DAFE}"/>
    <cellStyle name="Salida 11 4 2 2" xfId="5247" xr:uid="{53E981FB-39A6-4A22-9BE2-FA1DBC60E8B1}"/>
    <cellStyle name="Salida 11 4 2 2 2" xfId="11611" xr:uid="{A772438D-7D8C-46A8-9390-8AF6CCDA9B8E}"/>
    <cellStyle name="Salida 11 4 2 2 2 2" xfId="26719" xr:uid="{1F9E34DA-7172-49AD-9883-5053B4821F52}"/>
    <cellStyle name="Salida 11 4 2 2 3" xfId="13611" xr:uid="{449D6B4C-CDB5-4ECA-848E-F64CE933F71D}"/>
    <cellStyle name="Salida 11 4 2 2 3 2" xfId="28719" xr:uid="{26291912-ABB9-408D-B73A-4541878AE5BA}"/>
    <cellStyle name="Salida 11 4 2 2 4" xfId="20355" xr:uid="{5ADBBE7A-9EFF-4292-954A-3739B9A03597}"/>
    <cellStyle name="Salida 11 4 2 3" xfId="9077" xr:uid="{F13816FA-6C50-41D9-A847-FA4F8DB09743}"/>
    <cellStyle name="Salida 11 4 2 3 2" xfId="24185" xr:uid="{EAE80698-F1A5-4E67-A535-349E761856BB}"/>
    <cellStyle name="Salida 11 4 2 4" xfId="9261" xr:uid="{61731C69-3316-46DE-A002-9715E1FAED4B}"/>
    <cellStyle name="Salida 11 4 2 4 2" xfId="24369" xr:uid="{847EFE34-3A11-4FA0-85CA-19FC6E380205}"/>
    <cellStyle name="Salida 11 4 2 5" xfId="14715" xr:uid="{5823A6A7-23F3-4BE8-A5D3-61918A9FFAD8}"/>
    <cellStyle name="Salida 11 4 2 5 2" xfId="29823" xr:uid="{9A7C99D2-C7FD-493A-8F6C-E941E8C3B0B2}"/>
    <cellStyle name="Salida 11 4 2 6" xfId="17718" xr:uid="{C71A59D2-68E7-4380-BCE1-3C7275B25F54}"/>
    <cellStyle name="Salida 11 4 3" xfId="2875" xr:uid="{635E6CFB-7A14-4783-AA65-D83E9A6D64C9}"/>
    <cellStyle name="Salida 11 4 3 2" xfId="5512" xr:uid="{375CCCEB-9A42-4924-A618-173FB5CB1244}"/>
    <cellStyle name="Salida 11 4 3 2 2" xfId="11823" xr:uid="{F55AE878-9099-4286-B092-4C4843873317}"/>
    <cellStyle name="Salida 11 4 3 2 2 2" xfId="26931" xr:uid="{793E9E2A-0DAE-4A4D-AD87-79E4F265E45D}"/>
    <cellStyle name="Salida 11 4 3 2 3" xfId="15910" xr:uid="{CF99772C-8499-41F4-BFF6-5CE99FDDF7E9}"/>
    <cellStyle name="Salida 11 4 3 2 3 2" xfId="31018" xr:uid="{C0860D5E-4360-4DD1-B108-B5B6E5BDFCA9}"/>
    <cellStyle name="Salida 11 4 3 2 4" xfId="20620" xr:uid="{CAE03762-2CE7-4CE5-B3D0-AE3FEB8A2F0E}"/>
    <cellStyle name="Salida 11 4 3 3" xfId="14296" xr:uid="{67E1FAC1-DFDC-472F-AB92-D38BAE18C005}"/>
    <cellStyle name="Salida 11 4 3 3 2" xfId="29404" xr:uid="{5CB0297E-FE1A-4B5D-A444-87A69CF040A1}"/>
    <cellStyle name="Salida 11 4 3 4" xfId="17983" xr:uid="{6258F134-AB01-4724-AE0C-9DCB968924AB}"/>
    <cellStyle name="Salida 11 4 4" xfId="3178" xr:uid="{A841024D-19D9-4E91-8C51-506CFFE042CB}"/>
    <cellStyle name="Salida 11 4 4 2" xfId="5815" xr:uid="{169922A7-907C-4609-B583-9C709EBD754B}"/>
    <cellStyle name="Salida 11 4 4 2 2" xfId="12126" xr:uid="{4AFA26E9-9FAF-4288-BF8D-FE5F5EE971EB}"/>
    <cellStyle name="Salida 11 4 4 2 2 2" xfId="27234" xr:uid="{F82DF22C-1F4E-4898-ADF7-4370A96492EA}"/>
    <cellStyle name="Salida 11 4 4 2 3" xfId="9294" xr:uid="{7FA618CF-E9FB-4E75-9208-6ACBEA2497C8}"/>
    <cellStyle name="Salida 11 4 4 2 3 2" xfId="24402" xr:uid="{B7F08CAA-17E4-493F-949A-D39920FC19EA}"/>
    <cellStyle name="Salida 11 4 4 2 4" xfId="20923" xr:uid="{2396691C-68E8-47CA-B67D-0A1928F3152C}"/>
    <cellStyle name="Salida 11 4 4 3" xfId="9560" xr:uid="{ACCF1FB7-7142-46CA-A237-032C0F47F761}"/>
    <cellStyle name="Salida 11 4 4 3 2" xfId="24668" xr:uid="{EA3A9422-3241-4D75-BB33-7E63AC0CAE09}"/>
    <cellStyle name="Salida 11 4 4 4" xfId="15394" xr:uid="{B138C2A0-7C1C-490C-956B-4D5B9BAC7B83}"/>
    <cellStyle name="Salida 11 4 4 4 2" xfId="30502" xr:uid="{CCA64A93-AEF9-48C7-8DC1-BB00EDF2D7A9}"/>
    <cellStyle name="Salida 11 4 4 5" xfId="18286" xr:uid="{13B6D9A5-397E-4E7A-9057-2F34BF9EC6F6}"/>
    <cellStyle name="Salida 11 4 5" xfId="3504" xr:uid="{7C60C8A3-7E49-45AB-9FCD-47EF727116D4}"/>
    <cellStyle name="Salida 11 4 5 2" xfId="6141" xr:uid="{3228A48E-68A5-4A4D-B7D2-792CDBC93898}"/>
    <cellStyle name="Salida 11 4 5 2 2" xfId="12452" xr:uid="{29E51D77-86EC-4D6F-AC0C-D1CDA0879299}"/>
    <cellStyle name="Salida 11 4 5 2 2 2" xfId="27560" xr:uid="{CFE45A30-53BA-4F28-A055-429847F300DE}"/>
    <cellStyle name="Salida 11 4 5 2 3" xfId="13416" xr:uid="{7A6119AB-056F-4D91-BF75-39EB3F003EC3}"/>
    <cellStyle name="Salida 11 4 5 2 3 2" xfId="28524" xr:uid="{196A766A-874F-4D8F-9637-7E692AF86AAB}"/>
    <cellStyle name="Salida 11 4 5 2 4" xfId="21249" xr:uid="{6AC3171A-1438-4FD1-92EF-745FA74CCCA9}"/>
    <cellStyle name="Salida 11 4 5 3" xfId="9886" xr:uid="{A27CDE4A-3A87-4C3F-865E-C856B5A0679F}"/>
    <cellStyle name="Salida 11 4 5 3 2" xfId="24994" xr:uid="{6928F58B-C67D-4D32-A301-6E568AD14B0D}"/>
    <cellStyle name="Salida 11 4 5 4" xfId="8123" xr:uid="{34FE0BBA-3BAD-44B7-BD11-4ED387977432}"/>
    <cellStyle name="Salida 11 4 5 4 2" xfId="23231" xr:uid="{B36331D6-3003-4A8C-9AAD-35708932775E}"/>
    <cellStyle name="Salida 11 4 5 5" xfId="18612" xr:uid="{564CE56D-01EF-4671-8E16-AB401DA6C50B}"/>
    <cellStyle name="Salida 11 4 6" xfId="3810" xr:uid="{39DFD312-B2C3-49FC-AD6C-1E71EC1982D7}"/>
    <cellStyle name="Salida 11 4 6 2" xfId="6447" xr:uid="{BF08C5D0-E87F-427E-8FE6-F81FD25ED46B}"/>
    <cellStyle name="Salida 11 4 6 2 2" xfId="12758" xr:uid="{6E20FC78-6F39-4720-9E00-75D74971A961}"/>
    <cellStyle name="Salida 11 4 6 2 2 2" xfId="27866" xr:uid="{24F4CB97-C48D-4215-AD9D-40495B7BDB77}"/>
    <cellStyle name="Salida 11 4 6 2 3" xfId="16545" xr:uid="{3FCD1932-BD0A-49CE-8ADB-E816A5F20B64}"/>
    <cellStyle name="Salida 11 4 6 2 3 2" xfId="31653" xr:uid="{5E32EEF7-C528-44D1-B887-D130996A634E}"/>
    <cellStyle name="Salida 11 4 6 2 4" xfId="21555" xr:uid="{56427EEA-C039-4610-884B-724C70BF4BA6}"/>
    <cellStyle name="Salida 11 4 6 3" xfId="10192" xr:uid="{55EE0121-F596-43B8-A592-1CA53472A902}"/>
    <cellStyle name="Salida 11 4 6 3 2" xfId="25300" xr:uid="{135D91DF-A98A-42B3-A599-A6DF16965A66}"/>
    <cellStyle name="Salida 11 4 6 4" xfId="14843" xr:uid="{4B5EA3F3-959E-4585-B74C-CFF9CE9D2C08}"/>
    <cellStyle name="Salida 11 4 6 4 2" xfId="29951" xr:uid="{5D7EAD38-C22A-449B-91D4-6BB7D7BC4347}"/>
    <cellStyle name="Salida 11 4 6 5" xfId="18918" xr:uid="{F5DE7376-3D2B-4824-8F43-636A0069D4E2}"/>
    <cellStyle name="Salida 11 4 7" xfId="4192" xr:uid="{FC127F4D-35DB-4D76-A091-F49504BCF661}"/>
    <cellStyle name="Salida 11 4 7 2" xfId="6829" xr:uid="{95A3809F-ADC2-45EA-A026-8598176784A0}"/>
    <cellStyle name="Salida 11 4 7 2 2" xfId="13140" xr:uid="{580EA7B6-0714-4D2F-B3A1-41EAFC1408AE}"/>
    <cellStyle name="Salida 11 4 7 2 2 2" xfId="28248" xr:uid="{B70EFEF9-2947-45C7-9668-F357D58E58F2}"/>
    <cellStyle name="Salida 11 4 7 2 3" xfId="16809" xr:uid="{C521A0F1-99B8-441B-A66C-49EEBC221D65}"/>
    <cellStyle name="Salida 11 4 7 2 3 2" xfId="31917" xr:uid="{FED42849-EC4B-4F84-A92E-882EB6605C4D}"/>
    <cellStyle name="Salida 11 4 7 2 4" xfId="21937" xr:uid="{89E74CC8-4B42-4505-A648-8CACF99CF007}"/>
    <cellStyle name="Salida 11 4 7 3" xfId="10574" xr:uid="{CA789749-4375-4C6B-8F42-0C0DCF6FC6D4}"/>
    <cellStyle name="Salida 11 4 7 3 2" xfId="25682" xr:uid="{104CAE53-2EED-41A9-BAA2-0103B265E521}"/>
    <cellStyle name="Salida 11 4 7 4" xfId="15313" xr:uid="{58FB2272-BC80-4882-980E-879BC34114DB}"/>
    <cellStyle name="Salida 11 4 7 4 2" xfId="30421" xr:uid="{B657CDA1-DC58-4A2F-B888-67ACC4C7EF14}"/>
    <cellStyle name="Salida 11 4 7 5" xfId="19300" xr:uid="{42215B5B-9D7A-4F81-9E62-7175D7A7D42B}"/>
    <cellStyle name="Salida 11 4 8" xfId="4757" xr:uid="{E7F6FEEF-6067-4C53-8F09-F3EBA2FB90D1}"/>
    <cellStyle name="Salida 11 4 8 2" xfId="11139" xr:uid="{8DA3B3ED-42C3-4C46-804F-0E69F89B51F7}"/>
    <cellStyle name="Salida 11 4 8 2 2" xfId="26247" xr:uid="{244785EF-1260-4C59-8DE8-56FBF84ACE75}"/>
    <cellStyle name="Salida 11 4 8 3" xfId="7779" xr:uid="{C5D4883B-857B-4D52-B1D8-62469CC00167}"/>
    <cellStyle name="Salida 11 4 8 3 2" xfId="22887" xr:uid="{A76EDF09-BDF3-4B12-82B3-F6A7CB1104EE}"/>
    <cellStyle name="Salida 11 4 8 4" xfId="19865" xr:uid="{82627232-BFF4-41C7-95AC-3B5439E4F001}"/>
    <cellStyle name="Salida 11 4 9" xfId="8618" xr:uid="{F93A6278-C2B2-4E85-AB1C-6B2B3D36357B}"/>
    <cellStyle name="Salida 11 4 9 2" xfId="23726" xr:uid="{61E2532C-6CA5-41EE-995E-A4B9530CEE66}"/>
    <cellStyle name="Salida 11 5" xfId="2004" xr:uid="{22A5BCCB-4C7F-42DC-ABBB-CA57BBB28AC3}"/>
    <cellStyle name="Salida 11 5 10" xfId="16017" xr:uid="{966E8CA0-8F82-4855-9D3C-E36991FDFD78}"/>
    <cellStyle name="Salida 11 5 10 2" xfId="31125" xr:uid="{5B4C6A42-5B79-490A-A32E-A6C1F6A8F9E5}"/>
    <cellStyle name="Salida 11 5 11" xfId="17229" xr:uid="{03B6DEB7-02F0-4F1F-895A-0AC9885A7F96}"/>
    <cellStyle name="Salida 11 5 2" xfId="2766" xr:uid="{65510E25-8233-4711-B1BB-75CF420B7CC1}"/>
    <cellStyle name="Salida 11 5 2 2" xfId="5403" xr:uid="{7E9226AD-86EE-4FBA-8AB4-0D43DEEACD57}"/>
    <cellStyle name="Salida 11 5 2 2 2" xfId="11752" xr:uid="{045521FB-D7F6-4AD8-AA3B-0C7F93C97ADC}"/>
    <cellStyle name="Salida 11 5 2 2 2 2" xfId="26860" xr:uid="{B9F5DE30-A515-43DD-93E7-E7C82F8F3DC1}"/>
    <cellStyle name="Salida 11 5 2 2 3" xfId="14654" xr:uid="{629C5C4F-CDA1-4302-8035-CF522349EB74}"/>
    <cellStyle name="Salida 11 5 2 2 3 2" xfId="29762" xr:uid="{71E7EE7F-AD4E-47BD-9012-401A72DCDD43}"/>
    <cellStyle name="Salida 11 5 2 2 4" xfId="20511" xr:uid="{BB2F83AF-521A-4FB9-85D9-1E6D07D6EC41}"/>
    <cellStyle name="Salida 11 5 2 3" xfId="15714" xr:uid="{655F4D10-8885-483A-AA85-1D6B5C35954C}"/>
    <cellStyle name="Salida 11 5 2 3 2" xfId="30822" xr:uid="{CA0422E5-C45D-4CFC-AF81-120C256473F7}"/>
    <cellStyle name="Salida 11 5 2 4" xfId="17874" xr:uid="{A0861330-1B63-411C-A20F-46114127EC1E}"/>
    <cellStyle name="Salida 11 5 3" xfId="3069" xr:uid="{686952D4-5393-40C6-8560-EF127B9DC9A4}"/>
    <cellStyle name="Salida 11 5 3 2" xfId="5706" xr:uid="{4621E916-D101-4CD7-A277-9FB21BDDE4F1}"/>
    <cellStyle name="Salida 11 5 3 2 2" xfId="12017" xr:uid="{88677F57-419B-491A-94F2-E2C711F4F6FB}"/>
    <cellStyle name="Salida 11 5 3 2 2 2" xfId="27125" xr:uid="{CBA3A672-4E02-4F7C-AE7A-98E6372C17DF}"/>
    <cellStyle name="Salida 11 5 3 2 3" xfId="15063" xr:uid="{1E5A670E-0865-421B-A163-77E90534D001}"/>
    <cellStyle name="Salida 11 5 3 2 3 2" xfId="30171" xr:uid="{0F8B47D6-C1FB-4458-8095-65BEBD23FB62}"/>
    <cellStyle name="Salida 11 5 3 2 4" xfId="20814" xr:uid="{39563B7E-1B07-4C02-A458-244FB8E1361D}"/>
    <cellStyle name="Salida 11 5 3 3" xfId="9451" xr:uid="{2CF3D01D-E95C-438B-BB4B-62208F960695}"/>
    <cellStyle name="Salida 11 5 3 3 2" xfId="24559" xr:uid="{FE3D2A35-8385-4852-A6B6-2841D5EB5D58}"/>
    <cellStyle name="Salida 11 5 3 4" xfId="15034" xr:uid="{984D8A68-24D9-4EFA-BCC1-701D8E87C319}"/>
    <cellStyle name="Salida 11 5 3 4 2" xfId="30142" xr:uid="{3D59A6F8-650A-4A5B-88AD-61AD8D4FDD2F}"/>
    <cellStyle name="Salida 11 5 3 5" xfId="18177" xr:uid="{568E730B-99E0-4D73-9D1B-0DF7C381A8A0}"/>
    <cellStyle name="Salida 11 5 4" xfId="3395" xr:uid="{33C06998-817C-4F28-BCDD-17C81F884F01}"/>
    <cellStyle name="Salida 11 5 4 2" xfId="6032" xr:uid="{3E280D95-A5FC-4BE3-8E64-09C80D65B426}"/>
    <cellStyle name="Salida 11 5 4 2 2" xfId="12343" xr:uid="{3F23DA3B-728B-48A0-8306-A225C3654054}"/>
    <cellStyle name="Salida 11 5 4 2 2 2" xfId="27451" xr:uid="{32378BB7-C3E9-474A-AC75-B6990CB60A7A}"/>
    <cellStyle name="Salida 11 5 4 2 3" xfId="7222" xr:uid="{C0C78962-F05D-4347-96DD-7CA7D55D0934}"/>
    <cellStyle name="Salida 11 5 4 2 3 2" xfId="22330" xr:uid="{03558141-18BF-46E1-9DDC-A25DF28AAAE9}"/>
    <cellStyle name="Salida 11 5 4 2 4" xfId="21140" xr:uid="{1E29F366-018E-42CD-8425-A06F51AAF653}"/>
    <cellStyle name="Salida 11 5 4 3" xfId="9777" xr:uid="{06DD03CB-0E14-4CC9-90AE-7B50D1943508}"/>
    <cellStyle name="Salida 11 5 4 3 2" xfId="24885" xr:uid="{8A26F956-CDDF-4952-90E1-B97307C42F5E}"/>
    <cellStyle name="Salida 11 5 4 4" xfId="15359" xr:uid="{16D2DB9B-17D6-4D4B-85BE-BD083B13CB85}"/>
    <cellStyle name="Salida 11 5 4 4 2" xfId="30467" xr:uid="{CE29C500-1871-4127-B234-58AC3CE6EA64}"/>
    <cellStyle name="Salida 11 5 4 5" xfId="18503" xr:uid="{7B1EAFEE-BF84-4BA5-88E1-B60F1A873602}"/>
    <cellStyle name="Salida 11 5 5" xfId="3701" xr:uid="{13C2A78E-0FA6-4210-9FFF-E71FC9550644}"/>
    <cellStyle name="Salida 11 5 5 2" xfId="6338" xr:uid="{426FAECD-1EB0-45F2-A05D-DF20045D34BB}"/>
    <cellStyle name="Salida 11 5 5 2 2" xfId="12649" xr:uid="{08E160D1-BAD8-478D-9531-5E70A119E87B}"/>
    <cellStyle name="Salida 11 5 5 2 2 2" xfId="27757" xr:uid="{3AC89D95-BB18-4225-A939-31D3E97A4675}"/>
    <cellStyle name="Salida 11 5 5 2 3" xfId="7884" xr:uid="{7E0C3D67-87F8-45F9-845F-31AE03AEC0DC}"/>
    <cellStyle name="Salida 11 5 5 2 3 2" xfId="22992" xr:uid="{62973030-34FE-4F0D-BBED-661D72675E2B}"/>
    <cellStyle name="Salida 11 5 5 2 4" xfId="21446" xr:uid="{0993661B-16E4-4032-9E4D-B85191F756A6}"/>
    <cellStyle name="Salida 11 5 5 3" xfId="10083" xr:uid="{0C78498F-C674-44AF-BB0B-4F1D7F596878}"/>
    <cellStyle name="Salida 11 5 5 3 2" xfId="25191" xr:uid="{6ADD2D32-3DBA-49F2-88AD-36DFFB88E173}"/>
    <cellStyle name="Salida 11 5 5 4" xfId="15053" xr:uid="{8912CF46-1CCF-4943-A941-8B2E4CC9D9CC}"/>
    <cellStyle name="Salida 11 5 5 4 2" xfId="30161" xr:uid="{BEEB0B04-0DF5-402D-BCE0-15B33EBD87B7}"/>
    <cellStyle name="Salida 11 5 5 5" xfId="18809" xr:uid="{A160097C-323B-44C9-BD34-EDDEE2B240D9}"/>
    <cellStyle name="Salida 11 5 6" xfId="4076" xr:uid="{10DC6E73-0780-4071-8370-8EEE0DF66716}"/>
    <cellStyle name="Salida 11 5 6 2" xfId="6713" xr:uid="{772DC445-D3E6-48D7-A41C-02BD9F749DC8}"/>
    <cellStyle name="Salida 11 5 6 2 2" xfId="13024" xr:uid="{1F22DB13-4BCB-443E-B9F6-473F963BCD57}"/>
    <cellStyle name="Salida 11 5 6 2 2 2" xfId="28132" xr:uid="{1658FA0F-71F3-4C1E-A6BB-688B85130ED5}"/>
    <cellStyle name="Salida 11 5 6 2 3" xfId="16700" xr:uid="{17542940-0A07-4E74-99FA-B8352EE91571}"/>
    <cellStyle name="Salida 11 5 6 2 3 2" xfId="31808" xr:uid="{CAEF2699-9292-4E0A-A234-C6349F902EAD}"/>
    <cellStyle name="Salida 11 5 6 2 4" xfId="21821" xr:uid="{B7773194-5D61-430F-BB2D-A160B780D7EC}"/>
    <cellStyle name="Salida 11 5 6 3" xfId="10458" xr:uid="{965076C8-C89A-45C5-995B-EA9EB78EBC92}"/>
    <cellStyle name="Salida 11 5 6 3 2" xfId="25566" xr:uid="{C2C5FAB4-A39F-4E8D-A29B-C41C8A979DC7}"/>
    <cellStyle name="Salida 11 5 6 4" xfId="14028" xr:uid="{3A205A74-321D-4BF4-A431-CB9BBB660E4F}"/>
    <cellStyle name="Salida 11 5 6 4 2" xfId="29136" xr:uid="{C15FB24A-7A66-4F2B-96E7-6939ACAC94C5}"/>
    <cellStyle name="Salida 11 5 6 5" xfId="19184" xr:uid="{D885EC00-71FD-47C3-A435-0A66E9356151}"/>
    <cellStyle name="Salida 11 5 7" xfId="4641" xr:uid="{46630056-ADCD-4C6B-8873-5A9A63755569}"/>
    <cellStyle name="Salida 11 5 7 2" xfId="11023" xr:uid="{D81ABCD3-3206-4BE9-AD38-813B021EAF70}"/>
    <cellStyle name="Salida 11 5 7 2 2" xfId="26131" xr:uid="{A237B5F7-2093-40F8-9A47-1D87125BD7A7}"/>
    <cellStyle name="Salida 11 5 7 3" xfId="15565" xr:uid="{297F54D9-28B3-4782-A84C-EA7A14C748A4}"/>
    <cellStyle name="Salida 11 5 7 3 2" xfId="30673" xr:uid="{B2D16807-DDDD-42D7-81BA-18201684B386}"/>
    <cellStyle name="Salida 11 5 7 4" xfId="19749" xr:uid="{DA485E30-6A25-44D4-BDDC-C8FE644FC875}"/>
    <cellStyle name="Salida 11 5 8" xfId="8502" xr:uid="{55AB5723-1415-4B33-BB33-2E243258D597}"/>
    <cellStyle name="Salida 11 5 8 2" xfId="23610" xr:uid="{C49B0B92-7634-496E-B6A7-5170525395B6}"/>
    <cellStyle name="Salida 11 5 9" xfId="15281" xr:uid="{2077B116-01A2-4880-A330-9E96050359EA}"/>
    <cellStyle name="Salida 11 5 9 2" xfId="30389" xr:uid="{9CDB3A16-FFAE-48DC-931F-4F1CCF402CCA}"/>
    <cellStyle name="Salida 12" xfId="1504" xr:uid="{00000000-0005-0000-0000-0000E4050000}"/>
    <cellStyle name="Salida 12 2" xfId="1930" xr:uid="{5CD05F7E-4A42-4BA7-BC85-ECDFEC87A627}"/>
    <cellStyle name="Salida 12 2 10" xfId="8431" xr:uid="{44695A40-BBE2-4B56-A5BE-3D62456EE825}"/>
    <cellStyle name="Salida 12 2 10 2" xfId="23539" xr:uid="{6A04EA27-C3A0-4F4E-9420-10C3E0E215BD}"/>
    <cellStyle name="Salida 12 2 11" xfId="15325" xr:uid="{B416BD6E-C78A-4016-A311-29C38BE5CB21}"/>
    <cellStyle name="Salida 12 2 11 2" xfId="30433" xr:uid="{13689C98-8CA1-4656-8759-7B72CF63E003}"/>
    <cellStyle name="Salida 12 2 12" xfId="7900" xr:uid="{FA9FA094-DA4F-431D-B702-5D22441716E4}"/>
    <cellStyle name="Salida 12 2 12 2" xfId="23008" xr:uid="{96DEE311-AF9C-4931-B39F-A9D90AC85D42}"/>
    <cellStyle name="Salida 12 2 13" xfId="17155" xr:uid="{EF0228FD-6565-4E3E-A707-0EFAD805CA26}"/>
    <cellStyle name="Salida 12 2 2" xfId="2490" xr:uid="{0B1F2331-4A9C-4D79-AADF-0C5D407F49C1}"/>
    <cellStyle name="Salida 12 2 2 2" xfId="5127" xr:uid="{05592CCC-A3F0-467B-B083-B2B65EDBDE67}"/>
    <cellStyle name="Salida 12 2 2 2 2" xfId="11491" xr:uid="{25A51B91-959A-4995-80C0-C1653EB186D8}"/>
    <cellStyle name="Salida 12 2 2 2 2 2" xfId="26599" xr:uid="{8208204C-ACE1-48BB-896D-913EBDAB3E1E}"/>
    <cellStyle name="Salida 12 2 2 2 3" xfId="15913" xr:uid="{5254DB9D-F84F-4BC1-A01D-408B3E56EAB7}"/>
    <cellStyle name="Salida 12 2 2 2 3 2" xfId="31021" xr:uid="{7EDF8FDD-B3D5-4AA4-B797-0FC27CA8869C}"/>
    <cellStyle name="Salida 12 2 2 2 4" xfId="20235" xr:uid="{32DED9D1-837F-40C6-8659-292DA9B83820}"/>
    <cellStyle name="Salida 12 2 2 3" xfId="8957" xr:uid="{B7F21CB1-F30F-4244-B3CD-B8D4D60C05EE}"/>
    <cellStyle name="Salida 12 2 2 3 2" xfId="24065" xr:uid="{58869ADB-05B6-4141-BC4C-6AD8834D2750}"/>
    <cellStyle name="Salida 12 2 3" xfId="2706" xr:uid="{330A0530-6ED6-4096-8DA1-1096FD080F9F}"/>
    <cellStyle name="Salida 12 2 3 2" xfId="5343" xr:uid="{24BAA817-983C-4AB8-8BE6-818759F7C904}"/>
    <cellStyle name="Salida 12 2 3 2 2" xfId="11692" xr:uid="{C233579C-213F-4F2C-AB97-F48E146D333E}"/>
    <cellStyle name="Salida 12 2 3 2 2 2" xfId="26800" xr:uid="{99DBDBBE-9B6C-4304-A15C-6140216A1C1A}"/>
    <cellStyle name="Salida 12 2 3 2 3" xfId="14499" xr:uid="{58361D51-8E32-4536-B584-069B07CAC6C3}"/>
    <cellStyle name="Salida 12 2 3 2 3 2" xfId="29607" xr:uid="{B4E9E1EC-3C72-4AA6-9BF3-BA041A1D47A2}"/>
    <cellStyle name="Salida 12 2 3 2 4" xfId="20451" xr:uid="{5A9AEB8F-2F63-45AE-898D-E1C3A40980C5}"/>
    <cellStyle name="Salida 12 2 3 3" xfId="15794" xr:uid="{435CE843-AD6E-46DE-9643-4A7B4A6CE80C}"/>
    <cellStyle name="Salida 12 2 3 3 2" xfId="30902" xr:uid="{C2D59CA1-363E-433D-B8AA-501FC46F7402}"/>
    <cellStyle name="Salida 12 2 3 4" xfId="17814" xr:uid="{E84147F8-7145-46A7-8AF5-FFCEB4B5E3E4}"/>
    <cellStyle name="Salida 12 2 4" xfId="3009" xr:uid="{5E0FEEC3-F6FB-41A5-AF83-BC49E3691C91}"/>
    <cellStyle name="Salida 12 2 4 2" xfId="5646" xr:uid="{E0E278F5-543F-4907-B7E6-CA34EABDAF4A}"/>
    <cellStyle name="Salida 12 2 4 2 2" xfId="11957" xr:uid="{5C83A467-B7B8-44B0-AE59-2420AB38523E}"/>
    <cellStyle name="Salida 12 2 4 2 2 2" xfId="27065" xr:uid="{E2734734-FE8F-4712-8744-65E9F3FCEFAD}"/>
    <cellStyle name="Salida 12 2 4 2 3" xfId="15189" xr:uid="{7B7B866B-4102-47F7-BD5B-A89E12DDD2E9}"/>
    <cellStyle name="Salida 12 2 4 2 3 2" xfId="30297" xr:uid="{14998E2C-E2A1-45A8-A591-B74CD8DD2E8D}"/>
    <cellStyle name="Salida 12 2 4 2 4" xfId="20754" xr:uid="{F3E85755-CA15-4A5F-AEC8-8BD66969DA45}"/>
    <cellStyle name="Salida 12 2 4 3" xfId="9391" xr:uid="{76B1A078-5A15-4549-8A90-B2CEFB4D9B40}"/>
    <cellStyle name="Salida 12 2 4 3 2" xfId="24499" xr:uid="{9695FC8C-65DF-4375-8315-D7F5726D6F26}"/>
    <cellStyle name="Salida 12 2 4 4" xfId="13537" xr:uid="{36DDA8E9-7BF8-4BF2-BBD7-3DACC31D2E85}"/>
    <cellStyle name="Salida 12 2 4 4 2" xfId="28645" xr:uid="{288D7036-C1AB-41B0-846E-9B77DF212AFF}"/>
    <cellStyle name="Salida 12 2 4 5" xfId="18117" xr:uid="{ECC8BB8F-115A-4D26-AC20-8E76743BE00C}"/>
    <cellStyle name="Salida 12 2 5" xfId="3335" xr:uid="{DECF9C57-6A7D-4A90-BA40-6E8A3689382B}"/>
    <cellStyle name="Salida 12 2 5 2" xfId="5972" xr:uid="{7FFEC213-453A-4E30-8B06-68AEDFCFD547}"/>
    <cellStyle name="Salida 12 2 5 2 2" xfId="12283" xr:uid="{5EADCCB2-7EEA-4AEF-8138-BD164FC999C7}"/>
    <cellStyle name="Salida 12 2 5 2 2 2" xfId="27391" xr:uid="{34472243-C564-48A6-AB31-DD0CDC00D64F}"/>
    <cellStyle name="Salida 12 2 5 2 3" xfId="16192" xr:uid="{193E9E4D-0A30-42B8-9AA7-05A38E430CBD}"/>
    <cellStyle name="Salida 12 2 5 2 3 2" xfId="31300" xr:uid="{EBC99517-6DE7-4555-81E3-B03AFF26B4D2}"/>
    <cellStyle name="Salida 12 2 5 2 4" xfId="21080" xr:uid="{6B3243DB-E0B5-425F-B0DE-1163DAD52F15}"/>
    <cellStyle name="Salida 12 2 5 3" xfId="9717" xr:uid="{DD5B1139-DD4D-4476-B00A-2A91201AFB14}"/>
    <cellStyle name="Salida 12 2 5 3 2" xfId="24825" xr:uid="{8C69C52C-B710-4F4C-8E81-09DC976D2447}"/>
    <cellStyle name="Salida 12 2 5 4" xfId="15011" xr:uid="{C7E4DC5E-62CA-4FC7-AC64-5CAEBE9C7BA1}"/>
    <cellStyle name="Salida 12 2 5 4 2" xfId="30119" xr:uid="{C0CC8A92-F169-4D78-AC25-BBDD1A3C7652}"/>
    <cellStyle name="Salida 12 2 5 5" xfId="18443" xr:uid="{E22CF62E-87BB-4A64-B840-6FC83320AD83}"/>
    <cellStyle name="Salida 12 2 6" xfId="3641" xr:uid="{DE150A17-3477-46AC-AC66-E24B5CBE352C}"/>
    <cellStyle name="Salida 12 2 6 2" xfId="6278" xr:uid="{9DEC7CD5-9C86-4E74-AD6E-2582ED53B067}"/>
    <cellStyle name="Salida 12 2 6 2 2" xfId="12589" xr:uid="{2DE44543-5668-4F74-9A7C-E1073BB961CE}"/>
    <cellStyle name="Salida 12 2 6 2 2 2" xfId="27697" xr:uid="{EEAF72AA-F596-4716-9F39-62717FE50F25}"/>
    <cellStyle name="Salida 12 2 6 2 3" xfId="15821" xr:uid="{01B457E6-55EB-439A-8F28-88EDBE46DCC1}"/>
    <cellStyle name="Salida 12 2 6 2 3 2" xfId="30929" xr:uid="{280418C3-107B-4AE9-A778-C679CC045E7A}"/>
    <cellStyle name="Salida 12 2 6 2 4" xfId="21386" xr:uid="{4BDFB010-6E0B-45F5-BD92-39872DA6E20C}"/>
    <cellStyle name="Salida 12 2 6 3" xfId="10023" xr:uid="{4294AD32-0908-497A-A93A-8741F872FB41}"/>
    <cellStyle name="Salida 12 2 6 3 2" xfId="25131" xr:uid="{30ADBD83-9F5B-4380-8916-7AA13D53E347}"/>
    <cellStyle name="Salida 12 2 6 4" xfId="15976" xr:uid="{D749D2DB-0ABF-4F40-9DC2-436616F281BB}"/>
    <cellStyle name="Salida 12 2 6 4 2" xfId="31084" xr:uid="{7C1839F3-CE65-4D87-AC7C-60A47A350AF3}"/>
    <cellStyle name="Salida 12 2 6 5" xfId="18749" xr:uid="{C563F522-05FD-43CE-A0A6-53AC68ACC540}"/>
    <cellStyle name="Salida 12 2 7" xfId="4002" xr:uid="{ACB98B3E-910B-4F6C-88B9-0E64DD5344BA}"/>
    <cellStyle name="Salida 12 2 7 2" xfId="6639" xr:uid="{5EFCAFE3-9F6C-4879-9B8F-0729DD89FAE9}"/>
    <cellStyle name="Salida 12 2 7 2 2" xfId="12950" xr:uid="{109AD7B8-E527-4BA1-A4EE-F34FB500E0F8}"/>
    <cellStyle name="Salida 12 2 7 2 2 2" xfId="28058" xr:uid="{8569A019-AAB7-45ED-87C7-02244B314CF1}"/>
    <cellStyle name="Salida 12 2 7 2 3" xfId="16640" xr:uid="{C8E75827-5A0A-4142-B428-03898AB17AD0}"/>
    <cellStyle name="Salida 12 2 7 2 3 2" xfId="31748" xr:uid="{E9E349F0-A8DA-4712-9F51-1551D89C9D09}"/>
    <cellStyle name="Salida 12 2 7 2 4" xfId="21747" xr:uid="{995877E8-8245-4208-9F8B-DCFAEFC77FE1}"/>
    <cellStyle name="Salida 12 2 7 3" xfId="10384" xr:uid="{25C70A32-39CA-47A6-91EF-C909EB0A8C47}"/>
    <cellStyle name="Salida 12 2 7 3 2" xfId="25492" xr:uid="{C9E5E682-6AC0-4415-800B-BB2A4EA17AC1}"/>
    <cellStyle name="Salida 12 2 7 4" xfId="16452" xr:uid="{B9785721-889B-4914-9EEE-D2C52777428B}"/>
    <cellStyle name="Salida 12 2 7 4 2" xfId="31560" xr:uid="{F8F4CF87-6262-4325-9116-4E073D41E11D}"/>
    <cellStyle name="Salida 12 2 7 5" xfId="19110" xr:uid="{F7BBF602-9DC3-406B-87DD-0346B24B30C3}"/>
    <cellStyle name="Salida 12 2 8" xfId="4315" xr:uid="{7B1380B0-6C0D-4E07-9482-6A138DBA43A7}"/>
    <cellStyle name="Salida 12 2 8 2" xfId="6952" xr:uid="{7DAA02C9-3D80-4421-BB28-F122BA1E0299}"/>
    <cellStyle name="Salida 12 2 8 2 2" xfId="13263" xr:uid="{D5D167E6-7F4E-4276-8908-623B58A3E99E}"/>
    <cellStyle name="Salida 12 2 8 2 2 2" xfId="28371" xr:uid="{6B36B1DA-A6BB-4954-B462-80D3D1EC90FD}"/>
    <cellStyle name="Salida 12 2 8 2 3" xfId="16927" xr:uid="{BD8B1C95-2621-4AD7-A291-C216A65314BE}"/>
    <cellStyle name="Salida 12 2 8 2 3 2" xfId="32035" xr:uid="{BB996C14-B302-4026-8863-B4D775294D45}"/>
    <cellStyle name="Salida 12 2 8 2 4" xfId="22060" xr:uid="{1ECDEF41-09E9-4F94-8806-1ED0039EFA29}"/>
    <cellStyle name="Salida 12 2 8 3" xfId="10697" xr:uid="{2E8DBB0C-F074-4163-B9BE-178B32055F91}"/>
    <cellStyle name="Salida 12 2 8 3 2" xfId="25805" xr:uid="{A6A50FAC-F49E-426C-BCCB-2DF0CCBD0891}"/>
    <cellStyle name="Salida 12 2 8 4" xfId="15365" xr:uid="{C3B45AEE-027A-4D40-A53C-986CD48699A1}"/>
    <cellStyle name="Salida 12 2 8 4 2" xfId="30473" xr:uid="{17E9892C-9569-4E78-9819-917DEE210EF3}"/>
    <cellStyle name="Salida 12 2 8 5" xfId="19423" xr:uid="{93C32933-242F-487F-93CB-303794D30F8D}"/>
    <cellStyle name="Salida 12 2 9" xfId="4567" xr:uid="{E74D6470-30BA-4166-A7B0-55EEAF401CC9}"/>
    <cellStyle name="Salida 12 2 9 2" xfId="10949" xr:uid="{D7B201FB-ECF3-4422-B45F-6AC8B1962F25}"/>
    <cellStyle name="Salida 12 2 9 2 2" xfId="26057" xr:uid="{05195B16-E963-4802-BFFC-0C1967D39A4E}"/>
    <cellStyle name="Salida 12 2 9 3" xfId="11803" xr:uid="{39051FB7-3BF2-4428-8CEC-315C911745A4}"/>
    <cellStyle name="Salida 12 2 9 3 2" xfId="26911" xr:uid="{1FED210D-1FC0-4A2D-9CB4-A4E85A34BFF6}"/>
    <cellStyle name="Salida 12 2 9 4" xfId="19675" xr:uid="{56428B2E-6ED4-4082-ABDC-8705664A11BA}"/>
    <cellStyle name="Salida 12 3" xfId="1803" xr:uid="{814E076D-F9AC-4F87-BDD8-1528ACC5218D}"/>
    <cellStyle name="Salida 12 3 10" xfId="8304" xr:uid="{5DA02718-A746-454C-8910-05404F94FCB2}"/>
    <cellStyle name="Salida 12 3 10 2" xfId="23412" xr:uid="{1EEDE5E4-B6C1-45C4-8E71-BC3EF1308C78}"/>
    <cellStyle name="Salida 12 3 11" xfId="16173" xr:uid="{DF54B4A3-4152-4E72-9ADC-F4DFF2F80727}"/>
    <cellStyle name="Salida 12 3 11 2" xfId="31281" xr:uid="{54039017-9C01-47E4-B0F1-461E62343A7A}"/>
    <cellStyle name="Salida 12 3 12" xfId="11665" xr:uid="{9EA678B6-04DB-460C-AF66-7646DF44C2F8}"/>
    <cellStyle name="Salida 12 3 12 2" xfId="26773" xr:uid="{20670C99-92C0-4DE8-8E06-45A99F2EEECF}"/>
    <cellStyle name="Salida 12 3 13" xfId="17028" xr:uid="{FEB89CA3-CE6D-49BB-A7F6-95DB05E49AFC}"/>
    <cellStyle name="Salida 12 3 2" xfId="2363" xr:uid="{9A950645-D515-4D79-98BD-52BA29C97044}"/>
    <cellStyle name="Salida 12 3 2 2" xfId="5000" xr:uid="{74BB7BFE-153F-4CD1-99CF-902E410C92AD}"/>
    <cellStyle name="Salida 12 3 2 2 2" xfId="11364" xr:uid="{DC4EB5CD-F635-4347-9DA4-0956FBC8B534}"/>
    <cellStyle name="Salida 12 3 2 2 2 2" xfId="26472" xr:uid="{A44038E3-F11F-4454-BA10-0D2312C1E4DB}"/>
    <cellStyle name="Salida 12 3 2 2 3" xfId="14171" xr:uid="{D54EEDEB-6049-4C79-A3D9-F44E11630518}"/>
    <cellStyle name="Salida 12 3 2 2 3 2" xfId="29279" xr:uid="{2E84DA52-3705-44BD-BF35-A03D42DBE3C1}"/>
    <cellStyle name="Salida 12 3 2 2 4" xfId="20108" xr:uid="{2A3EEFBE-F0EA-40E2-89F1-B6EE203EF57B}"/>
    <cellStyle name="Salida 12 3 2 3" xfId="8830" xr:uid="{857DECF2-A384-4FC2-8D55-A1E502226B94}"/>
    <cellStyle name="Salida 12 3 2 3 2" xfId="23938" xr:uid="{A3E1886B-DD4E-44BA-848A-AB7648274808}"/>
    <cellStyle name="Salida 12 3 3" xfId="2256" xr:uid="{A0EDB5F3-E527-4C5E-A1D5-C39DA103F8FD}"/>
    <cellStyle name="Salida 12 3 3 2" xfId="4893" xr:uid="{6169CB34-C5DA-4118-8CD2-E6EB2E89F677}"/>
    <cellStyle name="Salida 12 3 3 2 2" xfId="11257" xr:uid="{BF4D6C09-B617-4C23-9626-FAA1C4EA12ED}"/>
    <cellStyle name="Salida 12 3 3 2 2 2" xfId="26365" xr:uid="{75770861-69DC-4984-84C3-3A81F1594FDB}"/>
    <cellStyle name="Salida 12 3 3 2 3" xfId="11228" xr:uid="{808878CB-4632-4A11-A166-518B01874F2E}"/>
    <cellStyle name="Salida 12 3 3 2 3 2" xfId="26336" xr:uid="{486B1E2E-CC4C-48D5-B8DE-9A5714EE6466}"/>
    <cellStyle name="Salida 12 3 3 2 4" xfId="20001" xr:uid="{EAEE8135-1264-467B-95DE-31EB30D9CFDC}"/>
    <cellStyle name="Salida 12 3 3 3" xfId="15443" xr:uid="{80B9AE2D-5BE5-476A-B1FB-B30289002441}"/>
    <cellStyle name="Salida 12 3 3 3 2" xfId="30551" xr:uid="{5B80080D-E41C-4580-8C98-627FAFA60B1A}"/>
    <cellStyle name="Salida 12 3 3 4" xfId="17481" xr:uid="{48522121-2DC9-4FC3-9B93-D67C819FE6FE}"/>
    <cellStyle name="Salida 12 3 4" xfId="2643" xr:uid="{9C7DAD80-F912-4E2F-922E-2739546914B0}"/>
    <cellStyle name="Salida 12 3 4 2" xfId="5280" xr:uid="{33AC3F49-E08E-4A41-A2E7-1A1842D24E46}"/>
    <cellStyle name="Salida 12 3 4 2 2" xfId="11644" xr:uid="{3D9C5D5F-B365-4588-87F2-69FE4C901F3F}"/>
    <cellStyle name="Salida 12 3 4 2 2 2" xfId="26752" xr:uid="{767D75E6-7D87-4607-9376-5B7112821A1F}"/>
    <cellStyle name="Salida 12 3 4 2 3" xfId="16413" xr:uid="{8DFA3E01-E80B-4AF6-ADC6-D29AD42E2A34}"/>
    <cellStyle name="Salida 12 3 4 2 3 2" xfId="31521" xr:uid="{B4AA6645-C94E-4F13-B3BA-AAB5C446DBD5}"/>
    <cellStyle name="Salida 12 3 4 2 4" xfId="20388" xr:uid="{C3F47DE4-C06D-4E95-B7BB-3E1A73C47E9F}"/>
    <cellStyle name="Salida 12 3 4 3" xfId="9110" xr:uid="{A0A3C58E-2D51-4ECA-94BC-37F4C855A405}"/>
    <cellStyle name="Salida 12 3 4 3 2" xfId="24218" xr:uid="{7061C9A9-16C2-4A60-A6E0-8D61B46AC9D1}"/>
    <cellStyle name="Salida 12 3 4 4" xfId="15485" xr:uid="{CC10C858-31CD-4EEA-9A6E-9D61212FF16D}"/>
    <cellStyle name="Salida 12 3 4 4 2" xfId="30593" xr:uid="{347B1300-4037-4EFF-AA80-B83A2E5FA513}"/>
    <cellStyle name="Salida 12 3 4 5" xfId="17751" xr:uid="{44567050-B74E-4312-845C-18F1A4AC0879}"/>
    <cellStyle name="Salida 12 3 5" xfId="3224" xr:uid="{CF89FF53-57ED-43B9-BFE4-C081F0ACDC00}"/>
    <cellStyle name="Salida 12 3 5 2" xfId="5861" xr:uid="{610E11D9-0D58-4B06-B003-8145DB8B15B3}"/>
    <cellStyle name="Salida 12 3 5 2 2" xfId="12172" xr:uid="{0C57F972-BAF8-4B72-8F0B-16542C445B21}"/>
    <cellStyle name="Salida 12 3 5 2 2 2" xfId="27280" xr:uid="{3FCB58A5-7FBF-490E-941F-0626A27A2966}"/>
    <cellStyle name="Salida 12 3 5 2 3" xfId="14357" xr:uid="{818A3FB0-A74B-4506-A188-F32183A0D6AA}"/>
    <cellStyle name="Salida 12 3 5 2 3 2" xfId="29465" xr:uid="{A98C4F32-0C74-483A-AA22-6998C7FAEC89}"/>
    <cellStyle name="Salida 12 3 5 2 4" xfId="20969" xr:uid="{B35EE191-72CD-44A1-B6EF-45B35F40954C}"/>
    <cellStyle name="Salida 12 3 5 3" xfId="9606" xr:uid="{9E2A1FF8-70F8-4BF5-B8BB-26CB33C98C9F}"/>
    <cellStyle name="Salida 12 3 5 3 2" xfId="24714" xr:uid="{1F2D4194-6EE5-44E3-A43C-B7A8D47052FB}"/>
    <cellStyle name="Salida 12 3 5 4" xfId="13543" xr:uid="{CE580D99-EEE8-43EA-87FF-E7180714E56A}"/>
    <cellStyle name="Salida 12 3 5 4 2" xfId="28651" xr:uid="{1B92189A-907D-4D4A-9C4A-3CA41AD2E996}"/>
    <cellStyle name="Salida 12 3 5 5" xfId="18332" xr:uid="{97381435-BF70-4BB5-8BEC-EF3A046D3B7F}"/>
    <cellStyle name="Salida 12 3 6" xfId="2306" xr:uid="{91F39C1D-6CE9-420D-A694-420A24B5ADD6}"/>
    <cellStyle name="Salida 12 3 6 2" xfId="4943" xr:uid="{1CAA64F0-30F6-4FA8-895E-E47ABFB66884}"/>
    <cellStyle name="Salida 12 3 6 2 2" xfId="11307" xr:uid="{2683ED26-45F8-458B-A166-83FD4FDE6043}"/>
    <cellStyle name="Salida 12 3 6 2 2 2" xfId="26415" xr:uid="{DFBF6A93-FC34-4CFA-B568-A3C6B1C1C61B}"/>
    <cellStyle name="Salida 12 3 6 2 3" xfId="13425" xr:uid="{F1672918-E5DA-42DB-9575-F9A2A9BD8137}"/>
    <cellStyle name="Salida 12 3 6 2 3 2" xfId="28533" xr:uid="{A59D9030-80D4-46FE-AFBB-81C0A6FD7BE5}"/>
    <cellStyle name="Salida 12 3 6 2 4" xfId="20051" xr:uid="{D3FFF5C5-78F8-4FB9-91D6-9A5A28A819F6}"/>
    <cellStyle name="Salida 12 3 6 3" xfId="8773" xr:uid="{37B005CA-AADA-4030-B1BB-62BB4A53680F}"/>
    <cellStyle name="Salida 12 3 6 3 2" xfId="23881" xr:uid="{8409F5C9-F9F6-4284-88B8-782A3AFC6293}"/>
    <cellStyle name="Salida 12 3 6 4" xfId="7785" xr:uid="{A7828CA4-9212-4F97-958F-3BB9A4AC9E52}"/>
    <cellStyle name="Salida 12 3 6 4 2" xfId="22893" xr:uid="{89663AB2-AEB6-4020-81E2-14EA3D3F88FB}"/>
    <cellStyle name="Salida 12 3 6 5" xfId="17531" xr:uid="{3BD24D06-7D8A-4A79-AFF4-9D6A51236719}"/>
    <cellStyle name="Salida 12 3 7" xfId="3875" xr:uid="{C6D369DC-83F5-42CA-99D0-CEA69BFB1DE6}"/>
    <cellStyle name="Salida 12 3 7 2" xfId="6512" xr:uid="{ADB2C7CA-C01F-4F8C-87E5-45AF23358F77}"/>
    <cellStyle name="Salida 12 3 7 2 2" xfId="12823" xr:uid="{D74E1B9D-7C5C-4F4F-B619-B7A46A1D8FEF}"/>
    <cellStyle name="Salida 12 3 7 2 2 2" xfId="27931" xr:uid="{AB501E63-9F19-4419-A2EC-ABBC8C44FF9C}"/>
    <cellStyle name="Salida 12 3 7 2 3" xfId="8118" xr:uid="{B6077AB3-C5F9-401A-9671-F9ABCF794883}"/>
    <cellStyle name="Salida 12 3 7 2 3 2" xfId="23226" xr:uid="{40A1595F-81D1-41B3-A125-3FCCB6B90939}"/>
    <cellStyle name="Salida 12 3 7 2 4" xfId="21620" xr:uid="{6EEE77FD-7CFC-41AD-AE7F-7418A24FAE51}"/>
    <cellStyle name="Salida 12 3 7 3" xfId="10257" xr:uid="{AC6E4851-B9CD-4881-9094-A42AA911A9B8}"/>
    <cellStyle name="Salida 12 3 7 3 2" xfId="25365" xr:uid="{63F785A7-004A-49E6-90D5-5409B99EA4E1}"/>
    <cellStyle name="Salida 12 3 7 4" xfId="9226" xr:uid="{395AEBA5-E84A-4717-811B-5268EAB5FF4E}"/>
    <cellStyle name="Salida 12 3 7 4 2" xfId="24334" xr:uid="{D6BB7204-061B-47CC-A643-A23CE7141E19}"/>
    <cellStyle name="Salida 12 3 7 5" xfId="18983" xr:uid="{61618613-86FC-4170-B942-B791EF4C7A64}"/>
    <cellStyle name="Salida 12 3 8" xfId="4257" xr:uid="{ED9A8AAF-7DC9-4A91-A12C-55955A033811}"/>
    <cellStyle name="Salida 12 3 8 2" xfId="6894" xr:uid="{D14E4C45-9C4E-40A7-A65F-ECE40C7C512F}"/>
    <cellStyle name="Salida 12 3 8 2 2" xfId="13205" xr:uid="{4E858077-24BE-4009-A157-F4A6119B2A3E}"/>
    <cellStyle name="Salida 12 3 8 2 2 2" xfId="28313" xr:uid="{F03C26C8-D933-4416-B1C9-9205C41E71A5}"/>
    <cellStyle name="Salida 12 3 8 2 3" xfId="16869" xr:uid="{3BAB1647-CDC4-411D-A3C4-CB91B33159CB}"/>
    <cellStyle name="Salida 12 3 8 2 3 2" xfId="31977" xr:uid="{DE66BE01-B122-419C-8458-30D80AF473EA}"/>
    <cellStyle name="Salida 12 3 8 2 4" xfId="22002" xr:uid="{A61FC94E-C825-4B70-976D-C8631E32F1D7}"/>
    <cellStyle name="Salida 12 3 8 3" xfId="10639" xr:uid="{D25029DA-491A-4752-B011-BB09FE657E13}"/>
    <cellStyle name="Salida 12 3 8 3 2" xfId="25747" xr:uid="{E4DF6585-75E5-48EE-879F-94DF06691611}"/>
    <cellStyle name="Salida 12 3 8 4" xfId="16462" xr:uid="{A3580EB6-33C5-472A-A483-95E18EC1000A}"/>
    <cellStyle name="Salida 12 3 8 4 2" xfId="31570" xr:uid="{9AA1FF80-71A3-4E7A-BDF9-16664AAB3B72}"/>
    <cellStyle name="Salida 12 3 8 5" xfId="19365" xr:uid="{1D7E79D5-F496-4C92-AC8E-FC447A334471}"/>
    <cellStyle name="Salida 12 3 9" xfId="4440" xr:uid="{4C9AB84F-CF56-4A3C-9119-6FE8971CF83D}"/>
    <cellStyle name="Salida 12 3 9 2" xfId="10822" xr:uid="{D6B445F8-279F-4E06-A735-906BD73F2821}"/>
    <cellStyle name="Salida 12 3 9 2 2" xfId="25930" xr:uid="{A0774D32-3223-4B1F-9AFD-E00C26E7E4B2}"/>
    <cellStyle name="Salida 12 3 9 3" xfId="15917" xr:uid="{0377618F-C4C5-49E5-AFD6-392C82E7543D}"/>
    <cellStyle name="Salida 12 3 9 3 2" xfId="31025" xr:uid="{8032B311-3A6D-496B-8E75-7AF530287208}"/>
    <cellStyle name="Salida 12 3 9 4" xfId="19548" xr:uid="{3FFA48E5-8911-4C25-9851-A94974EB1D58}"/>
    <cellStyle name="Salida 12 4" xfId="2121" xr:uid="{77CD3A23-A7D3-415D-8252-1E1E10198871}"/>
    <cellStyle name="Salida 12 4 10" xfId="13930" xr:uid="{C6508042-4D47-46BB-93D1-EAD08F263BC5}"/>
    <cellStyle name="Salida 12 4 10 2" xfId="29038" xr:uid="{2F1A40BE-2324-4B0C-B217-45AC736F0CC3}"/>
    <cellStyle name="Salida 12 4 11" xfId="8163" xr:uid="{044A2BCE-7FAB-4AA5-BBDA-E4CDE0DE5B81}"/>
    <cellStyle name="Salida 12 4 11 2" xfId="23271" xr:uid="{D6FEA59B-10E7-4F93-8DC0-891F507F8811}"/>
    <cellStyle name="Salida 12 4 12" xfId="17346" xr:uid="{F6A1F42E-3CB1-4FCE-8223-5BE9E56F9DA6}"/>
    <cellStyle name="Salida 12 4 2" xfId="2611" xr:uid="{5B0E0C5D-D456-462F-9D75-B4E74F8828E3}"/>
    <cellStyle name="Salida 12 4 2 2" xfId="5248" xr:uid="{9AFC5A9C-EB61-4FD8-96AF-0BF6D3DD5964}"/>
    <cellStyle name="Salida 12 4 2 2 2" xfId="11612" xr:uid="{35EE9299-CF86-4B16-BD63-2DA1E96C8527}"/>
    <cellStyle name="Salida 12 4 2 2 2 2" xfId="26720" xr:uid="{5A016703-E04F-4724-B7B1-1F652FF84BD5}"/>
    <cellStyle name="Salida 12 4 2 2 3" xfId="7583" xr:uid="{8118DD86-2E4E-4CD1-8891-144D7241D69B}"/>
    <cellStyle name="Salida 12 4 2 2 3 2" xfId="22691" xr:uid="{2EE1BE35-BDDB-4702-9D1B-CBD963E1E5F0}"/>
    <cellStyle name="Salida 12 4 2 2 4" xfId="20356" xr:uid="{F05A8294-1524-49BA-ABAC-389B85DB375C}"/>
    <cellStyle name="Salida 12 4 2 3" xfId="9078" xr:uid="{70E3C7F3-E285-4151-A610-31CA86D1F816}"/>
    <cellStyle name="Salida 12 4 2 3 2" xfId="24186" xr:uid="{15BC841E-BF38-4A8E-9555-96ECB5DC65E2}"/>
    <cellStyle name="Salida 12 4 2 4" xfId="16067" xr:uid="{D136B762-8C48-4773-B8CF-64F2DB92EF6E}"/>
    <cellStyle name="Salida 12 4 2 4 2" xfId="31175" xr:uid="{3B29C51D-1E58-470A-9FBD-62725D23F2E5}"/>
    <cellStyle name="Salida 12 4 2 5" xfId="15666" xr:uid="{43B29290-860F-4794-9C2D-C087D2166434}"/>
    <cellStyle name="Salida 12 4 2 5 2" xfId="30774" xr:uid="{6B3435AE-7DDA-4731-AB73-05A10B5D584D}"/>
    <cellStyle name="Salida 12 4 2 6" xfId="17719" xr:uid="{DB565ED4-A339-4432-B022-E037DD0C70DB}"/>
    <cellStyle name="Salida 12 4 3" xfId="2876" xr:uid="{ED2DBC35-702F-4FFC-8707-537DE86F111D}"/>
    <cellStyle name="Salida 12 4 3 2" xfId="5513" xr:uid="{4F5214C8-406A-4CCC-A0D4-98B52805CE20}"/>
    <cellStyle name="Salida 12 4 3 2 2" xfId="11824" xr:uid="{CD227BF3-E24D-4614-A6C5-FBD5D3120242}"/>
    <cellStyle name="Salida 12 4 3 2 2 2" xfId="26932" xr:uid="{944A3526-77FE-4648-835B-AC40CF7E86E0}"/>
    <cellStyle name="Salida 12 4 3 2 3" xfId="15143" xr:uid="{8EBC85DF-DE2F-40A9-8E64-DFA15C9722EE}"/>
    <cellStyle name="Salida 12 4 3 2 3 2" xfId="30251" xr:uid="{4FDE770B-E9F3-4B46-9A0C-DFA3F541AC50}"/>
    <cellStyle name="Salida 12 4 3 2 4" xfId="20621" xr:uid="{B98E7185-B28A-42BE-9ABA-7A2CC7102BDE}"/>
    <cellStyle name="Salida 12 4 3 3" xfId="7134" xr:uid="{BC3F2681-FF14-4367-AB3C-5E3840B04BA3}"/>
    <cellStyle name="Salida 12 4 3 3 2" xfId="22242" xr:uid="{579A222B-C6C9-4EDE-A3CE-4B5C909A061F}"/>
    <cellStyle name="Salida 12 4 3 4" xfId="17984" xr:uid="{825E19EA-332C-4BB1-A2E0-CCE4A03708C3}"/>
    <cellStyle name="Salida 12 4 4" xfId="3179" xr:uid="{19D8EA6E-0FDB-4E1C-9635-B5E4393B0126}"/>
    <cellStyle name="Salida 12 4 4 2" xfId="5816" xr:uid="{742EB6B8-7863-48EB-B831-2A0DCD98205A}"/>
    <cellStyle name="Salida 12 4 4 2 2" xfId="12127" xr:uid="{30B0F63E-EFD9-452C-B8EA-946C5C56D3BF}"/>
    <cellStyle name="Salida 12 4 4 2 2 2" xfId="27235" xr:uid="{97851770-4D99-4110-8F54-A7106F9D7469}"/>
    <cellStyle name="Salida 12 4 4 2 3" xfId="7464" xr:uid="{5C1A63A2-AFF6-480B-865D-1A95ABCCE980}"/>
    <cellStyle name="Salida 12 4 4 2 3 2" xfId="22572" xr:uid="{73EC2400-3517-4A02-9CFD-3DD04C38D22D}"/>
    <cellStyle name="Salida 12 4 4 2 4" xfId="20924" xr:uid="{381BC4AE-203C-461A-AD09-4FD38072A1C3}"/>
    <cellStyle name="Salida 12 4 4 3" xfId="9561" xr:uid="{4E02D6B7-4A28-455B-952A-396D5F89F28B}"/>
    <cellStyle name="Salida 12 4 4 3 2" xfId="24669" xr:uid="{D370D908-D3E9-4527-B432-F3EB24A9510D}"/>
    <cellStyle name="Salida 12 4 4 4" xfId="15678" xr:uid="{CB1FDEC8-DD29-4F00-8F49-5C3269367C3E}"/>
    <cellStyle name="Salida 12 4 4 4 2" xfId="30786" xr:uid="{1635DA37-D75D-460D-A84A-E63AF469F48C}"/>
    <cellStyle name="Salida 12 4 4 5" xfId="18287" xr:uid="{C04FE68D-D233-4EDF-BADC-B212EED1157B}"/>
    <cellStyle name="Salida 12 4 5" xfId="3505" xr:uid="{8047B4E0-C2A4-48ED-9003-4715721E9949}"/>
    <cellStyle name="Salida 12 4 5 2" xfId="6142" xr:uid="{B7845FD7-255B-4388-8591-475331C77664}"/>
    <cellStyle name="Salida 12 4 5 2 2" xfId="12453" xr:uid="{9B6F4526-0496-4AD9-911B-F71D4C4F4543}"/>
    <cellStyle name="Salida 12 4 5 2 2 2" xfId="27561" xr:uid="{52BE84B2-2017-482A-B76C-9FFBF08CD7C1}"/>
    <cellStyle name="Salida 12 4 5 2 3" xfId="9262" xr:uid="{BA3DBE56-A5FA-4A76-915D-8EC321790BDB}"/>
    <cellStyle name="Salida 12 4 5 2 3 2" xfId="24370" xr:uid="{11D26456-0B8A-4F86-A026-9331DE54934E}"/>
    <cellStyle name="Salida 12 4 5 2 4" xfId="21250" xr:uid="{390FB525-4E02-45B4-9888-631CCB3B5E41}"/>
    <cellStyle name="Salida 12 4 5 3" xfId="9887" xr:uid="{4300DE8C-70FB-4F64-ABE5-3857E0E62105}"/>
    <cellStyle name="Salida 12 4 5 3 2" xfId="24995" xr:uid="{36D48812-2AB4-45AD-8A34-5C3FF4161507}"/>
    <cellStyle name="Salida 12 4 5 4" xfId="14846" xr:uid="{2B53DDDF-D408-4529-B892-5923F79FB737}"/>
    <cellStyle name="Salida 12 4 5 4 2" xfId="29954" xr:uid="{91DF0694-4765-4274-BEE3-BE06E328AC38}"/>
    <cellStyle name="Salida 12 4 5 5" xfId="18613" xr:uid="{6682E9C7-9934-4DAB-ADF7-C95D80F9A1A3}"/>
    <cellStyle name="Salida 12 4 6" xfId="3811" xr:uid="{0C3AFC36-E8B9-4F6D-AFDB-5FD48EF16FA9}"/>
    <cellStyle name="Salida 12 4 6 2" xfId="6448" xr:uid="{56B41684-80B3-4027-A75D-89BF3B7E7DA9}"/>
    <cellStyle name="Salida 12 4 6 2 2" xfId="12759" xr:uid="{C6D5DB82-8FE3-406B-9F1A-60CDB3C6BC1A}"/>
    <cellStyle name="Salida 12 4 6 2 2 2" xfId="27867" xr:uid="{BF687FC6-19B5-4370-A906-46ACA237B0D7}"/>
    <cellStyle name="Salida 12 4 6 2 3" xfId="15326" xr:uid="{A9B9DAC3-2C20-4B34-879A-32991E35B8E0}"/>
    <cellStyle name="Salida 12 4 6 2 3 2" xfId="30434" xr:uid="{CF0FEC78-269A-4D70-ACFB-676FC9B32DB4}"/>
    <cellStyle name="Salida 12 4 6 2 4" xfId="21556" xr:uid="{3D9F043E-5619-465A-A0B8-0E7F6AFFEB84}"/>
    <cellStyle name="Salida 12 4 6 3" xfId="10193" xr:uid="{261C6677-BC43-4F01-BCFE-3C709B4F8FE9}"/>
    <cellStyle name="Salida 12 4 6 3 2" xfId="25301" xr:uid="{6D05D59F-80C4-464F-9587-9920DF5E8CE8}"/>
    <cellStyle name="Salida 12 4 6 4" xfId="15047" xr:uid="{27A3DADB-A7B1-4157-9E78-E0449C048A8F}"/>
    <cellStyle name="Salida 12 4 6 4 2" xfId="30155" xr:uid="{9951B345-FBD4-4069-ABE8-1E2204BB20C1}"/>
    <cellStyle name="Salida 12 4 6 5" xfId="18919" xr:uid="{FC8735D0-0E07-41F6-A78F-70732AFEDF8F}"/>
    <cellStyle name="Salida 12 4 7" xfId="4193" xr:uid="{54E72FC4-F083-49A8-B1AF-7DB8F089C447}"/>
    <cellStyle name="Salida 12 4 7 2" xfId="6830" xr:uid="{F754DE7B-83D0-4132-A42D-50E5852EF108}"/>
    <cellStyle name="Salida 12 4 7 2 2" xfId="13141" xr:uid="{DF0FDF31-D372-4276-BAC7-001C6621CBB4}"/>
    <cellStyle name="Salida 12 4 7 2 2 2" xfId="28249" xr:uid="{DB345B86-DDEF-46F1-8DD8-444788E34B8E}"/>
    <cellStyle name="Salida 12 4 7 2 3" xfId="16810" xr:uid="{16E49AF7-CB31-4B9F-92CA-B87023BD79ED}"/>
    <cellStyle name="Salida 12 4 7 2 3 2" xfId="31918" xr:uid="{7ECFC318-2612-4786-8E18-08548BC120F3}"/>
    <cellStyle name="Salida 12 4 7 2 4" xfId="21938" xr:uid="{8034ABE1-74E7-48D4-987C-F8758E5DDCE5}"/>
    <cellStyle name="Salida 12 4 7 3" xfId="10575" xr:uid="{CB857099-C5C9-4542-8169-637188AE2D76}"/>
    <cellStyle name="Salida 12 4 7 3 2" xfId="25683" xr:uid="{6A9A56B9-272B-4821-9B45-28F0CE40BFEB}"/>
    <cellStyle name="Salida 12 4 7 4" xfId="8191" xr:uid="{30F664B8-8FAF-464A-BD1C-43E976FE7F7C}"/>
    <cellStyle name="Salida 12 4 7 4 2" xfId="23299" xr:uid="{F91BE8BE-31A7-4726-AB95-AA294CC6443D}"/>
    <cellStyle name="Salida 12 4 7 5" xfId="19301" xr:uid="{46EDD6B8-2E24-411A-890A-1781D9F50CE3}"/>
    <cellStyle name="Salida 12 4 8" xfId="4758" xr:uid="{BC6AB790-4DDC-4E4D-8E02-B6FDE0F55879}"/>
    <cellStyle name="Salida 12 4 8 2" xfId="11140" xr:uid="{8001105C-2B42-4DCF-89BE-88ECCE6C2799}"/>
    <cellStyle name="Salida 12 4 8 2 2" xfId="26248" xr:uid="{411520BC-B5F5-4ECA-BBB5-657E4AB1F51A}"/>
    <cellStyle name="Salida 12 4 8 3" xfId="14860" xr:uid="{59646B95-1CF8-4D43-952E-E943D50E86D1}"/>
    <cellStyle name="Salida 12 4 8 3 2" xfId="29968" xr:uid="{B3A35A4A-7D1C-4EEE-A5CC-8DCBC5F07E1E}"/>
    <cellStyle name="Salida 12 4 8 4" xfId="19866" xr:uid="{CCE55DC2-DCD9-4F15-B20C-B417C18636F9}"/>
    <cellStyle name="Salida 12 4 9" xfId="8619" xr:uid="{D1268DC6-2948-46FE-9074-1AF515E1EB2B}"/>
    <cellStyle name="Salida 12 4 9 2" xfId="23727" xr:uid="{EB73BB4E-E39A-40E3-94D4-BFC7AE4B7CC2}"/>
    <cellStyle name="Salida 12 5" xfId="2003" xr:uid="{4B4777E3-EBCB-4537-9EFB-ABF49D2480E4}"/>
    <cellStyle name="Salida 12 5 10" xfId="15496" xr:uid="{715AE5A9-9C96-4F88-B0EE-A58F27487CDE}"/>
    <cellStyle name="Salida 12 5 10 2" xfId="30604" xr:uid="{C6743E6B-AF0F-4882-A369-C39E9B20FA2A}"/>
    <cellStyle name="Salida 12 5 11" xfId="17228" xr:uid="{980EE834-B682-4101-8C99-75F87DCB9117}"/>
    <cellStyle name="Salida 12 5 2" xfId="2765" xr:uid="{0E8BEEC3-60CD-4C23-B6FD-808F862B7CA6}"/>
    <cellStyle name="Salida 12 5 2 2" xfId="5402" xr:uid="{B4BB76A7-67EC-42AD-9193-B167B1B07532}"/>
    <cellStyle name="Salida 12 5 2 2 2" xfId="11751" xr:uid="{C2AEEDC6-8220-47C0-8B72-84EDC0D20D45}"/>
    <cellStyle name="Salida 12 5 2 2 2 2" xfId="26859" xr:uid="{FDC8FAC1-AE22-438B-9C55-5DEB8DAAD3EB}"/>
    <cellStyle name="Salida 12 5 2 2 3" xfId="11664" xr:uid="{40BFBCCC-2B28-4A8A-BDF3-E51AAC6FF242}"/>
    <cellStyle name="Salida 12 5 2 2 3 2" xfId="26772" xr:uid="{FE8E916E-666F-40F4-8D6B-70568112A3AA}"/>
    <cellStyle name="Salida 12 5 2 2 4" xfId="20510" xr:uid="{3A2C789C-9389-4E0D-9D53-539743996C81}"/>
    <cellStyle name="Salida 12 5 2 3" xfId="14554" xr:uid="{5FDA94A0-FB62-455E-89D9-7A65E96D84AE}"/>
    <cellStyle name="Salida 12 5 2 3 2" xfId="29662" xr:uid="{61B92A83-813A-48BA-8D3C-4D9CED60C3B4}"/>
    <cellStyle name="Salida 12 5 2 4" xfId="17873" xr:uid="{42EB63BD-38D4-4DAA-911A-8C4E6464C423}"/>
    <cellStyle name="Salida 12 5 3" xfId="3068" xr:uid="{270ECEA2-EE36-4A9A-8757-6C884C0ED126}"/>
    <cellStyle name="Salida 12 5 3 2" xfId="5705" xr:uid="{623AF786-F983-4D17-90DF-5C06C07DFB14}"/>
    <cellStyle name="Salida 12 5 3 2 2" xfId="12016" xr:uid="{AA40F657-0CCD-4DC5-B064-7642482C3D3C}"/>
    <cellStyle name="Salida 12 5 3 2 2 2" xfId="27124" xr:uid="{AA029894-8EA0-4ADD-82E5-014A7049453A}"/>
    <cellStyle name="Salida 12 5 3 2 3" xfId="14997" xr:uid="{1FDEF607-CDE2-4E54-AD1F-E163E59CAB09}"/>
    <cellStyle name="Salida 12 5 3 2 3 2" xfId="30105" xr:uid="{EB266409-0D63-4D14-8029-75941C6B3BAE}"/>
    <cellStyle name="Salida 12 5 3 2 4" xfId="20813" xr:uid="{541581B6-9545-43DA-B8A7-23C401467D0A}"/>
    <cellStyle name="Salida 12 5 3 3" xfId="9450" xr:uid="{1D34BD78-82E1-447D-9489-B9A709A0ED30}"/>
    <cellStyle name="Salida 12 5 3 3 2" xfId="24558" xr:uid="{7950AB88-3D32-4C2E-9D54-046046469495}"/>
    <cellStyle name="Salida 12 5 3 4" xfId="15158" xr:uid="{146F8D26-5740-4A28-9844-A391E3D5745A}"/>
    <cellStyle name="Salida 12 5 3 4 2" xfId="30266" xr:uid="{D0969E1D-FA43-4AB5-8FE3-1EAF0A86ABAB}"/>
    <cellStyle name="Salida 12 5 3 5" xfId="18176" xr:uid="{02CE535D-376A-4180-9461-8605CC3F8044}"/>
    <cellStyle name="Salida 12 5 4" xfId="3394" xr:uid="{8FB08ED7-77FF-401E-887A-1D1CFE82B5E9}"/>
    <cellStyle name="Salida 12 5 4 2" xfId="6031" xr:uid="{A80708DB-C7CA-4E6A-A13D-AF6A69D56836}"/>
    <cellStyle name="Salida 12 5 4 2 2" xfId="12342" xr:uid="{423658CE-E1A4-4D6B-AF83-4880FEFF7A88}"/>
    <cellStyle name="Salida 12 5 4 2 2 2" xfId="27450" xr:uid="{37B53DDE-5A79-4493-9432-A6783760DD26}"/>
    <cellStyle name="Salida 12 5 4 2 3" xfId="14644" xr:uid="{CB3BA631-B055-4B9A-A039-5BBF52753ED5}"/>
    <cellStyle name="Salida 12 5 4 2 3 2" xfId="29752" xr:uid="{28A37095-7ABC-44E6-801F-50B1D5F32FBB}"/>
    <cellStyle name="Salida 12 5 4 2 4" xfId="21139" xr:uid="{01DECABA-977C-4B87-A813-31E1AEBCB24D}"/>
    <cellStyle name="Salida 12 5 4 3" xfId="9776" xr:uid="{03A63E0A-DA46-4526-90D8-04706A2DB67F}"/>
    <cellStyle name="Salida 12 5 4 3 2" xfId="24884" xr:uid="{FDC429EA-FC5D-4B9E-AE92-055160E13097}"/>
    <cellStyle name="Salida 12 5 4 4" xfId="14981" xr:uid="{AE2259E3-FC57-4D35-9662-5623554CFA38}"/>
    <cellStyle name="Salida 12 5 4 4 2" xfId="30089" xr:uid="{6FD5D884-1FD1-4A0C-A031-9C299A00E3E0}"/>
    <cellStyle name="Salida 12 5 4 5" xfId="18502" xr:uid="{16FAC1D2-7C5B-491C-84DC-12790AB45ECB}"/>
    <cellStyle name="Salida 12 5 5" xfId="3700" xr:uid="{2B95E80E-65F8-482A-8E39-6B0EF404581C}"/>
    <cellStyle name="Salida 12 5 5 2" xfId="6337" xr:uid="{BD2A5A13-A952-4EA1-8E0F-265ABD7E4861}"/>
    <cellStyle name="Salida 12 5 5 2 2" xfId="12648" xr:uid="{7488CEB6-65E3-467F-8DFE-ECDA42EC4826}"/>
    <cellStyle name="Salida 12 5 5 2 2 2" xfId="27756" xr:uid="{94DC9968-5480-416C-B1C0-103EDCE3423E}"/>
    <cellStyle name="Salida 12 5 5 2 3" xfId="14447" xr:uid="{C037F341-9D0C-4F20-A86E-6FFD5D35FE02}"/>
    <cellStyle name="Salida 12 5 5 2 3 2" xfId="29555" xr:uid="{DA3496E1-E99B-4F85-A8F5-7C0C9BF68AE3}"/>
    <cellStyle name="Salida 12 5 5 2 4" xfId="21445" xr:uid="{8769E7CD-A264-4E11-A257-905E50C729EF}"/>
    <cellStyle name="Salida 12 5 5 3" xfId="10082" xr:uid="{632CF466-C681-4C62-9E8D-C0FF4E19AE83}"/>
    <cellStyle name="Salida 12 5 5 3 2" xfId="25190" xr:uid="{D8270EB2-0EE6-425B-8A21-CCB956A216E7}"/>
    <cellStyle name="Salida 12 5 5 4" xfId="14228" xr:uid="{8E3AD350-1672-421B-8086-5770EB502327}"/>
    <cellStyle name="Salida 12 5 5 4 2" xfId="29336" xr:uid="{282431D1-0C5F-4FCB-A0C0-A505B2ECCBB0}"/>
    <cellStyle name="Salida 12 5 5 5" xfId="18808" xr:uid="{49190FCA-6B24-454B-A7D4-58F40B0449B2}"/>
    <cellStyle name="Salida 12 5 6" xfId="4075" xr:uid="{4F3E6D33-A9E3-420A-B611-BB2C1CBFD606}"/>
    <cellStyle name="Salida 12 5 6 2" xfId="6712" xr:uid="{11DC347A-CEA8-43BA-8D5B-4E4A2DB04B36}"/>
    <cellStyle name="Salida 12 5 6 2 2" xfId="13023" xr:uid="{F0CB2341-D254-4893-8B54-19143E6A3E1E}"/>
    <cellStyle name="Salida 12 5 6 2 2 2" xfId="28131" xr:uid="{4EF09DD8-EA87-4E07-BB41-F697D6504DEC}"/>
    <cellStyle name="Salida 12 5 6 2 3" xfId="16699" xr:uid="{CD2B1F03-BCE2-448A-B8ED-591D9214ECA2}"/>
    <cellStyle name="Salida 12 5 6 2 3 2" xfId="31807" xr:uid="{685A9CC7-37C8-465F-993B-25EE2AFBAC3C}"/>
    <cellStyle name="Salida 12 5 6 2 4" xfId="21820" xr:uid="{CE2AD832-E65B-4DB0-8B7A-021D46FF8FD3}"/>
    <cellStyle name="Salida 12 5 6 3" xfId="10457" xr:uid="{7FE6063E-F407-4B12-8171-0BE8101ED634}"/>
    <cellStyle name="Salida 12 5 6 3 2" xfId="25565" xr:uid="{5917B43F-1CF6-410B-9117-0EF0AA0D9678}"/>
    <cellStyle name="Salida 12 5 6 4" xfId="9128" xr:uid="{C4816E98-FBAA-438B-BA04-9E42EE70CABE}"/>
    <cellStyle name="Salida 12 5 6 4 2" xfId="24236" xr:uid="{0A5FF579-6491-4295-AB31-6098E5F209DA}"/>
    <cellStyle name="Salida 12 5 6 5" xfId="19183" xr:uid="{D28C9FAB-B9CE-4D7E-A8A9-2400636EE498}"/>
    <cellStyle name="Salida 12 5 7" xfId="4640" xr:uid="{B85F019F-B037-4728-A4C0-14327FD70C04}"/>
    <cellStyle name="Salida 12 5 7 2" xfId="11022" xr:uid="{0541D190-DB2C-4816-B391-8A4A19D19C21}"/>
    <cellStyle name="Salida 12 5 7 2 2" xfId="26130" xr:uid="{372F91D6-1D2A-48BB-8919-17ABA709E25B}"/>
    <cellStyle name="Salida 12 5 7 3" xfId="13538" xr:uid="{0CAA5A14-9C97-47AE-AD5E-B519C171405B}"/>
    <cellStyle name="Salida 12 5 7 3 2" xfId="28646" xr:uid="{EA6C8FC3-7ADC-46A7-8EB6-6D1BFC17EDB9}"/>
    <cellStyle name="Salida 12 5 7 4" xfId="19748" xr:uid="{80EBC3A8-3B48-40E6-91BF-361C6CBB5BE3}"/>
    <cellStyle name="Salida 12 5 8" xfId="8501" xr:uid="{F403A0F1-AB90-41C9-B168-2694B91F2302}"/>
    <cellStyle name="Salida 12 5 8 2" xfId="23609" xr:uid="{5EBC7F90-74A9-4831-B7F8-F79C32DF77DC}"/>
    <cellStyle name="Salida 12 5 9" xfId="16003" xr:uid="{501DA442-DC2B-4E99-B5A0-601C08277BE0}"/>
    <cellStyle name="Salida 12 5 9 2" xfId="31111" xr:uid="{2330CCC9-0B3C-4F04-B614-2D3100A820AA}"/>
    <cellStyle name="Salida 13" xfId="1505" xr:uid="{00000000-0005-0000-0000-0000E5050000}"/>
    <cellStyle name="Salida 13 2" xfId="1931" xr:uid="{F11A2D1A-4EF7-4FFC-A211-7A491B01CBB1}"/>
    <cellStyle name="Salida 13 2 10" xfId="8432" xr:uid="{8B399E5D-8EF7-443F-9F48-9ABD75523B02}"/>
    <cellStyle name="Salida 13 2 10 2" xfId="23540" xr:uid="{6C6E0492-8E34-4F54-BCC6-A662DFFBF890}"/>
    <cellStyle name="Salida 13 2 11" xfId="15460" xr:uid="{10EE6A07-737D-4C1F-A633-3401831760BC}"/>
    <cellStyle name="Salida 13 2 11 2" xfId="30568" xr:uid="{DC952954-F346-4E37-B664-8A38F5E78780}"/>
    <cellStyle name="Salida 13 2 12" xfId="16179" xr:uid="{3A1CF17A-4A52-4A81-B61E-4B24D8B788DC}"/>
    <cellStyle name="Salida 13 2 12 2" xfId="31287" xr:uid="{266B074A-8342-401E-9AA7-785E964F7195}"/>
    <cellStyle name="Salida 13 2 13" xfId="17156" xr:uid="{0E769CDB-E0A6-42B1-8089-14BC5BA73EBE}"/>
    <cellStyle name="Salida 13 2 2" xfId="2491" xr:uid="{5E37C1D5-593E-44E4-96D4-3CA501031146}"/>
    <cellStyle name="Salida 13 2 2 2" xfId="5128" xr:uid="{0629B6FA-15AA-4ECA-B992-1F17C9FBD4E2}"/>
    <cellStyle name="Salida 13 2 2 2 2" xfId="11492" xr:uid="{9FC1E843-3BF7-4F21-928B-77021FD0B7F7}"/>
    <cellStyle name="Salida 13 2 2 2 2 2" xfId="26600" xr:uid="{9C627398-5441-46F5-A378-78815BD881C8}"/>
    <cellStyle name="Salida 13 2 2 2 3" xfId="16072" xr:uid="{622DAC28-6B5B-4917-8A42-91E70D4473C6}"/>
    <cellStyle name="Salida 13 2 2 2 3 2" xfId="31180" xr:uid="{6E246707-E6AB-4DE0-813E-E7C1CE3CDC2C}"/>
    <cellStyle name="Salida 13 2 2 2 4" xfId="20236" xr:uid="{C3B176BA-5C0E-484B-A3D3-76A3DDC6514D}"/>
    <cellStyle name="Salida 13 2 2 3" xfId="8958" xr:uid="{717409F1-867D-439F-943C-5107BB11A835}"/>
    <cellStyle name="Salida 13 2 2 3 2" xfId="24066" xr:uid="{0199FDF2-137B-4F3C-A47D-C405894CE3E7}"/>
    <cellStyle name="Salida 13 2 3" xfId="2707" xr:uid="{8D4FAE9D-2F56-454A-8E42-F2B901F97031}"/>
    <cellStyle name="Salida 13 2 3 2" xfId="5344" xr:uid="{6E839941-57A4-46E0-B4E3-5A9D3BAFD588}"/>
    <cellStyle name="Salida 13 2 3 2 2" xfId="11693" xr:uid="{F42E74BF-3AC8-4CC6-8CC0-EC253A2A86DE}"/>
    <cellStyle name="Salida 13 2 3 2 2 2" xfId="26801" xr:uid="{8E0FAA9C-8198-452C-9839-7FFB20C80FE6}"/>
    <cellStyle name="Salida 13 2 3 2 3" xfId="14340" xr:uid="{EA85B8C9-20E1-4C58-9754-13D8C957B46D}"/>
    <cellStyle name="Salida 13 2 3 2 3 2" xfId="29448" xr:uid="{E832FDDB-1C47-491E-AFE7-D7570E53968B}"/>
    <cellStyle name="Salida 13 2 3 2 4" xfId="20452" xr:uid="{9684C910-C3ED-4149-A794-F3C2F7992A3E}"/>
    <cellStyle name="Salida 13 2 3 3" xfId="7240" xr:uid="{81591083-450A-4CF1-90BE-6E15DFCC26EA}"/>
    <cellStyle name="Salida 13 2 3 3 2" xfId="22348" xr:uid="{2A46EA23-048A-4DC1-BADF-4266C48470EF}"/>
    <cellStyle name="Salida 13 2 3 4" xfId="17815" xr:uid="{29824202-71E3-4C19-AB75-DA9FBEEC3002}"/>
    <cellStyle name="Salida 13 2 4" xfId="3010" xr:uid="{A5725542-D2B7-4DEA-A574-E7212C399005}"/>
    <cellStyle name="Salida 13 2 4 2" xfId="5647" xr:uid="{3B8B9359-AA39-47EB-931F-4DB4CACCD457}"/>
    <cellStyle name="Salida 13 2 4 2 2" xfId="11958" xr:uid="{0EBCCD2A-6384-42DC-87CE-E4E8AF64C788}"/>
    <cellStyle name="Salida 13 2 4 2 2 2" xfId="27066" xr:uid="{FB2CB4FC-DC2B-452A-AA0E-5498F223B909}"/>
    <cellStyle name="Salida 13 2 4 2 3" xfId="16470" xr:uid="{BE42625E-1B35-4217-A999-C708E7541BE7}"/>
    <cellStyle name="Salida 13 2 4 2 3 2" xfId="31578" xr:uid="{68451C59-6BFE-4328-B8FB-35C3335BEFAB}"/>
    <cellStyle name="Salida 13 2 4 2 4" xfId="20755" xr:uid="{FE6A9127-D34E-419E-804B-7D3D79DF10DB}"/>
    <cellStyle name="Salida 13 2 4 3" xfId="9392" xr:uid="{74FE14D2-A2EA-4B68-A0C4-3D1A8D41BE23}"/>
    <cellStyle name="Salida 13 2 4 3 2" xfId="24500" xr:uid="{89753B07-AB45-4FBF-A8B9-A93C7D059D3D}"/>
    <cellStyle name="Salida 13 2 4 4" xfId="9283" xr:uid="{9DA2D1FF-AD87-4468-9217-94B6C87344CB}"/>
    <cellStyle name="Salida 13 2 4 4 2" xfId="24391" xr:uid="{6558A997-4420-4327-A02B-ADC6D9EA9DE8}"/>
    <cellStyle name="Salida 13 2 4 5" xfId="18118" xr:uid="{A0798D4F-42B9-4FD0-AADF-86C3EA760A3D}"/>
    <cellStyle name="Salida 13 2 5" xfId="3336" xr:uid="{844E51ED-B9FF-40EA-80EF-95A7A4C565BF}"/>
    <cellStyle name="Salida 13 2 5 2" xfId="5973" xr:uid="{3E326966-39B4-4018-9AB0-36E67647618E}"/>
    <cellStyle name="Salida 13 2 5 2 2" xfId="12284" xr:uid="{D54926E4-B31F-485E-8087-24E2A06B0E5E}"/>
    <cellStyle name="Salida 13 2 5 2 2 2" xfId="27392" xr:uid="{DE40F32A-EC0E-4538-966B-C7B70819BBD2}"/>
    <cellStyle name="Salida 13 2 5 2 3" xfId="7678" xr:uid="{501A9F7C-6CEB-4D9A-BA78-D71FF2385243}"/>
    <cellStyle name="Salida 13 2 5 2 3 2" xfId="22786" xr:uid="{7460C4E0-88E5-432A-B654-F8164ED6BB87}"/>
    <cellStyle name="Salida 13 2 5 2 4" xfId="21081" xr:uid="{34631D1C-93DE-4CDB-95EB-ABC481ABAB02}"/>
    <cellStyle name="Salida 13 2 5 3" xfId="9718" xr:uid="{07C5DDF2-6421-404E-A42D-1F85153EB50F}"/>
    <cellStyle name="Salida 13 2 5 3 2" xfId="24826" xr:uid="{761E53FD-DF4B-4451-81E8-42E58174A7AB}"/>
    <cellStyle name="Salida 13 2 5 4" xfId="15652" xr:uid="{C9D868A6-B2BE-4874-A0BB-3455B30B43AC}"/>
    <cellStyle name="Salida 13 2 5 4 2" xfId="30760" xr:uid="{A88B9A25-D9C2-441B-B185-3A1786AC42F1}"/>
    <cellStyle name="Salida 13 2 5 5" xfId="18444" xr:uid="{197A1C28-712A-4AE9-9E80-6290F8A873B8}"/>
    <cellStyle name="Salida 13 2 6" xfId="3642" xr:uid="{705B99FB-730E-4668-852C-D1A5B2DDA6A1}"/>
    <cellStyle name="Salida 13 2 6 2" xfId="6279" xr:uid="{B8E47E23-62A4-4B75-B792-1387E0AD44C3}"/>
    <cellStyle name="Salida 13 2 6 2 2" xfId="12590" xr:uid="{11B1A84B-B06D-4ACC-AEF4-42DF3778E251}"/>
    <cellStyle name="Salida 13 2 6 2 2 2" xfId="27698" xr:uid="{07B3ECF5-3F21-488B-A396-9D1A6AF04D08}"/>
    <cellStyle name="Salida 13 2 6 2 3" xfId="14204" xr:uid="{BB315C0D-79E3-4231-B3D1-9507E2CC37BF}"/>
    <cellStyle name="Salida 13 2 6 2 3 2" xfId="29312" xr:uid="{FB28693B-9F7D-42B1-9A56-51610B2F8EA2}"/>
    <cellStyle name="Salida 13 2 6 2 4" xfId="21387" xr:uid="{F2233401-C090-4285-96FF-352FFB57BC59}"/>
    <cellStyle name="Salida 13 2 6 3" xfId="10024" xr:uid="{15F786F3-696E-47CA-BC22-1B48700B2480}"/>
    <cellStyle name="Salida 13 2 6 3 2" xfId="25132" xr:uid="{DDFCDF84-53D7-4F97-B181-2089E01B63C7}"/>
    <cellStyle name="Salida 13 2 6 4" xfId="14755" xr:uid="{664B94A5-7A03-4275-81A9-C034CCA9540D}"/>
    <cellStyle name="Salida 13 2 6 4 2" xfId="29863" xr:uid="{CD91CAF9-BC8F-4BDE-A9A8-A7D52C63E8F0}"/>
    <cellStyle name="Salida 13 2 6 5" xfId="18750" xr:uid="{32BD198A-5C07-4AD3-AA82-DD790BDF45A7}"/>
    <cellStyle name="Salida 13 2 7" xfId="4003" xr:uid="{97E42C62-01CE-4ECA-90F8-6572B95C116F}"/>
    <cellStyle name="Salida 13 2 7 2" xfId="6640" xr:uid="{F3C42808-6321-493A-885C-A24B7B4D3E6E}"/>
    <cellStyle name="Salida 13 2 7 2 2" xfId="12951" xr:uid="{715447B5-900B-489A-87A3-0943F99E322F}"/>
    <cellStyle name="Salida 13 2 7 2 2 2" xfId="28059" xr:uid="{AF8BDBB4-A0A4-4260-9F59-0682D5ADEAFF}"/>
    <cellStyle name="Salida 13 2 7 2 3" xfId="16641" xr:uid="{EF95E35D-2CEC-4B56-9073-817A88E552BF}"/>
    <cellStyle name="Salida 13 2 7 2 3 2" xfId="31749" xr:uid="{0F8B2D47-FD12-409A-9342-11A4A9AB2069}"/>
    <cellStyle name="Salida 13 2 7 2 4" xfId="21748" xr:uid="{E358B29C-8CE9-4639-A7B2-11ED222330CB}"/>
    <cellStyle name="Salida 13 2 7 3" xfId="10385" xr:uid="{02517610-6B4C-4C0C-8895-866150EE53C8}"/>
    <cellStyle name="Salida 13 2 7 3 2" xfId="25493" xr:uid="{4E56AB17-538D-43F5-B172-90ADB2283117}"/>
    <cellStyle name="Salida 13 2 7 4" xfId="7195" xr:uid="{EAAD36FE-1545-49DC-ACF3-89B7088163E4}"/>
    <cellStyle name="Salida 13 2 7 4 2" xfId="22303" xr:uid="{D73C88C6-116C-4A6B-B7FC-4E8555BA7842}"/>
    <cellStyle name="Salida 13 2 7 5" xfId="19111" xr:uid="{B428CFF1-296E-4AD7-BB3D-6E19BBF934E3}"/>
    <cellStyle name="Salida 13 2 8" xfId="4316" xr:uid="{C496B245-CCB8-4218-9DC6-DA24C500CBAE}"/>
    <cellStyle name="Salida 13 2 8 2" xfId="6953" xr:uid="{5EBF65B5-5A77-4ABF-8021-48853786D184}"/>
    <cellStyle name="Salida 13 2 8 2 2" xfId="13264" xr:uid="{20E678ED-1B9C-4000-B2E9-CCEC26DC7C35}"/>
    <cellStyle name="Salida 13 2 8 2 2 2" xfId="28372" xr:uid="{847C3C42-5852-491B-8EBC-B1B02796F4FF}"/>
    <cellStyle name="Salida 13 2 8 2 3" xfId="16928" xr:uid="{5ACE6235-7F75-460B-83A6-1C4F3F16167D}"/>
    <cellStyle name="Salida 13 2 8 2 3 2" xfId="32036" xr:uid="{D14CC32B-2A02-4E90-AED5-3DA51422F53C}"/>
    <cellStyle name="Salida 13 2 8 2 4" xfId="22061" xr:uid="{3BD2B004-9E4A-4960-8123-89577E153614}"/>
    <cellStyle name="Salida 13 2 8 3" xfId="10698" xr:uid="{E421A679-B299-4F9C-8DE0-BAAD1D0A99A9}"/>
    <cellStyle name="Salida 13 2 8 3 2" xfId="25806" xr:uid="{CC7B3F89-2547-40D2-B3C2-2D5634D1D17F}"/>
    <cellStyle name="Salida 13 2 8 4" xfId="7735" xr:uid="{52139073-66F2-475B-87BB-193563FD8078}"/>
    <cellStyle name="Salida 13 2 8 4 2" xfId="22843" xr:uid="{CA459C1A-EFF8-475A-AE1C-104AA2885FAA}"/>
    <cellStyle name="Salida 13 2 8 5" xfId="19424" xr:uid="{EC2431A3-D0C9-433A-8E04-BDA32F603DDB}"/>
    <cellStyle name="Salida 13 2 9" xfId="4568" xr:uid="{A97C555D-C461-4BCF-8117-68AC2905747B}"/>
    <cellStyle name="Salida 13 2 9 2" xfId="10950" xr:uid="{A095F556-303F-4882-98CA-3BB3DF14D556}"/>
    <cellStyle name="Salida 13 2 9 2 2" xfId="26058" xr:uid="{6978A5B1-12BB-451F-AE85-CD794FC06FDB}"/>
    <cellStyle name="Salida 13 2 9 3" xfId="9237" xr:uid="{DF17C55A-C4CC-4009-99FA-6552FF0E8B84}"/>
    <cellStyle name="Salida 13 2 9 3 2" xfId="24345" xr:uid="{F34B768C-CBF0-4536-B0F6-09E3EA3A2397}"/>
    <cellStyle name="Salida 13 2 9 4" xfId="19676" xr:uid="{B4E3B68C-F01B-4347-95F2-5A85DFC1595B}"/>
    <cellStyle name="Salida 13 3" xfId="1802" xr:uid="{2BCBFE82-1889-4F70-B640-005B73D891BA}"/>
    <cellStyle name="Salida 13 3 10" xfId="8303" xr:uid="{7ECF11E7-623F-4AEE-823E-0943E101ED52}"/>
    <cellStyle name="Salida 13 3 10 2" xfId="23411" xr:uid="{A94E2C83-0601-40FB-A87E-99A0051327D1}"/>
    <cellStyle name="Salida 13 3 11" xfId="16242" xr:uid="{CACC36C2-9D44-4CB5-B369-9E6AC22E454F}"/>
    <cellStyle name="Salida 13 3 11 2" xfId="31350" xr:uid="{74DA9F37-A8D6-482C-A70C-02930598B476}"/>
    <cellStyle name="Salida 13 3 12" xfId="7936" xr:uid="{80097987-FB52-4E71-9D34-6E916958A8F7}"/>
    <cellStyle name="Salida 13 3 12 2" xfId="23044" xr:uid="{D6BF0220-BCB8-42E0-9A22-8BC59FF6ED9E}"/>
    <cellStyle name="Salida 13 3 13" xfId="17027" xr:uid="{1FAB808E-87A1-4A4B-B3D6-8A8BDDAC9324}"/>
    <cellStyle name="Salida 13 3 2" xfId="2362" xr:uid="{91601F0A-C2E9-49BE-8F41-D6DF5A0C1CD1}"/>
    <cellStyle name="Salida 13 3 2 2" xfId="4999" xr:uid="{476CD9D9-B054-459E-8FB2-049EAEB43AC5}"/>
    <cellStyle name="Salida 13 3 2 2 2" xfId="11363" xr:uid="{F000F386-C9D4-48A8-9EDB-7A9207517C23}"/>
    <cellStyle name="Salida 13 3 2 2 2 2" xfId="26471" xr:uid="{F481236C-B50E-4A00-94CD-6F691F8A3CE0}"/>
    <cellStyle name="Salida 13 3 2 2 3" xfId="7522" xr:uid="{F5347926-3830-4CD7-8E7A-B450D2F6CF07}"/>
    <cellStyle name="Salida 13 3 2 2 3 2" xfId="22630" xr:uid="{6BDBF8BA-0ECC-42AC-A7F6-B4106D90CCB0}"/>
    <cellStyle name="Salida 13 3 2 2 4" xfId="20107" xr:uid="{92AC0672-1C56-4F9B-95D8-B7D873D48A03}"/>
    <cellStyle name="Salida 13 3 2 3" xfId="8829" xr:uid="{723D94EF-EE00-4B1E-881B-9208A5A6016E}"/>
    <cellStyle name="Salida 13 3 2 3 2" xfId="23937" xr:uid="{1372AD8F-F7DC-4B5A-828E-69F1C0D275BE}"/>
    <cellStyle name="Salida 13 3 3" xfId="2257" xr:uid="{9750FC5E-6154-4033-8B27-1828040EBE99}"/>
    <cellStyle name="Salida 13 3 3 2" xfId="4894" xr:uid="{7D2E9F8B-B98A-4D4B-A08F-184A8B10271F}"/>
    <cellStyle name="Salida 13 3 3 2 2" xfId="11258" xr:uid="{B598E594-F33E-42DE-BBC8-83E94DD1ECFF}"/>
    <cellStyle name="Salida 13 3 3 2 2 2" xfId="26366" xr:uid="{2397E1B9-818C-4524-98BC-37EAE15DC3CD}"/>
    <cellStyle name="Salida 13 3 3 2 3" xfId="15563" xr:uid="{4A3F835E-230E-4502-A3A6-464BDC621B6D}"/>
    <cellStyle name="Salida 13 3 3 2 3 2" xfId="30671" xr:uid="{1A2A146A-533E-4EEC-8E27-25DF8183CE12}"/>
    <cellStyle name="Salida 13 3 3 2 4" xfId="20002" xr:uid="{60D350A9-30D4-496A-9D3F-FEC162FD61B7}"/>
    <cellStyle name="Salida 13 3 3 3" xfId="16397" xr:uid="{27449412-6933-46FD-8B27-0993B9EC7C07}"/>
    <cellStyle name="Salida 13 3 3 3 2" xfId="31505" xr:uid="{2FACE64D-2DF5-4CCE-A4D2-20D8C73B0A99}"/>
    <cellStyle name="Salida 13 3 3 4" xfId="17482" xr:uid="{E405E222-BE7B-4E57-9575-ACA169511681}"/>
    <cellStyle name="Salida 13 3 4" xfId="2337" xr:uid="{1248C24A-496C-46FC-98D7-E1A4B1F86D83}"/>
    <cellStyle name="Salida 13 3 4 2" xfId="4974" xr:uid="{9139DB77-2D91-448B-BCB1-29FB5683768F}"/>
    <cellStyle name="Salida 13 3 4 2 2" xfId="11338" xr:uid="{F1FDAEFF-5AEC-4E0F-990A-49AFF589A591}"/>
    <cellStyle name="Salida 13 3 4 2 2 2" xfId="26446" xr:uid="{B6A96B44-5003-47E9-BC0B-D0C25D8B27D0}"/>
    <cellStyle name="Salida 13 3 4 2 3" xfId="14564" xr:uid="{8D6A7FD7-54BC-4A1F-9CA2-F7D4AFDA9F74}"/>
    <cellStyle name="Salida 13 3 4 2 3 2" xfId="29672" xr:uid="{FF1908AC-5731-4DA5-AC72-BE5BF5A48E53}"/>
    <cellStyle name="Salida 13 3 4 2 4" xfId="20082" xr:uid="{C12F1DC4-4F41-4F40-8DF6-29AA8C211026}"/>
    <cellStyle name="Salida 13 3 4 3" xfId="8804" xr:uid="{13A3D0A5-940B-436F-B729-1035B9AC8F7D}"/>
    <cellStyle name="Salida 13 3 4 3 2" xfId="23912" xr:uid="{4D582BF8-46D8-4B92-8694-EC9A5A757FAC}"/>
    <cellStyle name="Salida 13 3 4 4" xfId="7555" xr:uid="{FA60BC99-24A9-47A7-BE02-16352D846C5F}"/>
    <cellStyle name="Salida 13 3 4 4 2" xfId="22663" xr:uid="{6B6A4661-726C-430B-9C2E-16E7561BF7E8}"/>
    <cellStyle name="Salida 13 3 4 5" xfId="17562" xr:uid="{02039CD4-3E47-4362-9381-4E1A54BC7A09}"/>
    <cellStyle name="Salida 13 3 5" xfId="2271" xr:uid="{BC02DD8A-A1BD-4832-93A0-A46962C9C432}"/>
    <cellStyle name="Salida 13 3 5 2" xfId="4908" xr:uid="{7BDD178F-0F9B-4580-B821-2C82DE580941}"/>
    <cellStyle name="Salida 13 3 5 2 2" xfId="11272" xr:uid="{DE9C0B80-8D2B-4422-8239-468124F8F3A0}"/>
    <cellStyle name="Salida 13 3 5 2 2 2" xfId="26380" xr:uid="{E79C2F1E-E30F-4B0B-98E7-2C8029FB059B}"/>
    <cellStyle name="Salida 13 3 5 2 3" xfId="13411" xr:uid="{CA9B908A-931E-44EA-9C8B-54A4D27C55CC}"/>
    <cellStyle name="Salida 13 3 5 2 3 2" xfId="28519" xr:uid="{F5A79DF2-2B98-4A84-9FB0-A7B16485FB4C}"/>
    <cellStyle name="Salida 13 3 5 2 4" xfId="20016" xr:uid="{F82335D1-FF44-431A-AC02-821088FFBCE5}"/>
    <cellStyle name="Salida 13 3 5 3" xfId="8738" xr:uid="{509301F1-BD24-4367-B32C-9DA8BC1A60FD}"/>
    <cellStyle name="Salida 13 3 5 3 2" xfId="23846" xr:uid="{C5E2269F-3F25-441F-A72D-B9C000AA167F}"/>
    <cellStyle name="Salida 13 3 5 4" xfId="13944" xr:uid="{CEFE8B78-ACD6-455E-BB73-DCC68BD68041}"/>
    <cellStyle name="Salida 13 3 5 4 2" xfId="29052" xr:uid="{92EFC1FB-8D28-47CC-A49B-319105028DDF}"/>
    <cellStyle name="Salida 13 3 5 5" xfId="17496" xr:uid="{C5D723A6-31D7-48F7-B3B3-B3B555B8DEB9}"/>
    <cellStyle name="Salida 13 3 6" xfId="2305" xr:uid="{38CD2DFB-F770-4201-AD66-09644B9AEBA7}"/>
    <cellStyle name="Salida 13 3 6 2" xfId="4942" xr:uid="{2C5E7F84-B00F-4298-9166-894A5D74474D}"/>
    <cellStyle name="Salida 13 3 6 2 2" xfId="11306" xr:uid="{2FF2AA51-15DC-451F-B162-C9E4055A6303}"/>
    <cellStyle name="Salida 13 3 6 2 2 2" xfId="26414" xr:uid="{DFF70D5E-AAAE-4504-9262-630C456A0372}"/>
    <cellStyle name="Salida 13 3 6 2 3" xfId="15492" xr:uid="{FC2F09B7-4320-4672-85A1-8303A32400B9}"/>
    <cellStyle name="Salida 13 3 6 2 3 2" xfId="30600" xr:uid="{44903173-662F-46AD-9D42-AC26C42D8AD7}"/>
    <cellStyle name="Salida 13 3 6 2 4" xfId="20050" xr:uid="{328732A3-C52A-4FC8-A110-9CB0DF13E0EF}"/>
    <cellStyle name="Salida 13 3 6 3" xfId="8772" xr:uid="{49346336-3A28-46EE-AD69-7294E824C532}"/>
    <cellStyle name="Salida 13 3 6 3 2" xfId="23880" xr:uid="{1F912DA8-42A3-4538-8982-CC979A562C3D}"/>
    <cellStyle name="Salida 13 3 6 4" xfId="15822" xr:uid="{30F195A7-8FD5-4E3B-B31D-EDCC4E2F9624}"/>
    <cellStyle name="Salida 13 3 6 4 2" xfId="30930" xr:uid="{73CBEE57-9C1F-4455-B146-9B2B21B1D2E2}"/>
    <cellStyle name="Salida 13 3 6 5" xfId="17530" xr:uid="{328DE35E-9514-4425-8008-1FC0BE5825A0}"/>
    <cellStyle name="Salida 13 3 7" xfId="3874" xr:uid="{61FD1066-E08B-48A9-A44A-7E56E92C9183}"/>
    <cellStyle name="Salida 13 3 7 2" xfId="6511" xr:uid="{BB0847CC-4D28-49F4-9DFB-1AC6635D22CE}"/>
    <cellStyle name="Salida 13 3 7 2 2" xfId="12822" xr:uid="{EA0689E9-1375-4CF5-AD05-2E294B987E2E}"/>
    <cellStyle name="Salida 13 3 7 2 2 2" xfId="27930" xr:uid="{475673B8-6502-46E0-939C-4481EA42DA91}"/>
    <cellStyle name="Salida 13 3 7 2 3" xfId="14685" xr:uid="{BADF790B-84D8-42BA-8B0D-AF9278B86CAF}"/>
    <cellStyle name="Salida 13 3 7 2 3 2" xfId="29793" xr:uid="{275394FD-3CCA-4C93-83B6-5F00AC8D6339}"/>
    <cellStyle name="Salida 13 3 7 2 4" xfId="21619" xr:uid="{E84349EA-A300-49A9-9AD2-37522F57F461}"/>
    <cellStyle name="Salida 13 3 7 3" xfId="10256" xr:uid="{2BCBED3F-5E3C-42FD-956F-2BB58CCEEB55}"/>
    <cellStyle name="Salida 13 3 7 3 2" xfId="25364" xr:uid="{BDBB998D-DBC8-4432-9B6E-25CFC9618F4A}"/>
    <cellStyle name="Salida 13 3 7 4" xfId="16408" xr:uid="{532EE3A8-76FA-498B-96AB-B5EB4DD95D51}"/>
    <cellStyle name="Salida 13 3 7 4 2" xfId="31516" xr:uid="{E46E5558-4AE1-40D5-8FE8-B5C141E40244}"/>
    <cellStyle name="Salida 13 3 7 5" xfId="18982" xr:uid="{EE6E2F75-45F7-4351-BECD-896214366654}"/>
    <cellStyle name="Salida 13 3 8" xfId="4256" xr:uid="{C475994A-033E-4645-A97E-7B1EA0396BA4}"/>
    <cellStyle name="Salida 13 3 8 2" xfId="6893" xr:uid="{795D4732-F052-4898-8B38-59B3B1775D31}"/>
    <cellStyle name="Salida 13 3 8 2 2" xfId="13204" xr:uid="{198B400D-AE20-415D-95B9-C067A67C7C41}"/>
    <cellStyle name="Salida 13 3 8 2 2 2" xfId="28312" xr:uid="{1E812B7C-85E1-47B4-B52C-6FB134D47AD5}"/>
    <cellStyle name="Salida 13 3 8 2 3" xfId="16868" xr:uid="{96DF635D-7F29-4178-9784-6897C52BEE9D}"/>
    <cellStyle name="Salida 13 3 8 2 3 2" xfId="31976" xr:uid="{528F88BD-8485-47C8-A66F-4B01461EF2AF}"/>
    <cellStyle name="Salida 13 3 8 2 4" xfId="22001" xr:uid="{BF0959B1-E929-4E05-8E12-5EC37F73CBB6}"/>
    <cellStyle name="Salida 13 3 8 3" xfId="10638" xr:uid="{312A4F9C-72D0-4FD3-A02D-3154F2DE755B}"/>
    <cellStyle name="Salida 13 3 8 3 2" xfId="25746" xr:uid="{A27944BE-170F-47AE-BC99-8EFDA172C57E}"/>
    <cellStyle name="Salida 13 3 8 4" xfId="8224" xr:uid="{8DD0C653-79D5-41A3-A30F-0993F418E148}"/>
    <cellStyle name="Salida 13 3 8 4 2" xfId="23332" xr:uid="{325035B6-0DD9-45F2-8645-5AE24294C26A}"/>
    <cellStyle name="Salida 13 3 8 5" xfId="19364" xr:uid="{B8C8A1C6-87E7-4A17-A872-20D1303F825A}"/>
    <cellStyle name="Salida 13 3 9" xfId="4439" xr:uid="{F5967CA3-5535-4D7C-9C22-B78CCBF018C5}"/>
    <cellStyle name="Salida 13 3 9 2" xfId="10821" xr:uid="{132EFA31-9FA3-4571-B4CE-4D88FA445C5D}"/>
    <cellStyle name="Salida 13 3 9 2 2" xfId="25929" xr:uid="{B39B7469-7069-426E-9C4F-568C152E6436}"/>
    <cellStyle name="Salida 13 3 9 3" xfId="7518" xr:uid="{509F558E-EAB3-4792-9AC5-073DF9B1E109}"/>
    <cellStyle name="Salida 13 3 9 3 2" xfId="22626" xr:uid="{F18262A9-12E5-4612-9B73-99E2BC8BAD36}"/>
    <cellStyle name="Salida 13 3 9 4" xfId="19547" xr:uid="{5F8A0427-924C-4B30-ABF4-3156D3AECE02}"/>
    <cellStyle name="Salida 13 4" xfId="2122" xr:uid="{DC6DADB7-B008-4FF3-9D71-67E5526F5378}"/>
    <cellStyle name="Salida 13 4 10" xfId="7718" xr:uid="{604B63C8-3217-4E86-8D16-89AFBDA17BCB}"/>
    <cellStyle name="Salida 13 4 10 2" xfId="22826" xr:uid="{ED0E9B8F-EB57-4538-A6BD-2D0230105A9B}"/>
    <cellStyle name="Salida 13 4 11" xfId="13809" xr:uid="{9110536D-7B7A-4210-BE27-1413F22E36FC}"/>
    <cellStyle name="Salida 13 4 11 2" xfId="28917" xr:uid="{8C5D6872-D39F-47C2-BC83-8A74335D9217}"/>
    <cellStyle name="Salida 13 4 12" xfId="17347" xr:uid="{A9322516-3A59-49B6-ADDC-32282573644E}"/>
    <cellStyle name="Salida 13 4 2" xfId="2612" xr:uid="{798C64CA-5D6C-490E-9FAA-84ADEB9BC440}"/>
    <cellStyle name="Salida 13 4 2 2" xfId="5249" xr:uid="{41C299EA-3B55-4CD7-B8C9-522A1498ED8C}"/>
    <cellStyle name="Salida 13 4 2 2 2" xfId="11613" xr:uid="{92FFCE8C-03EE-4A00-B075-A8F0E9F63A7D}"/>
    <cellStyle name="Salida 13 4 2 2 2 2" xfId="26721" xr:uid="{C5EF85D6-D93D-451D-9624-0A40221F7E0C}"/>
    <cellStyle name="Salida 13 4 2 2 3" xfId="7450" xr:uid="{2854633C-760D-4F5C-915F-8452D756CFFC}"/>
    <cellStyle name="Salida 13 4 2 2 3 2" xfId="22558" xr:uid="{3F733FFC-9EEA-4BD6-8D63-669141608B94}"/>
    <cellStyle name="Salida 13 4 2 2 4" xfId="20357" xr:uid="{93CCA8EE-E2C0-4733-9FB5-B13C02B6DD3A}"/>
    <cellStyle name="Salida 13 4 2 3" xfId="9079" xr:uid="{F2FF5F63-8464-4B64-8B65-1B93210E1100}"/>
    <cellStyle name="Salida 13 4 2 3 2" xfId="24187" xr:uid="{2674F197-29D0-4FAE-B2EE-474582E555A6}"/>
    <cellStyle name="Salida 13 4 2 4" xfId="8708" xr:uid="{9A97E5AD-8404-430C-9BBB-5F23342590D5}"/>
    <cellStyle name="Salida 13 4 2 4 2" xfId="23816" xr:uid="{98F964DB-15EE-4829-8213-4713BB5F2A67}"/>
    <cellStyle name="Salida 13 4 2 5" xfId="14238" xr:uid="{06BDD827-FCE9-4BC3-84D2-D81ACF711C9B}"/>
    <cellStyle name="Salida 13 4 2 5 2" xfId="29346" xr:uid="{454429C1-9D79-4367-B4DA-4E91CE70EF8E}"/>
    <cellStyle name="Salida 13 4 2 6" xfId="17720" xr:uid="{A63D8053-665A-48D4-8DBF-C9CCA795A8E7}"/>
    <cellStyle name="Salida 13 4 3" xfId="2877" xr:uid="{7E35EA8C-9C0D-43B4-AD45-E05C16E01382}"/>
    <cellStyle name="Salida 13 4 3 2" xfId="5514" xr:uid="{A7A64F2F-43B6-46A8-BB2B-3FD7BEA39E0F}"/>
    <cellStyle name="Salida 13 4 3 2 2" xfId="11825" xr:uid="{3E7669B8-876E-41EB-ABE4-F27AB898845D}"/>
    <cellStyle name="Salida 13 4 3 2 2 2" xfId="26933" xr:uid="{7AC98B1C-675D-4AB0-A413-EDD3094A7DA5}"/>
    <cellStyle name="Salida 13 4 3 2 3" xfId="7536" xr:uid="{B432C306-DD7B-4967-961F-AE153F0F9B3C}"/>
    <cellStyle name="Salida 13 4 3 2 3 2" xfId="22644" xr:uid="{CA4F1E84-7AEC-47F2-B55B-9506E840BAB2}"/>
    <cellStyle name="Salida 13 4 3 2 4" xfId="20622" xr:uid="{6F6716E9-74F4-4B42-945F-510E6F062D61}"/>
    <cellStyle name="Salida 13 4 3 3" xfId="16055" xr:uid="{CD6D1942-EC2F-4077-8BC3-B6070D46BC8C}"/>
    <cellStyle name="Salida 13 4 3 3 2" xfId="31163" xr:uid="{015A65AD-655C-42EA-B3DF-B830DA37C133}"/>
    <cellStyle name="Salida 13 4 3 4" xfId="17985" xr:uid="{B14A2D70-2486-4780-90D8-753B6727E255}"/>
    <cellStyle name="Salida 13 4 4" xfId="3180" xr:uid="{6B510FF4-42A9-41B7-939D-9ABC9994BE02}"/>
    <cellStyle name="Salida 13 4 4 2" xfId="5817" xr:uid="{5F19A2DF-80EC-40D1-9858-E7C65CEFA711}"/>
    <cellStyle name="Salida 13 4 4 2 2" xfId="12128" xr:uid="{886FE8B3-8D5C-4003-980F-49BDD9DF5D5B}"/>
    <cellStyle name="Salida 13 4 4 2 2 2" xfId="27236" xr:uid="{E9EFFD2A-CFCB-40F8-9D4C-28392D137589}"/>
    <cellStyle name="Salida 13 4 4 2 3" xfId="8239" xr:uid="{0BEF9204-36D7-46B0-BF37-6280FE562A81}"/>
    <cellStyle name="Salida 13 4 4 2 3 2" xfId="23347" xr:uid="{F0E136A7-3C5D-466C-8F6C-40C9E4ED689D}"/>
    <cellStyle name="Salida 13 4 4 2 4" xfId="20925" xr:uid="{351FA8E2-AB4B-42DB-86B0-8D8A31780186}"/>
    <cellStyle name="Salida 13 4 4 3" xfId="9562" xr:uid="{D776F759-662A-420E-ACE1-8593FA608D8B}"/>
    <cellStyle name="Salida 13 4 4 3 2" xfId="24670" xr:uid="{984BF389-CDA5-4C08-8396-CF69AF019955}"/>
    <cellStyle name="Salida 13 4 4 4" xfId="14443" xr:uid="{5E424A8E-CECA-4DF4-ADC1-8D60E42F27BD}"/>
    <cellStyle name="Salida 13 4 4 4 2" xfId="29551" xr:uid="{D910FAE0-611C-4ABA-8F0E-2AF8E54BE847}"/>
    <cellStyle name="Salida 13 4 4 5" xfId="18288" xr:uid="{D9284632-B226-41D9-AB0A-AC8212603806}"/>
    <cellStyle name="Salida 13 4 5" xfId="3506" xr:uid="{BAD21841-93DF-415F-A2B1-3D7C5EC90690}"/>
    <cellStyle name="Salida 13 4 5 2" xfId="6143" xr:uid="{83CCF7DC-38B8-4B08-A279-2FCD7D5C3DE0}"/>
    <cellStyle name="Salida 13 4 5 2 2" xfId="12454" xr:uid="{204CF24E-D17D-4A08-925E-1902FFF44A71}"/>
    <cellStyle name="Salida 13 4 5 2 2 2" xfId="27562" xr:uid="{F9C57D86-8928-4B4C-B03F-1BD778E0D685}"/>
    <cellStyle name="Salida 13 4 5 2 3" xfId="7345" xr:uid="{C6DA55D9-0758-44A1-9A07-BA5310B8BF14}"/>
    <cellStyle name="Salida 13 4 5 2 3 2" xfId="22453" xr:uid="{10C116D6-53C3-4624-A621-E2ED735E6553}"/>
    <cellStyle name="Salida 13 4 5 2 4" xfId="21251" xr:uid="{3AB1C9B6-9859-4CE4-A34B-7C3E06134368}"/>
    <cellStyle name="Salida 13 4 5 3" xfId="9888" xr:uid="{CAFFD451-CDFD-4A09-9FBD-728952D9DA19}"/>
    <cellStyle name="Salida 13 4 5 3 2" xfId="24996" xr:uid="{6A3E91CD-CADF-430B-B13B-E147C3A08C50}"/>
    <cellStyle name="Salida 13 4 5 4" xfId="13980" xr:uid="{425AA423-A6DB-43DA-852F-66B04B7E855D}"/>
    <cellStyle name="Salida 13 4 5 4 2" xfId="29088" xr:uid="{F2545BC5-EEBF-4DC1-8EC5-DFFBAAA4A339}"/>
    <cellStyle name="Salida 13 4 5 5" xfId="18614" xr:uid="{A7927449-A652-46D7-9DDE-B11BDA2CE3FC}"/>
    <cellStyle name="Salida 13 4 6" xfId="3812" xr:uid="{D6A723D3-550C-47ED-BA86-B8D1AE78DF38}"/>
    <cellStyle name="Salida 13 4 6 2" xfId="6449" xr:uid="{F64EAC58-8288-4477-A28A-DEA35ED1A527}"/>
    <cellStyle name="Salida 13 4 6 2 2" xfId="12760" xr:uid="{27CEE929-0FB1-4BD7-A55D-5A83AF3CAE39}"/>
    <cellStyle name="Salida 13 4 6 2 2 2" xfId="27868" xr:uid="{3E98EE88-3DD2-49A4-9C08-42DAACBC6399}"/>
    <cellStyle name="Salida 13 4 6 2 3" xfId="7478" xr:uid="{F8D968A4-6F63-49F5-A3A1-2E4175300E0A}"/>
    <cellStyle name="Salida 13 4 6 2 3 2" xfId="22586" xr:uid="{69828AD2-EE13-44C3-AA1B-2B1C96BB51E3}"/>
    <cellStyle name="Salida 13 4 6 2 4" xfId="21557" xr:uid="{8FEA1F66-C5CB-4125-B8B6-3907E985CC06}"/>
    <cellStyle name="Salida 13 4 6 3" xfId="10194" xr:uid="{99DE4360-E69F-45CC-B9DB-7D97BD00E836}"/>
    <cellStyle name="Salida 13 4 6 3 2" xfId="25302" xr:uid="{C9825024-9105-4608-AC23-986446889361}"/>
    <cellStyle name="Salida 13 4 6 4" xfId="15495" xr:uid="{D95EE9C7-B760-434C-AC5E-2CF59B80C03C}"/>
    <cellStyle name="Salida 13 4 6 4 2" xfId="30603" xr:uid="{9636D9DA-E730-4298-8B12-17334C7462A1}"/>
    <cellStyle name="Salida 13 4 6 5" xfId="18920" xr:uid="{942CAA13-3A75-48CF-9377-8C6FD4B0E79B}"/>
    <cellStyle name="Salida 13 4 7" xfId="4194" xr:uid="{42D73A59-5439-4318-AF42-797333942D05}"/>
    <cellStyle name="Salida 13 4 7 2" xfId="6831" xr:uid="{373D3322-8666-494B-880D-7898A5246709}"/>
    <cellStyle name="Salida 13 4 7 2 2" xfId="13142" xr:uid="{2CD5BB68-77FF-490B-8525-215EAEE6C6B4}"/>
    <cellStyle name="Salida 13 4 7 2 2 2" xfId="28250" xr:uid="{0AE8295A-AC27-4EF0-9743-D8DBC91398C4}"/>
    <cellStyle name="Salida 13 4 7 2 3" xfId="16811" xr:uid="{8D6EEE58-9DF9-43A9-A3C4-F737194AB845}"/>
    <cellStyle name="Salida 13 4 7 2 3 2" xfId="31919" xr:uid="{6BD07AF9-02B2-4831-A723-E7C9C6E90CE2}"/>
    <cellStyle name="Salida 13 4 7 2 4" xfId="21939" xr:uid="{31A93E3E-098E-4C23-9EBB-755C2F3F9BBD}"/>
    <cellStyle name="Salida 13 4 7 3" xfId="10576" xr:uid="{FB9432A3-FC8F-47B8-B709-976CCEAE2833}"/>
    <cellStyle name="Salida 13 4 7 3 2" xfId="25684" xr:uid="{E0014191-D77F-446B-86B6-1611CCD66857}"/>
    <cellStyle name="Salida 13 4 7 4" xfId="15166" xr:uid="{2AB0C5F8-39DA-48BA-BC69-14F57906F459}"/>
    <cellStyle name="Salida 13 4 7 4 2" xfId="30274" xr:uid="{A576D298-BF1E-4D49-84F9-249CA5E98AD8}"/>
    <cellStyle name="Salida 13 4 7 5" xfId="19302" xr:uid="{ED62B961-853D-4E2C-849D-154A095CE2F6}"/>
    <cellStyle name="Salida 13 4 8" xfId="4759" xr:uid="{C6CA74AE-F880-4365-B7E7-DD559A6F64CE}"/>
    <cellStyle name="Salida 13 4 8 2" xfId="11141" xr:uid="{47F1B31B-4F61-4E21-8F1A-96DDADF02D73}"/>
    <cellStyle name="Salida 13 4 8 2 2" xfId="26249" xr:uid="{BCB54CB2-91BF-4B99-B08E-F47BF891EF8C}"/>
    <cellStyle name="Salida 13 4 8 3" xfId="15788" xr:uid="{74B92081-97FF-4F14-8300-6E6EB8C0FBFD}"/>
    <cellStyle name="Salida 13 4 8 3 2" xfId="30896" xr:uid="{FE7546D7-BFF2-45E8-AFC2-5A5D2CA3B78C}"/>
    <cellStyle name="Salida 13 4 8 4" xfId="19867" xr:uid="{2028B097-A2FC-4EDF-AF33-8A05C441C186}"/>
    <cellStyle name="Salida 13 4 9" xfId="8620" xr:uid="{43493DA0-652B-4493-B0FE-FD5DB54E37D0}"/>
    <cellStyle name="Salida 13 4 9 2" xfId="23728" xr:uid="{AF3F9DC4-5597-4D97-9B99-04E0D2E1CD72}"/>
    <cellStyle name="Salida 13 5" xfId="2002" xr:uid="{B16A7921-B66A-476B-A638-795636A171E5}"/>
    <cellStyle name="Salida 13 5 10" xfId="8724" xr:uid="{BD012D71-4519-4E38-B1C3-2AD2D2DAD4B3}"/>
    <cellStyle name="Salida 13 5 10 2" xfId="23832" xr:uid="{0B0B506B-5ABD-42D5-859A-3FC842BEED62}"/>
    <cellStyle name="Salida 13 5 11" xfId="17227" xr:uid="{7220D601-E966-4735-A19C-CD64C963E94B}"/>
    <cellStyle name="Salida 13 5 2" xfId="2764" xr:uid="{BBF95311-B25E-4650-B3F8-E58DC06DC355}"/>
    <cellStyle name="Salida 13 5 2 2" xfId="5401" xr:uid="{CFE176A2-5D85-42C7-A927-181EA8CFD4D6}"/>
    <cellStyle name="Salida 13 5 2 2 2" xfId="11750" xr:uid="{9003F074-BD8A-4243-A0C3-620B05E90F8F}"/>
    <cellStyle name="Salida 13 5 2 2 2 2" xfId="26858" xr:uid="{624EFCC7-4C7B-4741-8EBD-6233E719A50A}"/>
    <cellStyle name="Salida 13 5 2 2 3" xfId="9252" xr:uid="{FE3BAD96-6EC7-4904-87B7-44AF71880873}"/>
    <cellStyle name="Salida 13 5 2 2 3 2" xfId="24360" xr:uid="{37C302F3-0490-48F2-888A-66260342EB9F}"/>
    <cellStyle name="Salida 13 5 2 2 4" xfId="20509" xr:uid="{67C7AE73-B677-42FC-AA0E-6FAFF22A5EDB}"/>
    <cellStyle name="Salida 13 5 2 3" xfId="15997" xr:uid="{E4CC9BD9-95B1-469F-AE70-D798AD34E085}"/>
    <cellStyle name="Salida 13 5 2 3 2" xfId="31105" xr:uid="{21A61B48-272A-4E7A-9467-998E84C7179F}"/>
    <cellStyle name="Salida 13 5 2 4" xfId="17872" xr:uid="{4C5A8243-2970-4CF5-B46C-C46AB80174D9}"/>
    <cellStyle name="Salida 13 5 3" xfId="3067" xr:uid="{C32D5AF6-F841-4862-B6FF-5F4661B34F19}"/>
    <cellStyle name="Salida 13 5 3 2" xfId="5704" xr:uid="{815E1B52-28B5-4B2F-89D3-D1EBD3C312C4}"/>
    <cellStyle name="Salida 13 5 3 2 2" xfId="12015" xr:uid="{B7D4B6A6-5DC1-40D9-83D0-FE35D9C24FD6}"/>
    <cellStyle name="Salida 13 5 3 2 2 2" xfId="27123" xr:uid="{DDE97AD5-896A-4819-97E7-2FD3E4441D9C}"/>
    <cellStyle name="Salida 13 5 3 2 3" xfId="7210" xr:uid="{0AA04E33-88C0-4EBD-8938-30A868947DBB}"/>
    <cellStyle name="Salida 13 5 3 2 3 2" xfId="22318" xr:uid="{EB2D1BDA-F4F5-4176-A0BB-71197E27122F}"/>
    <cellStyle name="Salida 13 5 3 2 4" xfId="20812" xr:uid="{8153EE10-0C24-4D53-851D-5CF227330F1D}"/>
    <cellStyle name="Salida 13 5 3 3" xfId="9449" xr:uid="{84934CD5-A997-4CA5-8626-5430CFB8A6CB}"/>
    <cellStyle name="Salida 13 5 3 3 2" xfId="24557" xr:uid="{73FD0F76-E4B4-4A17-AA49-E291A49A2711}"/>
    <cellStyle name="Salida 13 5 3 4" xfId="15814" xr:uid="{26D5EF79-BA2D-4D51-9D63-E69A93F24498}"/>
    <cellStyle name="Salida 13 5 3 4 2" xfId="30922" xr:uid="{40129952-3FD1-4FCD-B986-5CA450D38DB6}"/>
    <cellStyle name="Salida 13 5 3 5" xfId="18175" xr:uid="{F01006FB-864D-4097-A8BB-1B97D610E5A3}"/>
    <cellStyle name="Salida 13 5 4" xfId="3393" xr:uid="{7E0C944D-F124-4B19-A88E-6C4F95EB872A}"/>
    <cellStyle name="Salida 13 5 4 2" xfId="6030" xr:uid="{C19941C6-2E4C-4095-B024-536064DD772F}"/>
    <cellStyle name="Salida 13 5 4 2 2" xfId="12341" xr:uid="{830F42D4-4A9D-499F-A4FC-CE0E75FD2317}"/>
    <cellStyle name="Salida 13 5 4 2 2 2" xfId="27449" xr:uid="{87108B3C-4AAD-4249-B600-B26E55AB018C}"/>
    <cellStyle name="Salida 13 5 4 2 3" xfId="16543" xr:uid="{FFE463B2-6EBB-47B1-91F1-BC50F5A7D3AA}"/>
    <cellStyle name="Salida 13 5 4 2 3 2" xfId="31651" xr:uid="{95248D17-A93C-47F1-8373-5A8B6DBF684E}"/>
    <cellStyle name="Salida 13 5 4 2 4" xfId="21138" xr:uid="{B44FAC9C-2664-4358-95A3-01001A7474B5}"/>
    <cellStyle name="Salida 13 5 4 3" xfId="9775" xr:uid="{35DDAA24-5383-47D2-A38B-106270F1EB30}"/>
    <cellStyle name="Salida 13 5 4 3 2" xfId="24883" xr:uid="{8CEA3A00-A290-4E17-95F7-45995D3F3382}"/>
    <cellStyle name="Salida 13 5 4 4" xfId="8021" xr:uid="{53A2EBCC-07D3-443B-B1F2-0B522AF3C2E0}"/>
    <cellStyle name="Salida 13 5 4 4 2" xfId="23129" xr:uid="{03D6D83E-B8FB-466B-9058-F0B0CC06F869}"/>
    <cellStyle name="Salida 13 5 4 5" xfId="18501" xr:uid="{80FD872E-36A0-40EC-97D3-1712DB40497C}"/>
    <cellStyle name="Salida 13 5 5" xfId="3699" xr:uid="{D8E80869-37E6-48B1-B5C7-28051045D928}"/>
    <cellStyle name="Salida 13 5 5 2" xfId="6336" xr:uid="{1FBB1C6E-1FD4-48BA-9FD6-B293F8D55262}"/>
    <cellStyle name="Salida 13 5 5 2 2" xfId="12647" xr:uid="{8DD2DE83-368E-47B6-86E9-465CA54AC2D2}"/>
    <cellStyle name="Salida 13 5 5 2 2 2" xfId="27755" xr:uid="{5517DE92-84ED-444E-AC86-44BEA5756AC6}"/>
    <cellStyle name="Salida 13 5 5 2 3" xfId="15134" xr:uid="{E5070F14-8023-4AE9-BDDE-ED694C170CFA}"/>
    <cellStyle name="Salida 13 5 5 2 3 2" xfId="30242" xr:uid="{B156703C-6CC5-490C-8D61-8850F8DCA1FF}"/>
    <cellStyle name="Salida 13 5 5 2 4" xfId="21444" xr:uid="{7FFEF036-5E67-4BFA-90B6-AFE14E330A44}"/>
    <cellStyle name="Salida 13 5 5 3" xfId="10081" xr:uid="{5DC39137-4AF8-4926-AB7E-5B1F18829B1A}"/>
    <cellStyle name="Salida 13 5 5 3 2" xfId="25189" xr:uid="{232C7FF2-595D-4FA3-90CF-E5B802CA6E3E}"/>
    <cellStyle name="Salida 13 5 5 4" xfId="7799" xr:uid="{D29D7899-9A4A-4CB1-B4DC-707828CBA88E}"/>
    <cellStyle name="Salida 13 5 5 4 2" xfId="22907" xr:uid="{F5EB6FBF-B6DD-4C87-8C24-C728CBA9367C}"/>
    <cellStyle name="Salida 13 5 5 5" xfId="18807" xr:uid="{BD548C9F-76D5-431E-8709-221FF49616EE}"/>
    <cellStyle name="Salida 13 5 6" xfId="4074" xr:uid="{569CA20A-12F2-4D77-B206-8C2637910DCA}"/>
    <cellStyle name="Salida 13 5 6 2" xfId="6711" xr:uid="{6DE5C0B8-2459-4F8A-913E-412D736ABE92}"/>
    <cellStyle name="Salida 13 5 6 2 2" xfId="13022" xr:uid="{0F51DAE9-1173-4B48-A8ED-3B580814DFE8}"/>
    <cellStyle name="Salida 13 5 6 2 2 2" xfId="28130" xr:uid="{D85E9666-CE93-4276-B666-C2A6B42E6F5D}"/>
    <cellStyle name="Salida 13 5 6 2 3" xfId="16698" xr:uid="{2861C616-167C-485C-8E53-18B8A5411B02}"/>
    <cellStyle name="Salida 13 5 6 2 3 2" xfId="31806" xr:uid="{02AB72FE-6782-4084-A740-D4B4492F7C5C}"/>
    <cellStyle name="Salida 13 5 6 2 4" xfId="21819" xr:uid="{BECB6DE0-45A5-48A9-9095-422A22A43304}"/>
    <cellStyle name="Salida 13 5 6 3" xfId="10456" xr:uid="{3BD43EA0-6E7F-4156-90B2-0885E21B4602}"/>
    <cellStyle name="Salida 13 5 6 3 2" xfId="25564" xr:uid="{44F95B84-BEE3-4EBA-90F0-DB20783069E5}"/>
    <cellStyle name="Salida 13 5 6 4" xfId="8215" xr:uid="{2FC8DA04-AC43-4A54-87E8-1228CC004167}"/>
    <cellStyle name="Salida 13 5 6 4 2" xfId="23323" xr:uid="{8DD7528A-586F-479B-A0CF-59848767799B}"/>
    <cellStyle name="Salida 13 5 6 5" xfId="19182" xr:uid="{16536369-D61A-4173-B6FF-0F81AFA9E312}"/>
    <cellStyle name="Salida 13 5 7" xfId="4639" xr:uid="{7532BC30-7E63-4D3E-B864-0D9A404BA2ED}"/>
    <cellStyle name="Salida 13 5 7 2" xfId="11021" xr:uid="{CC5EC664-E828-4A97-A8A2-9903AD81F20A}"/>
    <cellStyle name="Salida 13 5 7 2 2" xfId="26129" xr:uid="{8D11AE3E-9C39-4680-8E9C-C5E257399F57}"/>
    <cellStyle name="Salida 13 5 7 3" xfId="7370" xr:uid="{E36FBCC9-BC20-4738-847B-A13A5849F56B}"/>
    <cellStyle name="Salida 13 5 7 3 2" xfId="22478" xr:uid="{90560B07-BB86-41A2-9BF8-C54ADEDEA38B}"/>
    <cellStyle name="Salida 13 5 7 4" xfId="19747" xr:uid="{A8AD35E8-4CB1-47D3-B177-2A523A97453E}"/>
    <cellStyle name="Salida 13 5 8" xfId="8500" xr:uid="{80BFD803-5D77-4DAE-8059-ED0E44EA2DD2}"/>
    <cellStyle name="Salida 13 5 8 2" xfId="23608" xr:uid="{96C29FFD-D428-498F-8227-D22B3CB95F16}"/>
    <cellStyle name="Salida 13 5 9" xfId="15630" xr:uid="{FFCA73D8-C6A5-4279-A0DB-8E7928842117}"/>
    <cellStyle name="Salida 13 5 9 2" xfId="30738" xr:uid="{831090F8-2921-42C9-B20F-40B61E3AFAF4}"/>
    <cellStyle name="Salida 14" xfId="1506" xr:uid="{00000000-0005-0000-0000-0000E6050000}"/>
    <cellStyle name="Salida 14 2" xfId="1932" xr:uid="{B0DD6107-2344-481E-9F32-594633E7866B}"/>
    <cellStyle name="Salida 14 2 10" xfId="8433" xr:uid="{1A06A71D-394B-458F-9F2A-A910F2D25D7B}"/>
    <cellStyle name="Salida 14 2 10 2" xfId="23541" xr:uid="{4FC313A2-9693-4310-BE41-422D96AE724C}"/>
    <cellStyle name="Salida 14 2 11" xfId="8294" xr:uid="{DB727D7B-45BD-4960-9E62-3B082CC84ED1}"/>
    <cellStyle name="Salida 14 2 11 2" xfId="23402" xr:uid="{9647BEC1-6C28-478A-A96D-2048C44843B2}"/>
    <cellStyle name="Salida 14 2 12" xfId="15648" xr:uid="{F5876483-31FF-4C87-B0CC-390AA3F441C2}"/>
    <cellStyle name="Salida 14 2 12 2" xfId="30756" xr:uid="{363333A5-5AF9-4997-BC56-6B8BDE093296}"/>
    <cellStyle name="Salida 14 2 13" xfId="17157" xr:uid="{5E3FD611-ACC2-435E-89FB-CAAD05CF0101}"/>
    <cellStyle name="Salida 14 2 2" xfId="2492" xr:uid="{C2ACA0CB-F854-43B7-9356-25F64D86ADC6}"/>
    <cellStyle name="Salida 14 2 2 2" xfId="5129" xr:uid="{9DFC3CD8-E722-4B61-A4C0-724F6F414570}"/>
    <cellStyle name="Salida 14 2 2 2 2" xfId="11493" xr:uid="{57E31D34-FBC9-46F6-BF8A-4D0E0E2A1021}"/>
    <cellStyle name="Salida 14 2 2 2 2 2" xfId="26601" xr:uid="{900AF5E6-AC84-4864-98F1-6198345B39C4}"/>
    <cellStyle name="Salida 14 2 2 2 3" xfId="9188" xr:uid="{C7ABDB0E-C2C3-4524-BF3A-E41E7FFCD070}"/>
    <cellStyle name="Salida 14 2 2 2 3 2" xfId="24296" xr:uid="{C95C6CF7-E1F0-4117-AB37-E6BA7B760E50}"/>
    <cellStyle name="Salida 14 2 2 2 4" xfId="20237" xr:uid="{D918A611-1C19-41B4-8085-488E399CC717}"/>
    <cellStyle name="Salida 14 2 2 3" xfId="8959" xr:uid="{B895865D-6FD7-4203-9A2C-89140AB54877}"/>
    <cellStyle name="Salida 14 2 2 3 2" xfId="24067" xr:uid="{64239AE5-9492-4FB3-B9E3-ECA9AB43769D}"/>
    <cellStyle name="Salida 14 2 3" xfId="2708" xr:uid="{4877C2AE-96F2-442E-89B0-A0076D16F33A}"/>
    <cellStyle name="Salida 14 2 3 2" xfId="5345" xr:uid="{2B8CCC32-4283-4CD4-A899-B0FB02AC0794}"/>
    <cellStyle name="Salida 14 2 3 2 2" xfId="11694" xr:uid="{6E6DEACE-5112-4115-8D42-D19D074FE0F6}"/>
    <cellStyle name="Salida 14 2 3 2 2 2" xfId="26802" xr:uid="{CB356AC2-0241-4453-8F10-7DD3AA5694EE}"/>
    <cellStyle name="Salida 14 2 3 2 3" xfId="14185" xr:uid="{4CB6F482-28B2-4A6E-96FB-19971C4DBD4A}"/>
    <cellStyle name="Salida 14 2 3 2 3 2" xfId="29293" xr:uid="{2D4854A9-C8E8-4A67-B68F-7AE98C1D8860}"/>
    <cellStyle name="Salida 14 2 3 2 4" xfId="20453" xr:uid="{1067FC02-B0D5-4E52-A799-CA10A731B8DB}"/>
    <cellStyle name="Salida 14 2 3 3" xfId="7618" xr:uid="{66F386EF-2AB0-4F17-BF51-C49C862D8849}"/>
    <cellStyle name="Salida 14 2 3 3 2" xfId="22726" xr:uid="{A1ED6DED-2E98-4A42-AB9E-A16F611AE853}"/>
    <cellStyle name="Salida 14 2 3 4" xfId="17816" xr:uid="{2698B956-6439-46E5-891A-6222183A04A0}"/>
    <cellStyle name="Salida 14 2 4" xfId="3011" xr:uid="{E0CBF756-558E-4735-A9B2-84CEAC36887D}"/>
    <cellStyle name="Salida 14 2 4 2" xfId="5648" xr:uid="{C02B6C5E-A84C-414B-9C41-D18B2D96F0EE}"/>
    <cellStyle name="Salida 14 2 4 2 2" xfId="11959" xr:uid="{E7FD0BF7-8354-4961-9113-C4F3A91653F8}"/>
    <cellStyle name="Salida 14 2 4 2 2 2" xfId="27067" xr:uid="{081B478E-2792-4E88-A789-E5A250AA9788}"/>
    <cellStyle name="Salida 14 2 4 2 3" xfId="7311" xr:uid="{54AF5592-ACAD-43A9-8A01-046F46AE2B7D}"/>
    <cellStyle name="Salida 14 2 4 2 3 2" xfId="22419" xr:uid="{3057F9FE-0026-4C35-B5B2-4086AD5C5DAA}"/>
    <cellStyle name="Salida 14 2 4 2 4" xfId="20756" xr:uid="{8831C7C2-E56D-4B8C-9CE8-9155C5EAB77B}"/>
    <cellStyle name="Salida 14 2 4 3" xfId="9393" xr:uid="{133B1935-9D82-4384-8739-7C08EA192590}"/>
    <cellStyle name="Salida 14 2 4 3 2" xfId="24501" xr:uid="{409AF8E6-9CAE-4FD9-9AB9-CB1D06260EB2}"/>
    <cellStyle name="Salida 14 2 4 4" xfId="7291" xr:uid="{B46FCBAB-B605-497E-A094-B77A4D784C7E}"/>
    <cellStyle name="Salida 14 2 4 4 2" xfId="22399" xr:uid="{1C2D0FD9-2CD2-42CD-BFCF-F19DF7AB7288}"/>
    <cellStyle name="Salida 14 2 4 5" xfId="18119" xr:uid="{06EC9AD4-88B7-4218-99B9-7EEC1AE9EB81}"/>
    <cellStyle name="Salida 14 2 5" xfId="3337" xr:uid="{8C848C11-6000-4915-BD1D-7EC91E6D049B}"/>
    <cellStyle name="Salida 14 2 5 2" xfId="5974" xr:uid="{C6962527-CC7B-4F60-8E10-9FEE2FDE7B43}"/>
    <cellStyle name="Salida 14 2 5 2 2" xfId="12285" xr:uid="{0B00B646-9201-4C0A-B567-B217846DC7D0}"/>
    <cellStyle name="Salida 14 2 5 2 2 2" xfId="27393" xr:uid="{07FD75B2-62C5-4F85-ACD6-34598E855AED}"/>
    <cellStyle name="Salida 14 2 5 2 3" xfId="7090" xr:uid="{2A77332E-954C-4A9C-8A91-1B0047346813}"/>
    <cellStyle name="Salida 14 2 5 2 3 2" xfId="22198" xr:uid="{1A57AE5C-FF5D-47F0-B224-BA50E1F9356D}"/>
    <cellStyle name="Salida 14 2 5 2 4" xfId="21082" xr:uid="{34FB3158-C1B0-4EBA-8B67-B0899055B790}"/>
    <cellStyle name="Salida 14 2 5 3" xfId="9719" xr:uid="{E2B7FA86-1CEE-4033-A619-D25BE61404A3}"/>
    <cellStyle name="Salida 14 2 5 3 2" xfId="24827" xr:uid="{E073E07D-9C04-4BDD-8F66-856C1CCCF863}"/>
    <cellStyle name="Salida 14 2 5 4" xfId="7275" xr:uid="{A9FE37B6-2559-4DE7-88AB-9677D46493C8}"/>
    <cellStyle name="Salida 14 2 5 4 2" xfId="22383" xr:uid="{0DA75FF6-3DC9-483E-A93F-D0175DAF8ADF}"/>
    <cellStyle name="Salida 14 2 5 5" xfId="18445" xr:uid="{D605E3CE-08C0-4C20-97A3-7AD65B218F59}"/>
    <cellStyle name="Salida 14 2 6" xfId="3643" xr:uid="{184F58C6-632F-4921-91B4-FB144A890770}"/>
    <cellStyle name="Salida 14 2 6 2" xfId="6280" xr:uid="{519EDCFD-D7CB-4444-A366-9C2EEEED8AE2}"/>
    <cellStyle name="Salida 14 2 6 2 2" xfId="12591" xr:uid="{3D36E4E6-54BB-429E-A564-E5B0A3FB00AD}"/>
    <cellStyle name="Salida 14 2 6 2 2 2" xfId="27699" xr:uid="{28FA01EB-5BB9-4FDA-809E-16BC8D22EEF6}"/>
    <cellStyle name="Salida 14 2 6 2 3" xfId="15868" xr:uid="{C691F5F0-A917-49D7-B47A-036A08795E28}"/>
    <cellStyle name="Salida 14 2 6 2 3 2" xfId="30976" xr:uid="{141C8D31-BBE0-459A-A952-AF70CB623FF9}"/>
    <cellStyle name="Salida 14 2 6 2 4" xfId="21388" xr:uid="{EA78D1C8-C9FD-44BE-8440-279B73216AF9}"/>
    <cellStyle name="Salida 14 2 6 3" xfId="10025" xr:uid="{E44DCC1D-BB8F-4300-AA96-8B6DE6FF6D3D}"/>
    <cellStyle name="Salida 14 2 6 3 2" xfId="25133" xr:uid="{4B9FE9A4-D70C-4495-BDEF-50A5C519DCC7}"/>
    <cellStyle name="Salida 14 2 6 4" xfId="15200" xr:uid="{E5A51B00-4FA1-4A06-84D5-2AC7EE364A99}"/>
    <cellStyle name="Salida 14 2 6 4 2" xfId="30308" xr:uid="{4D79E01E-85E5-4C3A-914F-D3DEBB937958}"/>
    <cellStyle name="Salida 14 2 6 5" xfId="18751" xr:uid="{F3698FA9-049E-428A-B084-BD5A7077616C}"/>
    <cellStyle name="Salida 14 2 7" xfId="4004" xr:uid="{9B268DEC-CCB2-4195-95B3-023DC322F46B}"/>
    <cellStyle name="Salida 14 2 7 2" xfId="6641" xr:uid="{7115AE2A-5432-467D-BC28-F50529C50BEC}"/>
    <cellStyle name="Salida 14 2 7 2 2" xfId="12952" xr:uid="{70F97D9F-3CB9-48B7-BE40-B4A0D020CA2A}"/>
    <cellStyle name="Salida 14 2 7 2 2 2" xfId="28060" xr:uid="{722D61AA-35F0-4247-AC02-12C684E37A59}"/>
    <cellStyle name="Salida 14 2 7 2 3" xfId="16642" xr:uid="{2A2772D2-0677-4AC7-936E-883D8932F4B5}"/>
    <cellStyle name="Salida 14 2 7 2 3 2" xfId="31750" xr:uid="{C017379D-9C59-4247-A934-F7DBCB3FE71F}"/>
    <cellStyle name="Salida 14 2 7 2 4" xfId="21749" xr:uid="{CF3FF202-83C8-45C6-AB76-2350F3DE987A}"/>
    <cellStyle name="Salida 14 2 7 3" xfId="10386" xr:uid="{EC578420-7B3E-462E-9F14-CEF89242FA70}"/>
    <cellStyle name="Salida 14 2 7 3 2" xfId="25494" xr:uid="{CAA8FD5D-239C-4C66-8DC6-4DF87F5AE0DD}"/>
    <cellStyle name="Salida 14 2 7 4" xfId="15087" xr:uid="{8A55B042-3E52-4D28-9841-AE7876050CA5}"/>
    <cellStyle name="Salida 14 2 7 4 2" xfId="30195" xr:uid="{BE7CB64F-2DAF-4191-9F05-A3E9E305D833}"/>
    <cellStyle name="Salida 14 2 7 5" xfId="19112" xr:uid="{A04B731D-A32C-4995-9E76-732ECF408763}"/>
    <cellStyle name="Salida 14 2 8" xfId="4317" xr:uid="{DE36F91D-0E9D-42BE-98D8-BEC20967C69E}"/>
    <cellStyle name="Salida 14 2 8 2" xfId="6954" xr:uid="{33FB03CC-CE70-4F29-A33E-938BAE1DC281}"/>
    <cellStyle name="Salida 14 2 8 2 2" xfId="13265" xr:uid="{09E75F40-F72E-4053-A677-D3ED896B5B52}"/>
    <cellStyle name="Salida 14 2 8 2 2 2" xfId="28373" xr:uid="{BFC0BE7A-4B51-4B9E-99B4-EBD902299B3B}"/>
    <cellStyle name="Salida 14 2 8 2 3" xfId="16929" xr:uid="{D6164668-5527-4B16-B56A-7509D48D074B}"/>
    <cellStyle name="Salida 14 2 8 2 3 2" xfId="32037" xr:uid="{C006D79E-3A0E-44EE-9C3A-E9FD736E77D1}"/>
    <cellStyle name="Salida 14 2 8 2 4" xfId="22062" xr:uid="{9F749AAA-573B-4BCB-936A-65DBF42E5F09}"/>
    <cellStyle name="Salida 14 2 8 3" xfId="10699" xr:uid="{FE79F580-4DA0-4F00-8034-9B19E912E23B}"/>
    <cellStyle name="Salida 14 2 8 3 2" xfId="25807" xr:uid="{3317F6CD-74BD-4DB2-A3E9-0BEB90F2FDB0}"/>
    <cellStyle name="Salida 14 2 8 4" xfId="13683" xr:uid="{0E1FD916-3181-42DB-9938-63759B9963F7}"/>
    <cellStyle name="Salida 14 2 8 4 2" xfId="28791" xr:uid="{356BBAB1-67B8-4373-8EF6-51F8132CF894}"/>
    <cellStyle name="Salida 14 2 8 5" xfId="19425" xr:uid="{73D5E614-B3E7-42FB-9868-B817DDDC7D70}"/>
    <cellStyle name="Salida 14 2 9" xfId="4569" xr:uid="{9B773419-D68C-4B4F-B06B-9D57068B6E58}"/>
    <cellStyle name="Salida 14 2 9 2" xfId="10951" xr:uid="{75E1586C-088F-4853-A293-41B628F3604B}"/>
    <cellStyle name="Salida 14 2 9 2 2" xfId="26059" xr:uid="{876F823C-AB24-4973-8608-5B57F779F246}"/>
    <cellStyle name="Salida 14 2 9 3" xfId="16020" xr:uid="{44962B41-2A55-40A2-9882-F47B21746087}"/>
    <cellStyle name="Salida 14 2 9 3 2" xfId="31128" xr:uid="{694C3F01-9CED-44D9-BE4D-3A5AFDFE069E}"/>
    <cellStyle name="Salida 14 2 9 4" xfId="19677" xr:uid="{C36BC3D5-4AE0-4012-8EC4-245BB5C38456}"/>
    <cellStyle name="Salida 14 3" xfId="1801" xr:uid="{05148216-F09D-4714-99DE-D5532B2B3D99}"/>
    <cellStyle name="Salida 14 3 10" xfId="8302" xr:uid="{64890C09-21A6-4713-9ADF-874285B65C8D}"/>
    <cellStyle name="Salida 14 3 10 2" xfId="23410" xr:uid="{AB2AD27F-0CBA-4CED-8828-F17C2BD05957}"/>
    <cellStyle name="Salida 14 3 11" xfId="13455" xr:uid="{D5EA89CC-55F5-4B1D-945F-E40413DC6CA3}"/>
    <cellStyle name="Salida 14 3 11 2" xfId="28563" xr:uid="{E3B6AA9A-7B96-4058-AE3F-596C71D2FD35}"/>
    <cellStyle name="Salida 14 3 12" xfId="9158" xr:uid="{855F3DB2-DCA9-4083-9FD6-C275F3F49C95}"/>
    <cellStyle name="Salida 14 3 12 2" xfId="24266" xr:uid="{4375C901-B38B-4B8D-B17A-3C0CF342B9D0}"/>
    <cellStyle name="Salida 14 3 13" xfId="17026" xr:uid="{54306A0D-F9DC-4BBC-85AB-DF2145A6E112}"/>
    <cellStyle name="Salida 14 3 2" xfId="2361" xr:uid="{FB877099-905F-44B0-816F-DE5042163786}"/>
    <cellStyle name="Salida 14 3 2 2" xfId="4998" xr:uid="{1A0D188E-9FF5-4705-9F25-B8DDF6FA14C9}"/>
    <cellStyle name="Salida 14 3 2 2 2" xfId="11362" xr:uid="{386D7EFF-41C6-42AD-BE02-DD26B244B8CF}"/>
    <cellStyle name="Salida 14 3 2 2 2 2" xfId="26470" xr:uid="{6A3C8F29-65B1-4A15-9A39-416A33CE62A2}"/>
    <cellStyle name="Salida 14 3 2 2 3" xfId="13458" xr:uid="{6FCF2BC5-64A2-4C70-8681-278C37635268}"/>
    <cellStyle name="Salida 14 3 2 2 3 2" xfId="28566" xr:uid="{9B9C5321-4F5D-4A27-9307-8644AD26B2AD}"/>
    <cellStyle name="Salida 14 3 2 2 4" xfId="20106" xr:uid="{53416344-B169-4DA9-B7F9-3AE673731F86}"/>
    <cellStyle name="Salida 14 3 2 3" xfId="8828" xr:uid="{750BBC1F-B44F-4ACC-BB48-9973AF4E1FF5}"/>
    <cellStyle name="Salida 14 3 2 3 2" xfId="23936" xr:uid="{ED4BAFEF-F99C-4383-9F8D-8E0D471EDDE9}"/>
    <cellStyle name="Salida 14 3 3" xfId="2258" xr:uid="{EE005978-9D6B-4CDB-BFED-DEB8FB8CC0BB}"/>
    <cellStyle name="Salida 14 3 3 2" xfId="4895" xr:uid="{395B76FA-B5F3-44C6-BAD8-333C0129BD21}"/>
    <cellStyle name="Salida 14 3 3 2 2" xfId="11259" xr:uid="{51139DA8-C832-4711-963A-02A286157B6F}"/>
    <cellStyle name="Salida 14 3 3 2 2 2" xfId="26367" xr:uid="{334F6992-214E-4E73-BC25-ED0892B1C0C5}"/>
    <cellStyle name="Salida 14 3 3 2 3" xfId="15041" xr:uid="{1460E00B-A69B-43E3-829F-360D2600B257}"/>
    <cellStyle name="Salida 14 3 3 2 3 2" xfId="30149" xr:uid="{6194FA0E-E1D8-4C1F-AEF1-2E8B566A8C16}"/>
    <cellStyle name="Salida 14 3 3 2 4" xfId="20003" xr:uid="{76044B86-048A-4C9C-A09F-5708E76447C3}"/>
    <cellStyle name="Salida 14 3 3 3" xfId="13675" xr:uid="{A925421C-8C09-4E5F-AF8D-EB1C604A0EBF}"/>
    <cellStyle name="Salida 14 3 3 3 2" xfId="28783" xr:uid="{5D24EC97-14DB-48D5-A92E-D7DB253E0C64}"/>
    <cellStyle name="Salida 14 3 3 4" xfId="17483" xr:uid="{65C93AD7-DC30-40F9-B9D2-66D36299EE62}"/>
    <cellStyle name="Salida 14 3 4" xfId="2642" xr:uid="{3B9A50C0-63A3-43E5-8E7B-D2E744DF4C48}"/>
    <cellStyle name="Salida 14 3 4 2" xfId="5279" xr:uid="{8EADB5AC-C53A-48A1-9A44-EE2589C6ABB0}"/>
    <cellStyle name="Salida 14 3 4 2 2" xfId="11643" xr:uid="{FE509D11-C0A9-4C70-9DCC-7A6FFBF10009}"/>
    <cellStyle name="Salida 14 3 4 2 2 2" xfId="26751" xr:uid="{5A189E4E-B920-4E58-A457-7CB55E8BAB55}"/>
    <cellStyle name="Salida 14 3 4 2 3" xfId="7776" xr:uid="{22168767-0291-44BD-AB31-6218A853E782}"/>
    <cellStyle name="Salida 14 3 4 2 3 2" xfId="22884" xr:uid="{46C2C2DA-B17A-4764-8182-03C17AE113DF}"/>
    <cellStyle name="Salida 14 3 4 2 4" xfId="20387" xr:uid="{13389617-009F-41D5-BC68-87F7C99E5A9B}"/>
    <cellStyle name="Salida 14 3 4 3" xfId="9109" xr:uid="{719769BA-3025-4233-8704-FDFC3A8504C1}"/>
    <cellStyle name="Salida 14 3 4 3 2" xfId="24217" xr:uid="{D4B71FF4-AEA7-4B91-A252-33500F4E4729}"/>
    <cellStyle name="Salida 14 3 4 4" xfId="13604" xr:uid="{557C7351-13CE-4C81-AC72-BA949D2F71F9}"/>
    <cellStyle name="Salida 14 3 4 4 2" xfId="28712" xr:uid="{2866F450-37D0-4843-AC29-D77E67E2D5FC}"/>
    <cellStyle name="Salida 14 3 4 5" xfId="17750" xr:uid="{528BB2AE-F456-4A58-BEA1-B6C8DFDEBC27}"/>
    <cellStyle name="Salida 14 3 5" xfId="2272" xr:uid="{F0631FE0-FE0A-4070-948A-3F6B79409674}"/>
    <cellStyle name="Salida 14 3 5 2" xfId="4909" xr:uid="{7E5E32EC-CD82-4BCD-8283-82943CD2CD67}"/>
    <cellStyle name="Salida 14 3 5 2 2" xfId="11273" xr:uid="{0A7F6A4D-A6B0-41FB-B44E-AE7D30ACF637}"/>
    <cellStyle name="Salida 14 3 5 2 2 2" xfId="26381" xr:uid="{2C312971-FFD3-4E45-9D65-12F5499FC418}"/>
    <cellStyle name="Salida 14 3 5 2 3" xfId="15753" xr:uid="{7E20FBFA-D18E-4152-8823-F2F4E363ACDE}"/>
    <cellStyle name="Salida 14 3 5 2 3 2" xfId="30861" xr:uid="{D1EDE312-488D-4A8B-881C-AA02B354A2EA}"/>
    <cellStyle name="Salida 14 3 5 2 4" xfId="20017" xr:uid="{4962937B-2C1F-49EC-BCB6-3AF76FF76CD7}"/>
    <cellStyle name="Salida 14 3 5 3" xfId="8739" xr:uid="{987FB11B-52CF-4915-A143-D77498BF2EE1}"/>
    <cellStyle name="Salida 14 3 5 3 2" xfId="23847" xr:uid="{00D90574-81B9-4ABB-90D3-A512ADE0A833}"/>
    <cellStyle name="Salida 14 3 5 4" xfId="9269" xr:uid="{7F220C06-98CF-4CDD-84D1-2EE3E4717CE3}"/>
    <cellStyle name="Salida 14 3 5 4 2" xfId="24377" xr:uid="{4E159598-ACE0-42F0-8340-B448561E99E8}"/>
    <cellStyle name="Salida 14 3 5 5" xfId="17497" xr:uid="{881BAF16-61D2-4893-8772-94100641DEB1}"/>
    <cellStyle name="Salida 14 3 6" xfId="2304" xr:uid="{CD3456C8-C4EF-4C29-9FBF-43BACC086670}"/>
    <cellStyle name="Salida 14 3 6 2" xfId="4941" xr:uid="{B4B4B6C8-3CC1-4E9D-99BB-8771AD11A790}"/>
    <cellStyle name="Salida 14 3 6 2 2" xfId="11305" xr:uid="{3266C8F5-03A7-49A9-B9BB-12F3DD2A4E68}"/>
    <cellStyle name="Salida 14 3 6 2 2 2" xfId="26413" xr:uid="{D6758FCC-A25D-4665-8341-19AF2EBB0643}"/>
    <cellStyle name="Salida 14 3 6 2 3" xfId="15488" xr:uid="{63F07FFA-96E6-4E1B-B5A3-6E24B66BB659}"/>
    <cellStyle name="Salida 14 3 6 2 3 2" xfId="30596" xr:uid="{DAE91894-87B1-4B9F-9C03-556283D29B4B}"/>
    <cellStyle name="Salida 14 3 6 2 4" xfId="20049" xr:uid="{C26C0ECC-A05C-472F-800F-D6A62C498835}"/>
    <cellStyle name="Salida 14 3 6 3" xfId="8771" xr:uid="{E39F6C46-1A07-43E1-B9D9-B038C65FE341}"/>
    <cellStyle name="Salida 14 3 6 3 2" xfId="23879" xr:uid="{8698929A-3E3F-4237-8150-CD173F246741}"/>
    <cellStyle name="Salida 14 3 6 4" xfId="7446" xr:uid="{32FE1DEC-0E7F-46B3-A0C3-A0DB36108834}"/>
    <cellStyle name="Salida 14 3 6 4 2" xfId="22554" xr:uid="{57E4F15C-0EDD-4BA7-A200-F849F466D259}"/>
    <cellStyle name="Salida 14 3 6 5" xfId="17529" xr:uid="{60FE4548-EEDB-4316-BE66-A5BA3B22C547}"/>
    <cellStyle name="Salida 14 3 7" xfId="3873" xr:uid="{C7FCF705-AFFC-4EBD-A4D3-AAF794253C2C}"/>
    <cellStyle name="Salida 14 3 7 2" xfId="6510" xr:uid="{185C4EE7-72DB-4BC7-B7CB-F52D397104DD}"/>
    <cellStyle name="Salida 14 3 7 2 2" xfId="12821" xr:uid="{163A5905-DC44-44A3-864A-C04CAD1CFB35}"/>
    <cellStyle name="Salida 14 3 7 2 2 2" xfId="27929" xr:uid="{E2874129-1C50-4DBD-B0EB-29830727CFEE}"/>
    <cellStyle name="Salida 14 3 7 2 3" xfId="15547" xr:uid="{A0738543-259B-4BF4-BFFC-684D0079E164}"/>
    <cellStyle name="Salida 14 3 7 2 3 2" xfId="30655" xr:uid="{445040EE-37A0-44C8-8D26-BD9C73861CA7}"/>
    <cellStyle name="Salida 14 3 7 2 4" xfId="21618" xr:uid="{3092A961-55F1-4821-8F29-54919743492D}"/>
    <cellStyle name="Salida 14 3 7 3" xfId="10255" xr:uid="{0B3429E1-264C-477B-A3D4-B22733745BD5}"/>
    <cellStyle name="Salida 14 3 7 3 2" xfId="25363" xr:uid="{35E252F2-057E-4B15-82E9-98E9F0F75137}"/>
    <cellStyle name="Salida 14 3 7 4" xfId="14971" xr:uid="{8DEAB0D5-7FA0-4C84-9C64-51609EE55F87}"/>
    <cellStyle name="Salida 14 3 7 4 2" xfId="30079" xr:uid="{D666209B-3C99-49EA-B42C-481420D92A42}"/>
    <cellStyle name="Salida 14 3 7 5" xfId="18981" xr:uid="{AF150E7A-6E57-4251-96D5-705130258917}"/>
    <cellStyle name="Salida 14 3 8" xfId="4255" xr:uid="{9E820AB9-2448-417C-8768-AF72EDC91387}"/>
    <cellStyle name="Salida 14 3 8 2" xfId="6892" xr:uid="{939E8CE9-1DE9-4D1A-A142-9E4D1EDE91BC}"/>
    <cellStyle name="Salida 14 3 8 2 2" xfId="13203" xr:uid="{A16E80C7-14A1-48B9-B808-0F99589863E7}"/>
    <cellStyle name="Salida 14 3 8 2 2 2" xfId="28311" xr:uid="{3B737DE4-B17E-4204-9672-48A3EE301671}"/>
    <cellStyle name="Salida 14 3 8 2 3" xfId="16867" xr:uid="{C4E8B80B-5EC1-4113-B132-6A88B77EF49E}"/>
    <cellStyle name="Salida 14 3 8 2 3 2" xfId="31975" xr:uid="{88B53A10-FD2A-4CC1-93C9-787DE557990D}"/>
    <cellStyle name="Salida 14 3 8 2 4" xfId="22000" xr:uid="{932D6DE7-57FE-4862-8271-585F05A20FD0}"/>
    <cellStyle name="Salida 14 3 8 3" xfId="10637" xr:uid="{927B34C0-15A3-4969-B5FA-F3534C27E813}"/>
    <cellStyle name="Salida 14 3 8 3 2" xfId="25745" xr:uid="{A16F41A4-2CEE-4DDF-A5CB-15A2E9B72C77}"/>
    <cellStyle name="Salida 14 3 8 4" xfId="7681" xr:uid="{79BB782A-1A84-4615-9554-5EB61E6A3B1B}"/>
    <cellStyle name="Salida 14 3 8 4 2" xfId="22789" xr:uid="{D29C5F6E-52A4-4503-A453-A1F74EDA7EA5}"/>
    <cellStyle name="Salida 14 3 8 5" xfId="19363" xr:uid="{A8BA0D9F-C5A7-412E-B2DB-B03F7CC07C3D}"/>
    <cellStyle name="Salida 14 3 9" xfId="4438" xr:uid="{B0BD9F7E-3F04-4761-B0B2-433EFF65F84D}"/>
    <cellStyle name="Salida 14 3 9 2" xfId="10820" xr:uid="{2BCB1519-8B7F-4B22-AFE2-BB59FEEACE9F}"/>
    <cellStyle name="Salida 14 3 9 2 2" xfId="25928" xr:uid="{ED0A41EA-1747-4615-9EA0-7240F4D584B4}"/>
    <cellStyle name="Salida 14 3 9 3" xfId="14727" xr:uid="{71D4333E-0F00-4BBB-9C0D-0FE993D1C5EA}"/>
    <cellStyle name="Salida 14 3 9 3 2" xfId="29835" xr:uid="{41826F45-E858-42C7-96AA-3CDC022B1BD6}"/>
    <cellStyle name="Salida 14 3 9 4" xfId="19546" xr:uid="{12803E20-FE58-4B47-B9BF-877037ED4FB1}"/>
    <cellStyle name="Salida 14 4" xfId="2123" xr:uid="{CB6D8DA3-DE19-41F8-B647-7B9867218338}"/>
    <cellStyle name="Salida 14 4 10" xfId="16011" xr:uid="{9BFC0018-8C57-4640-A1A9-88C09A6DD27E}"/>
    <cellStyle name="Salida 14 4 10 2" xfId="31119" xr:uid="{E6F7F8D0-A72F-4A70-B910-DCB3EB7F7A62}"/>
    <cellStyle name="Salida 14 4 11" xfId="15954" xr:uid="{AD551719-17AD-4D49-B3E1-9739D691701A}"/>
    <cellStyle name="Salida 14 4 11 2" xfId="31062" xr:uid="{9EF187A9-FD57-485F-BB6E-136C9BA8A94D}"/>
    <cellStyle name="Salida 14 4 12" xfId="17348" xr:uid="{F32F420F-3248-4C7C-93DB-B70EDABD1C56}"/>
    <cellStyle name="Salida 14 4 2" xfId="2613" xr:uid="{8C874B01-BA2D-463D-BB04-F65EFD9FAC2D}"/>
    <cellStyle name="Salida 14 4 2 2" xfId="5250" xr:uid="{0AFE6DB4-141F-45D4-AFF1-95F10416FA11}"/>
    <cellStyle name="Salida 14 4 2 2 2" xfId="11614" xr:uid="{C3B38E8A-645D-4A8F-A8B7-4D413600FFC0}"/>
    <cellStyle name="Salida 14 4 2 2 2 2" xfId="26722" xr:uid="{E4B91502-F7CD-419C-AA3E-AEA3CD59B194}"/>
    <cellStyle name="Salida 14 4 2 2 3" xfId="13404" xr:uid="{83D4D5F9-1DE6-409B-BEB8-8913E9F727A1}"/>
    <cellStyle name="Salida 14 4 2 2 3 2" xfId="28512" xr:uid="{F15CD133-986E-492B-8743-E67655F36913}"/>
    <cellStyle name="Salida 14 4 2 2 4" xfId="20358" xr:uid="{C287F5C9-2E82-4B5E-BB13-56CE6EB2E726}"/>
    <cellStyle name="Salida 14 4 2 3" xfId="9080" xr:uid="{69AE0C36-F48A-4592-B014-6B1CBD040A20}"/>
    <cellStyle name="Salida 14 4 2 3 2" xfId="24188" xr:uid="{69CD05ED-7267-40B1-AADA-159BB41098D2}"/>
    <cellStyle name="Salida 14 4 2 4" xfId="14372" xr:uid="{605070C2-E5E9-40CD-B28F-21CB8BCF7B0B}"/>
    <cellStyle name="Salida 14 4 2 4 2" xfId="29480" xr:uid="{CBFC23F8-71A8-4DA3-AA0D-5D1484637AFB}"/>
    <cellStyle name="Salida 14 4 2 5" xfId="11820" xr:uid="{D2BB26EA-8C72-4B0D-8E57-7C98BCB4BB1A}"/>
    <cellStyle name="Salida 14 4 2 5 2" xfId="26928" xr:uid="{C5835BD9-9CAC-41BB-A54E-0717EFCB71C7}"/>
    <cellStyle name="Salida 14 4 2 6" xfId="17721" xr:uid="{20FD76EA-BC1C-4A81-81B2-B47758616430}"/>
    <cellStyle name="Salida 14 4 3" xfId="2878" xr:uid="{BB60ED11-A4C4-42E1-9E35-2340D21F2730}"/>
    <cellStyle name="Salida 14 4 3 2" xfId="5515" xr:uid="{0CB6098F-455A-4159-92E0-EF09E4FF9199}"/>
    <cellStyle name="Salida 14 4 3 2 2" xfId="11826" xr:uid="{484AA80E-FC30-4009-845F-254C77025D55}"/>
    <cellStyle name="Salida 14 4 3 2 2 2" xfId="26934" xr:uid="{3BBB128D-43AC-4AB1-898F-0F4F90B30193}"/>
    <cellStyle name="Salida 14 4 3 2 3" xfId="16292" xr:uid="{19AFCB52-F6C2-43CB-812A-404F84C4ACB8}"/>
    <cellStyle name="Salida 14 4 3 2 3 2" xfId="31400" xr:uid="{D9B4F8AE-6A45-4A25-9ED7-1F9881FF90A1}"/>
    <cellStyle name="Salida 14 4 3 2 4" xfId="20623" xr:uid="{F5F78717-453D-4806-9756-EC8FAABF9C25}"/>
    <cellStyle name="Salida 14 4 3 3" xfId="9223" xr:uid="{9C0E27E7-2CE7-4BDE-9ADC-6A4E57DA7425}"/>
    <cellStyle name="Salida 14 4 3 3 2" xfId="24331" xr:uid="{CDD7FAC7-24FC-43DC-A3E1-48D44F06DC1B}"/>
    <cellStyle name="Salida 14 4 3 4" xfId="17986" xr:uid="{DA26FDEC-FE38-4D34-A5E1-925E04F8D023}"/>
    <cellStyle name="Salida 14 4 4" xfId="3181" xr:uid="{77A2A769-4037-4281-9C2E-444D082C82AE}"/>
    <cellStyle name="Salida 14 4 4 2" xfId="5818" xr:uid="{452A1E8A-AC04-499C-ADCF-1D0D5AE877DE}"/>
    <cellStyle name="Salida 14 4 4 2 2" xfId="12129" xr:uid="{0A6D05F5-57F9-4DEF-8ED1-219A4C3632EF}"/>
    <cellStyle name="Salida 14 4 4 2 2 2" xfId="27237" xr:uid="{4903BCCA-5FC3-4FB7-928F-9E19C54BF827}"/>
    <cellStyle name="Salida 14 4 4 2 3" xfId="14180" xr:uid="{513A2560-F74D-4F16-B488-D5557919054B}"/>
    <cellStyle name="Salida 14 4 4 2 3 2" xfId="29288" xr:uid="{946A89E1-6A48-4FCD-992B-75C796ED38A3}"/>
    <cellStyle name="Salida 14 4 4 2 4" xfId="20926" xr:uid="{FF9439F2-007C-4E60-ABD1-65ED11FD93A8}"/>
    <cellStyle name="Salida 14 4 4 3" xfId="9563" xr:uid="{B6FE90C8-591A-429D-8D49-812EC943A552}"/>
    <cellStyle name="Salida 14 4 4 3 2" xfId="24671" xr:uid="{63529DDD-E2EF-41A0-AF84-A948E7049EAB}"/>
    <cellStyle name="Salida 14 4 4 4" xfId="13623" xr:uid="{940775DB-8525-4CDA-887E-C2E8242F1F96}"/>
    <cellStyle name="Salida 14 4 4 4 2" xfId="28731" xr:uid="{396C954D-B5D7-4CDE-9AA8-585820E28F4E}"/>
    <cellStyle name="Salida 14 4 4 5" xfId="18289" xr:uid="{5D9378CB-4FD3-4F64-8D9F-A905100A8D79}"/>
    <cellStyle name="Salida 14 4 5" xfId="3507" xr:uid="{3A82B0BF-166F-45F7-9337-67AFA3A7DB11}"/>
    <cellStyle name="Salida 14 4 5 2" xfId="6144" xr:uid="{6041766F-E812-4526-9924-39CB57C938F5}"/>
    <cellStyle name="Salida 14 4 5 2 2" xfId="12455" xr:uid="{AB95A565-51F0-417D-95EF-C814660EC306}"/>
    <cellStyle name="Salida 14 4 5 2 2 2" xfId="27563" xr:uid="{5AAF5968-4D0C-433C-BA6F-0602375653A4}"/>
    <cellStyle name="Salida 14 4 5 2 3" xfId="7368" xr:uid="{E6B5CF3C-4BF5-48A6-BEF9-4A443C5E5FA1}"/>
    <cellStyle name="Salida 14 4 5 2 3 2" xfId="22476" xr:uid="{3F7AA822-81AB-41CB-8DAD-231CA9838C92}"/>
    <cellStyle name="Salida 14 4 5 2 4" xfId="21252" xr:uid="{9814C5FC-4766-42E7-A038-B3310EAC8B9E}"/>
    <cellStyle name="Salida 14 4 5 3" xfId="9889" xr:uid="{E8E83F33-5908-4436-B892-7D67830D5BE0}"/>
    <cellStyle name="Salida 14 4 5 3 2" xfId="24997" xr:uid="{96C2D2D4-9D21-4A0A-A1EB-2B767352067F}"/>
    <cellStyle name="Salida 14 4 5 4" xfId="14622" xr:uid="{69DD6759-D1D9-42A5-944C-0EC5068EAD78}"/>
    <cellStyle name="Salida 14 4 5 4 2" xfId="29730" xr:uid="{26CD9BF5-EEAE-46A3-9388-5874FF0660E0}"/>
    <cellStyle name="Salida 14 4 5 5" xfId="18615" xr:uid="{D5D198DD-9F09-4EF2-AAF6-4E7067F676B4}"/>
    <cellStyle name="Salida 14 4 6" xfId="3813" xr:uid="{E82933B9-0046-4672-80EC-52BCEB4C19B0}"/>
    <cellStyle name="Salida 14 4 6 2" xfId="6450" xr:uid="{3E2286F2-3EF5-4606-9193-BC5F4E80DFE8}"/>
    <cellStyle name="Salida 14 4 6 2 2" xfId="12761" xr:uid="{691F8D02-B39F-47DD-9673-97677409FF39}"/>
    <cellStyle name="Salida 14 4 6 2 2 2" xfId="27869" xr:uid="{8192EA18-AD2C-42E3-9654-4ADC115BC522}"/>
    <cellStyle name="Salida 14 4 6 2 3" xfId="7893" xr:uid="{B8B64F6C-CC74-4AD2-A085-ADCE8825632C}"/>
    <cellStyle name="Salida 14 4 6 2 3 2" xfId="23001" xr:uid="{1733BC08-BB80-4CAB-ADC2-EA0CCF74902C}"/>
    <cellStyle name="Salida 14 4 6 2 4" xfId="21558" xr:uid="{4435A558-AF17-4983-9061-27D5D16A678B}"/>
    <cellStyle name="Salida 14 4 6 3" xfId="10195" xr:uid="{8C694E06-F2DE-4F08-9272-A957B9282508}"/>
    <cellStyle name="Salida 14 4 6 3 2" xfId="25303" xr:uid="{E91360FD-66AD-440A-B26E-6558261061F4}"/>
    <cellStyle name="Salida 14 4 6 4" xfId="16484" xr:uid="{62806E94-0DD5-45E3-864B-D41304F1C028}"/>
    <cellStyle name="Salida 14 4 6 4 2" xfId="31592" xr:uid="{9A574E13-A01F-43D9-A83C-DE44BD55A80B}"/>
    <cellStyle name="Salida 14 4 6 5" xfId="18921" xr:uid="{F78ABF0C-21B5-431A-8EB7-08B7D8067792}"/>
    <cellStyle name="Salida 14 4 7" xfId="4195" xr:uid="{62FDA40D-D497-4877-A26E-C5AF07E10BCE}"/>
    <cellStyle name="Salida 14 4 7 2" xfId="6832" xr:uid="{46953BB0-ADC9-42F8-ADFF-8022D9B2A535}"/>
    <cellStyle name="Salida 14 4 7 2 2" xfId="13143" xr:uid="{52CE680E-D7AB-4343-A6F8-65D2C4243EFA}"/>
    <cellStyle name="Salida 14 4 7 2 2 2" xfId="28251" xr:uid="{3E916F1B-DCCD-4BB0-84AD-0D538CA695B8}"/>
    <cellStyle name="Salida 14 4 7 2 3" xfId="16812" xr:uid="{AE269DDA-8227-40C7-9472-AA896B9D1B45}"/>
    <cellStyle name="Salida 14 4 7 2 3 2" xfId="31920" xr:uid="{1441BB10-9C21-42A1-B65E-7B0572C0E8E5}"/>
    <cellStyle name="Salida 14 4 7 2 4" xfId="21940" xr:uid="{86AE86F6-7AE6-4C8B-80F3-9385EA7BF6AC}"/>
    <cellStyle name="Salida 14 4 7 3" xfId="10577" xr:uid="{D643D2D0-805A-4A34-86D0-194B5AFAEFC2}"/>
    <cellStyle name="Salida 14 4 7 3 2" xfId="25685" xr:uid="{0AAB258B-26F2-4974-83FE-602DD2D0D0DD}"/>
    <cellStyle name="Salida 14 4 7 4" xfId="14707" xr:uid="{B51F3C51-B792-4CE0-8633-CC3E8C60CE1B}"/>
    <cellStyle name="Salida 14 4 7 4 2" xfId="29815" xr:uid="{897460FD-31D7-4CE9-ADD9-E64A231D61EC}"/>
    <cellStyle name="Salida 14 4 7 5" xfId="19303" xr:uid="{08F9F031-6D9A-4F82-8586-5CC23E9AF2BF}"/>
    <cellStyle name="Salida 14 4 8" xfId="4760" xr:uid="{D41680F1-5F33-4292-B20D-9683AA51E1F0}"/>
    <cellStyle name="Salida 14 4 8 2" xfId="11142" xr:uid="{FD2D1941-E5CD-415B-9377-4B21305FE862}"/>
    <cellStyle name="Salida 14 4 8 2 2" xfId="26250" xr:uid="{57C12EAF-CE77-4AB5-8C43-23F197254C4D}"/>
    <cellStyle name="Salida 14 4 8 3" xfId="14546" xr:uid="{87C27D0E-59FB-4796-9FA4-205912B3A994}"/>
    <cellStyle name="Salida 14 4 8 3 2" xfId="29654" xr:uid="{8604B2DA-D65D-46DD-AC48-10AE7CF8A1C7}"/>
    <cellStyle name="Salida 14 4 8 4" xfId="19868" xr:uid="{E77F65E4-F9E0-445F-9D0C-AA99C160F41C}"/>
    <cellStyle name="Salida 14 4 9" xfId="8621" xr:uid="{E0D8B785-9D0F-4874-9AAC-26E51A8F4729}"/>
    <cellStyle name="Salida 14 4 9 2" xfId="23729" xr:uid="{30B767AD-1A21-40D8-88D9-7D07CC4C1EAA}"/>
    <cellStyle name="Salida 14 5" xfId="2001" xr:uid="{3EF52D3C-DFEE-4183-8464-B4D009582260}"/>
    <cellStyle name="Salida 14 5 10" xfId="7372" xr:uid="{0A2AC4C0-5D4C-4955-A245-D10749E7B079}"/>
    <cellStyle name="Salida 14 5 10 2" xfId="22480" xr:uid="{9D09B480-422F-47C7-9937-DCC40529DFEF}"/>
    <cellStyle name="Salida 14 5 11" xfId="17226" xr:uid="{89C2B0A6-266E-4436-8144-E573FCCAA727}"/>
    <cellStyle name="Salida 14 5 2" xfId="2763" xr:uid="{D1918611-028D-401B-9FDF-D4D8CEC91E6E}"/>
    <cellStyle name="Salida 14 5 2 2" xfId="5400" xr:uid="{7F411402-34A9-47EE-AEA7-CB25A54738E4}"/>
    <cellStyle name="Salida 14 5 2 2 2" xfId="11749" xr:uid="{578DB225-F789-479E-B76B-D9B6357AD305}"/>
    <cellStyle name="Salida 14 5 2 2 2 2" xfId="26857" xr:uid="{21BD7525-ADB3-4FB0-906A-A4522EAB13EB}"/>
    <cellStyle name="Salida 14 5 2 2 3" xfId="9259" xr:uid="{854A11C9-AB28-47A6-8FD0-165D4AC43579}"/>
    <cellStyle name="Salida 14 5 2 2 3 2" xfId="24367" xr:uid="{46066723-45EC-4BFB-A0C2-6377991525BA}"/>
    <cellStyle name="Salida 14 5 2 2 4" xfId="20508" xr:uid="{5099106B-87F7-45A1-93AC-D1B302DA4647}"/>
    <cellStyle name="Salida 14 5 2 3" xfId="7192" xr:uid="{9969EB95-DC84-4B58-99CC-B81542E3703A}"/>
    <cellStyle name="Salida 14 5 2 3 2" xfId="22300" xr:uid="{C6EAE027-00A6-4DF9-A98A-5D529C496A55}"/>
    <cellStyle name="Salida 14 5 2 4" xfId="17871" xr:uid="{2C6EDBAF-261A-47C9-B736-BA582DD892CD}"/>
    <cellStyle name="Salida 14 5 3" xfId="3066" xr:uid="{C8934563-451F-4382-B92F-942926367BF4}"/>
    <cellStyle name="Salida 14 5 3 2" xfId="5703" xr:uid="{6F8AD47A-CE25-414F-B747-59EBEF428965}"/>
    <cellStyle name="Salida 14 5 3 2 2" xfId="12014" xr:uid="{456AEBE4-09A9-4313-A117-4E8D122B760A}"/>
    <cellStyle name="Salida 14 5 3 2 2 2" xfId="27122" xr:uid="{75D814C9-0DDE-4CEE-B39B-F290F1BBBC59}"/>
    <cellStyle name="Salida 14 5 3 2 3" xfId="15646" xr:uid="{2A2D8017-6AFC-42B5-8369-35766C0CDD5B}"/>
    <cellStyle name="Salida 14 5 3 2 3 2" xfId="30754" xr:uid="{4818CBDE-C32E-42E3-8F82-D87960396589}"/>
    <cellStyle name="Salida 14 5 3 2 4" xfId="20811" xr:uid="{7842D932-14AD-4C9D-8A7D-F375DA6DE83F}"/>
    <cellStyle name="Salida 14 5 3 3" xfId="9448" xr:uid="{14076963-5A37-4101-A995-F7B76082BF42}"/>
    <cellStyle name="Salida 14 5 3 3 2" xfId="24556" xr:uid="{5B1FF98B-FC50-4BFF-AB13-8BBD79041328}"/>
    <cellStyle name="Salida 14 5 3 4" xfId="15058" xr:uid="{F602AC9A-A866-440D-9958-3B30184F6AB0}"/>
    <cellStyle name="Salida 14 5 3 4 2" xfId="30166" xr:uid="{DF7DD4D9-AB7A-495A-B51C-3ED91C5E7708}"/>
    <cellStyle name="Salida 14 5 3 5" xfId="18174" xr:uid="{3454553C-E235-42A9-98F8-524A78513AC0}"/>
    <cellStyle name="Salida 14 5 4" xfId="3392" xr:uid="{D6BC4566-7A77-487D-9D15-C0F9B78FEC20}"/>
    <cellStyle name="Salida 14 5 4 2" xfId="6029" xr:uid="{8FA25C15-C92D-437B-866A-A93FB5470342}"/>
    <cellStyle name="Salida 14 5 4 2 2" xfId="12340" xr:uid="{C7757077-F357-4BA1-8006-51553A236002}"/>
    <cellStyle name="Salida 14 5 4 2 2 2" xfId="27448" xr:uid="{25412889-D650-4010-AE50-0DD0C3FB17BC}"/>
    <cellStyle name="Salida 14 5 4 2 3" xfId="14523" xr:uid="{7B65E7A4-826A-42A6-BAC6-EAEA871663D9}"/>
    <cellStyle name="Salida 14 5 4 2 3 2" xfId="29631" xr:uid="{75306A04-C9E1-4104-9225-C8088B22F27C}"/>
    <cellStyle name="Salida 14 5 4 2 4" xfId="21137" xr:uid="{23038E33-E42F-4D36-98D0-7FDB37226A12}"/>
    <cellStyle name="Salida 14 5 4 3" xfId="9774" xr:uid="{0A9DC14F-9F38-4100-803A-95C56BBC8599}"/>
    <cellStyle name="Salida 14 5 4 3 2" xfId="24882" xr:uid="{CC687B22-C1B3-45F2-A7F2-FA9A22E8E760}"/>
    <cellStyle name="Salida 14 5 4 4" xfId="15549" xr:uid="{8D97396C-B8A2-412C-A095-76615C386D7A}"/>
    <cellStyle name="Salida 14 5 4 4 2" xfId="30657" xr:uid="{79C7F1A8-AB04-4773-8422-80A519350C63}"/>
    <cellStyle name="Salida 14 5 4 5" xfId="18500" xr:uid="{2CBC8A0E-8379-4F77-9F22-8C195E91F573}"/>
    <cellStyle name="Salida 14 5 5" xfId="3698" xr:uid="{462AF7F0-D91A-42BE-86AB-3D46C47231A7}"/>
    <cellStyle name="Salida 14 5 5 2" xfId="6335" xr:uid="{9404A04A-3CAD-43E2-A3D3-F23D0A4ABBC6}"/>
    <cellStyle name="Salida 14 5 5 2 2" xfId="12646" xr:uid="{1B44E60A-4D0E-4FC7-83D9-AE999B6498EF}"/>
    <cellStyle name="Salida 14 5 5 2 2 2" xfId="27754" xr:uid="{B8AD35F6-3B2F-4815-A14E-EB93A513F285}"/>
    <cellStyle name="Salida 14 5 5 2 3" xfId="14740" xr:uid="{37FC3CFB-FD8D-4E8B-B950-99D18B6BEA59}"/>
    <cellStyle name="Salida 14 5 5 2 3 2" xfId="29848" xr:uid="{3F6F6A6B-E581-430E-8130-C6FB43118ED9}"/>
    <cellStyle name="Salida 14 5 5 2 4" xfId="21443" xr:uid="{24D56005-44B7-4469-B034-C98E6B34A2C0}"/>
    <cellStyle name="Salida 14 5 5 3" xfId="10080" xr:uid="{6B781DD8-D4F3-462B-9058-456AB3A6722A}"/>
    <cellStyle name="Salida 14 5 5 3 2" xfId="25188" xr:uid="{B84DC62C-232A-485B-8FD4-43E791363820}"/>
    <cellStyle name="Salida 14 5 5 4" xfId="14493" xr:uid="{B492D0A7-DC66-4EB6-8EA7-942AD7FF8F04}"/>
    <cellStyle name="Salida 14 5 5 4 2" xfId="29601" xr:uid="{0630ED0B-1EC3-4C20-A844-3EA961A565F8}"/>
    <cellStyle name="Salida 14 5 5 5" xfId="18806" xr:uid="{B5938AE5-18E6-447F-A38D-B69B49F08FB4}"/>
    <cellStyle name="Salida 14 5 6" xfId="4073" xr:uid="{234CC352-52D6-4200-B8D1-745A2AA96A2C}"/>
    <cellStyle name="Salida 14 5 6 2" xfId="6710" xr:uid="{B7E18AAE-E4EB-4A55-A636-AD3E08B959BD}"/>
    <cellStyle name="Salida 14 5 6 2 2" xfId="13021" xr:uid="{C7B06247-B7BE-4B98-8D1C-142BF6F69A80}"/>
    <cellStyle name="Salida 14 5 6 2 2 2" xfId="28129" xr:uid="{48C62E84-C553-4DB3-8598-890C1AEB6E6D}"/>
    <cellStyle name="Salida 14 5 6 2 3" xfId="16697" xr:uid="{D58A4FD2-72D7-4A7E-BCFE-D1E3C9587237}"/>
    <cellStyle name="Salida 14 5 6 2 3 2" xfId="31805" xr:uid="{A716CBE3-D891-49E7-B459-FFAA9D82E987}"/>
    <cellStyle name="Salida 14 5 6 2 4" xfId="21818" xr:uid="{13962C49-01F7-404B-AED4-34FC0BEE0DCD}"/>
    <cellStyle name="Salida 14 5 6 3" xfId="10455" xr:uid="{E76CAD7A-7E3D-47D7-8497-AA7866C45CEB}"/>
    <cellStyle name="Salida 14 5 6 3 2" xfId="25563" xr:uid="{CA6CEB74-4ECE-4FC3-AC75-B80B5D51B546}"/>
    <cellStyle name="Salida 14 5 6 4" xfId="16183" xr:uid="{958BCE11-0B2E-4841-988E-142D9F8DCD26}"/>
    <cellStyle name="Salida 14 5 6 4 2" xfId="31291" xr:uid="{5606AA0E-3EF6-4503-B371-D4E0C3C5DA8B}"/>
    <cellStyle name="Salida 14 5 6 5" xfId="19181" xr:uid="{8DA2D899-35D5-4660-A2A3-1650B32F2412}"/>
    <cellStyle name="Salida 14 5 7" xfId="4638" xr:uid="{A5F52219-201F-4154-9BDF-AAA3701DE212}"/>
    <cellStyle name="Salida 14 5 7 2" xfId="11020" xr:uid="{4B090B6F-AEA7-471A-9566-01D4F24A75F3}"/>
    <cellStyle name="Salida 14 5 7 2 2" xfId="26128" xr:uid="{7135471F-937C-43DD-B881-C6567F3A097E}"/>
    <cellStyle name="Salida 14 5 7 3" xfId="15270" xr:uid="{AB673515-2555-4180-A8E6-879A3D528EB7}"/>
    <cellStyle name="Salida 14 5 7 3 2" xfId="30378" xr:uid="{957A7DCF-1913-4C26-83BB-96457879EE04}"/>
    <cellStyle name="Salida 14 5 7 4" xfId="19746" xr:uid="{E141FD7A-BA10-4025-AD27-90465F62D67A}"/>
    <cellStyle name="Salida 14 5 8" xfId="8499" xr:uid="{975A03DF-AF1E-43ED-8D3F-73B8322B1317}"/>
    <cellStyle name="Salida 14 5 8 2" xfId="23607" xr:uid="{C7D36374-F83A-48D2-9162-29526917ACE4}"/>
    <cellStyle name="Salida 14 5 9" xfId="14233" xr:uid="{B33717B1-6B79-4217-A09D-BBF18E46B787}"/>
    <cellStyle name="Salida 14 5 9 2" xfId="29341" xr:uid="{353862EE-2367-4F5D-8B4B-6A702448BF95}"/>
    <cellStyle name="Salida 15" xfId="1507" xr:uid="{00000000-0005-0000-0000-0000E7050000}"/>
    <cellStyle name="Salida 15 2" xfId="1933" xr:uid="{41F87008-1A30-4F58-9F52-257FE5F8D48A}"/>
    <cellStyle name="Salida 15 2 10" xfId="8434" xr:uid="{85E2A73B-C600-4BBD-AA15-5A466F152B30}"/>
    <cellStyle name="Salida 15 2 10 2" xfId="23542" xr:uid="{AC75BFE0-BD6F-4689-B9B5-BE16234F1F47}"/>
    <cellStyle name="Salida 15 2 11" xfId="9243" xr:uid="{896C41BC-2406-4A03-863E-D9AADDB625A4}"/>
    <cellStyle name="Salida 15 2 11 2" xfId="24351" xr:uid="{CE945124-9987-4FDB-93B9-B7898F1C64EB}"/>
    <cellStyle name="Salida 15 2 12" xfId="14673" xr:uid="{EA9F0C40-E1D9-44F3-BCE1-67432DE00FFC}"/>
    <cellStyle name="Salida 15 2 12 2" xfId="29781" xr:uid="{B4B4A675-86D8-45A4-AAFB-7DCB9CE0F22B}"/>
    <cellStyle name="Salida 15 2 13" xfId="17158" xr:uid="{A5320283-8FF0-4A37-9C39-443B7147B55B}"/>
    <cellStyle name="Salida 15 2 2" xfId="2493" xr:uid="{11589F95-9F65-4900-8348-4C50FC416491}"/>
    <cellStyle name="Salida 15 2 2 2" xfId="5130" xr:uid="{0FF1A492-E169-47D0-8B75-8D522A41068F}"/>
    <cellStyle name="Salida 15 2 2 2 2" xfId="11494" xr:uid="{413865F8-1588-49FB-B494-A2D261C819A3}"/>
    <cellStyle name="Salida 15 2 2 2 2 2" xfId="26602" xr:uid="{E663C2F2-6699-4EA7-9C1C-2E5163FFED4F}"/>
    <cellStyle name="Salida 15 2 2 2 3" xfId="7798" xr:uid="{D3E95989-22A1-4EF2-BFD5-44EADA0155AB}"/>
    <cellStyle name="Salida 15 2 2 2 3 2" xfId="22906" xr:uid="{122779B0-845A-48A1-916D-A0BFCD62488E}"/>
    <cellStyle name="Salida 15 2 2 2 4" xfId="20238" xr:uid="{326F4ECD-8C7E-4C42-9931-97AA850716BE}"/>
    <cellStyle name="Salida 15 2 2 3" xfId="8960" xr:uid="{B2942888-84AD-4DDA-BD01-80CDD7CF4A92}"/>
    <cellStyle name="Salida 15 2 2 3 2" xfId="24068" xr:uid="{04E9742E-6A20-49F6-870E-723AC2040FD9}"/>
    <cellStyle name="Salida 15 2 3" xfId="2709" xr:uid="{508BEB22-5D5F-40E0-86E5-50CFD732DEFA}"/>
    <cellStyle name="Salida 15 2 3 2" xfId="5346" xr:uid="{FFE4923A-EB60-4BB7-9FA1-46671BB3D20A}"/>
    <cellStyle name="Salida 15 2 3 2 2" xfId="11695" xr:uid="{C5DF343C-233D-4AE8-A574-4B96D5003FDA}"/>
    <cellStyle name="Salida 15 2 3 2 2 2" xfId="26803" xr:uid="{5CB5465F-E722-429E-8A89-5669578C6070}"/>
    <cellStyle name="Salida 15 2 3 2 3" xfId="7556" xr:uid="{B321E27D-CB2C-48CC-87EB-0BB3D3CEA1DB}"/>
    <cellStyle name="Salida 15 2 3 2 3 2" xfId="22664" xr:uid="{202C464A-1832-4EC2-A328-884BDEF0A7F9}"/>
    <cellStyle name="Salida 15 2 3 2 4" xfId="20454" xr:uid="{5081A843-D0D2-4DF3-90BD-9DD610DB4275}"/>
    <cellStyle name="Salida 15 2 3 3" xfId="15805" xr:uid="{1DFC5A81-BA02-4B58-A948-68E197D067A2}"/>
    <cellStyle name="Salida 15 2 3 3 2" xfId="30913" xr:uid="{8C59756D-5A6B-4C09-8F76-187DF0B82267}"/>
    <cellStyle name="Salida 15 2 3 4" xfId="17817" xr:uid="{7B4AA9D5-77D1-4FD1-BE53-646059C1F7B1}"/>
    <cellStyle name="Salida 15 2 4" xfId="3012" xr:uid="{0A803EF0-84FE-430B-9164-5FF8D04B2845}"/>
    <cellStyle name="Salida 15 2 4 2" xfId="5649" xr:uid="{AB99AD8F-EAD8-4F95-A17C-7A47F47DEBD1}"/>
    <cellStyle name="Salida 15 2 4 2 2" xfId="11960" xr:uid="{3C06AD6F-25B1-42C0-A234-6C98D876522C}"/>
    <cellStyle name="Salida 15 2 4 2 2 2" xfId="27068" xr:uid="{F8B8D151-B611-49A4-9C6D-2287F01A75B9}"/>
    <cellStyle name="Salida 15 2 4 2 3" xfId="13366" xr:uid="{8D24BAED-F245-4B36-9A5F-0F59DCBC22C2}"/>
    <cellStyle name="Salida 15 2 4 2 3 2" xfId="28474" xr:uid="{6CE1BD39-8C33-4D65-A9AA-3A07B3C96A3A}"/>
    <cellStyle name="Salida 15 2 4 2 4" xfId="20757" xr:uid="{3576FBF1-DE4C-401C-A26E-0D9976A2FBCB}"/>
    <cellStyle name="Salida 15 2 4 3" xfId="9394" xr:uid="{70B9F8D3-3173-447D-94DC-7B23F80416A5}"/>
    <cellStyle name="Salida 15 2 4 3 2" xfId="24502" xr:uid="{DEE14BD2-DE1D-4ACB-AB37-695A4C300388}"/>
    <cellStyle name="Salida 15 2 4 4" xfId="13492" xr:uid="{EDBA0F32-1201-47BF-832B-848E6D12BA06}"/>
    <cellStyle name="Salida 15 2 4 4 2" xfId="28600" xr:uid="{9120B1F1-4110-4FBB-B6D7-22BA95BC225F}"/>
    <cellStyle name="Salida 15 2 4 5" xfId="18120" xr:uid="{2722AECC-299E-4EAE-81A2-82B9D15FE293}"/>
    <cellStyle name="Salida 15 2 5" xfId="3338" xr:uid="{372ECE8B-47A4-4D3F-96A3-A5C0CD6EA462}"/>
    <cellStyle name="Salida 15 2 5 2" xfId="5975" xr:uid="{1B9AC13C-C45D-4FB1-9750-D66EB5CD7693}"/>
    <cellStyle name="Salida 15 2 5 2 2" xfId="12286" xr:uid="{0A4E1F4B-0262-425F-90E8-A9CE14A96CE8}"/>
    <cellStyle name="Salida 15 2 5 2 2 2" xfId="27394" xr:uid="{277F9D57-6FA6-4655-9878-012306A93F71}"/>
    <cellStyle name="Salida 15 2 5 2 3" xfId="15591" xr:uid="{A1182465-52D9-4A55-AEBA-2F6D80EC1858}"/>
    <cellStyle name="Salida 15 2 5 2 3 2" xfId="30699" xr:uid="{D3FC7351-8B9C-43E4-B070-6BB5AAEF103D}"/>
    <cellStyle name="Salida 15 2 5 2 4" xfId="21083" xr:uid="{6DE80161-ACE1-4E5A-B978-72E8317DE67D}"/>
    <cellStyle name="Salida 15 2 5 3" xfId="9720" xr:uid="{793FECCB-D018-451E-AD8B-9ABC9FAC07A2}"/>
    <cellStyle name="Salida 15 2 5 3 2" xfId="24828" xr:uid="{539E984C-DC9B-413F-8881-A25FD3B4D6FF}"/>
    <cellStyle name="Salida 15 2 5 4" xfId="14887" xr:uid="{E005E158-F50D-4A91-BAE5-C917E7BDDC6A}"/>
    <cellStyle name="Salida 15 2 5 4 2" xfId="29995" xr:uid="{E00305BF-FB3C-4E97-88D6-6379F55C5601}"/>
    <cellStyle name="Salida 15 2 5 5" xfId="18446" xr:uid="{776109B6-81FE-4F12-A6CA-1D568C2F927B}"/>
    <cellStyle name="Salida 15 2 6" xfId="3644" xr:uid="{F29F8542-1E16-4595-BCD4-23D1AC4DD6C6}"/>
    <cellStyle name="Salida 15 2 6 2" xfId="6281" xr:uid="{0AD1AC38-732E-499D-9CBB-A95EE6E7E6C5}"/>
    <cellStyle name="Salida 15 2 6 2 2" xfId="12592" xr:uid="{1C2F7C03-DB9C-47ED-8FA3-27C105721619}"/>
    <cellStyle name="Salida 15 2 6 2 2 2" xfId="27700" xr:uid="{D2346524-CA2F-49D3-87D4-215890871C54}"/>
    <cellStyle name="Salida 15 2 6 2 3" xfId="16518" xr:uid="{3DE660CA-E596-412F-8B00-AF34C3CABC3A}"/>
    <cellStyle name="Salida 15 2 6 2 3 2" xfId="31626" xr:uid="{DB7E248B-4367-4DC3-BE9D-03CBB4386961}"/>
    <cellStyle name="Salida 15 2 6 2 4" xfId="21389" xr:uid="{2CCD4127-E5ED-403E-943E-EC2946B6BA24}"/>
    <cellStyle name="Salida 15 2 6 3" xfId="10026" xr:uid="{CE5B4F99-00C2-4591-A0A4-D11CEA15F61C}"/>
    <cellStyle name="Salida 15 2 6 3 2" xfId="25134" xr:uid="{8BF13F54-7CB5-42DC-836E-1CCF825C1D2F}"/>
    <cellStyle name="Salida 15 2 6 4" xfId="15374" xr:uid="{DC445644-19AA-4882-B5B7-86AA835A61EA}"/>
    <cellStyle name="Salida 15 2 6 4 2" xfId="30482" xr:uid="{A4F9B33B-CA30-40E9-90C6-A8E260293038}"/>
    <cellStyle name="Salida 15 2 6 5" xfId="18752" xr:uid="{4FBBB8FD-C04F-437F-8575-5850E3120CA7}"/>
    <cellStyle name="Salida 15 2 7" xfId="4005" xr:uid="{00D0D438-C1AB-42D9-BEAE-B71FC36A3115}"/>
    <cellStyle name="Salida 15 2 7 2" xfId="6642" xr:uid="{3E35D859-4908-46EA-AFF1-58C554103E95}"/>
    <cellStyle name="Salida 15 2 7 2 2" xfId="12953" xr:uid="{7832E61E-19E2-44FE-AD87-A271DB6F88FD}"/>
    <cellStyle name="Salida 15 2 7 2 2 2" xfId="28061" xr:uid="{08CC6671-EAF4-4818-9D5E-32C49888C9AF}"/>
    <cellStyle name="Salida 15 2 7 2 3" xfId="16643" xr:uid="{D4F86D37-54F4-41F7-8D6D-6B8974F401F8}"/>
    <cellStyle name="Salida 15 2 7 2 3 2" xfId="31751" xr:uid="{EB28B6BA-8109-443F-A375-BB33502C599E}"/>
    <cellStyle name="Salida 15 2 7 2 4" xfId="21750" xr:uid="{B0BABA7D-DF01-4219-ACDD-4D23399B36EA}"/>
    <cellStyle name="Salida 15 2 7 3" xfId="10387" xr:uid="{64B55AD0-D2E0-44DB-9F32-038E10C5E5A6}"/>
    <cellStyle name="Salida 15 2 7 3 2" xfId="25495" xr:uid="{AD9EF72B-A61F-46B7-A505-563543305E49}"/>
    <cellStyle name="Salida 15 2 7 4" xfId="13904" xr:uid="{B1966ABE-3EF6-4B30-901F-73E01A6785FA}"/>
    <cellStyle name="Salida 15 2 7 4 2" xfId="29012" xr:uid="{7666234E-CD03-4A65-A2A2-63C12324CC05}"/>
    <cellStyle name="Salida 15 2 7 5" xfId="19113" xr:uid="{B5416C9A-644E-4DD3-A0EB-075A9B9CF6C6}"/>
    <cellStyle name="Salida 15 2 8" xfId="4318" xr:uid="{3128E68B-269B-40B2-8DB5-1B6E8249900B}"/>
    <cellStyle name="Salida 15 2 8 2" xfId="6955" xr:uid="{89583736-F301-4CE7-922E-7861EA8C3164}"/>
    <cellStyle name="Salida 15 2 8 2 2" xfId="13266" xr:uid="{60248991-4BDB-454B-905B-D5EBC69EB137}"/>
    <cellStyle name="Salida 15 2 8 2 2 2" xfId="28374" xr:uid="{257B9352-2702-41EA-80A8-C33B0AC1A054}"/>
    <cellStyle name="Salida 15 2 8 2 3" xfId="16930" xr:uid="{278208F5-DF0A-4E59-9657-683BFE39E3C1}"/>
    <cellStyle name="Salida 15 2 8 2 3 2" xfId="32038" xr:uid="{476CFAED-4726-4FB7-97C4-90F95E0D59C8}"/>
    <cellStyle name="Salida 15 2 8 2 4" xfId="22063" xr:uid="{1002D09D-BB5A-490B-A308-86B7422536FB}"/>
    <cellStyle name="Salida 15 2 8 3" xfId="10700" xr:uid="{72E7BB30-B6E6-47B8-A0B4-C731C568B11A}"/>
    <cellStyle name="Salida 15 2 8 3 2" xfId="25808" xr:uid="{C54730EF-6AB0-4633-B64F-F6D9A70709CB}"/>
    <cellStyle name="Salida 15 2 8 4" xfId="14683" xr:uid="{77D5B369-C435-4220-A7FB-2711F7F82BD4}"/>
    <cellStyle name="Salida 15 2 8 4 2" xfId="29791" xr:uid="{D766D0E7-DCC8-4263-BC78-0391B4B61051}"/>
    <cellStyle name="Salida 15 2 8 5" xfId="19426" xr:uid="{A68948DB-E210-46DE-AFF3-75D1EC494A2C}"/>
    <cellStyle name="Salida 15 2 9" xfId="4570" xr:uid="{D6FA2144-0CDC-42CE-8BDF-D274ACD3270A}"/>
    <cellStyle name="Salida 15 2 9 2" xfId="10952" xr:uid="{D9D765F7-29FA-45E0-BC4A-98A0903EC798}"/>
    <cellStyle name="Salida 15 2 9 2 2" xfId="26060" xr:uid="{C09D5624-233D-4882-A668-E091C8C823F3}"/>
    <cellStyle name="Salida 15 2 9 3" xfId="15839" xr:uid="{30FB3D45-0095-49EE-88D9-38FD52826A61}"/>
    <cellStyle name="Salida 15 2 9 3 2" xfId="30947" xr:uid="{62219C93-4B2A-484C-B029-94B62247C816}"/>
    <cellStyle name="Salida 15 2 9 4" xfId="19678" xr:uid="{C9A74E13-A0C5-4265-8E41-D7ED806F8C4D}"/>
    <cellStyle name="Salida 15 3" xfId="1800" xr:uid="{0E9713C8-9F87-4216-965E-E58674784376}"/>
    <cellStyle name="Salida 15 3 10" xfId="8301" xr:uid="{C397F204-8920-4F52-9BDC-63885E0B3F9E}"/>
    <cellStyle name="Salida 15 3 10 2" xfId="23409" xr:uid="{03425F7B-D4CC-45F7-8EB5-240607B8E247}"/>
    <cellStyle name="Salida 15 3 11" xfId="16110" xr:uid="{EFD1B2F1-5441-4EE2-816A-2FE5913453EA}"/>
    <cellStyle name="Salida 15 3 11 2" xfId="31218" xr:uid="{586F9BC9-3FF8-4689-A826-D6461B9EDD10}"/>
    <cellStyle name="Salida 15 3 12" xfId="13565" xr:uid="{AD31F598-A334-4CEF-B9A8-E95574C61C3D}"/>
    <cellStyle name="Salida 15 3 12 2" xfId="28673" xr:uid="{1506292D-74FE-4E8B-982B-13F098D4A0EC}"/>
    <cellStyle name="Salida 15 3 13" xfId="17025" xr:uid="{D0AA67B1-23E3-47BA-BF2D-BABCC704266F}"/>
    <cellStyle name="Salida 15 3 2" xfId="2360" xr:uid="{0C0B6CD4-DDF5-402D-A866-530276AEC60A}"/>
    <cellStyle name="Salida 15 3 2 2" xfId="4997" xr:uid="{07CE8A1D-6569-4735-A335-E3D253EDADD1}"/>
    <cellStyle name="Salida 15 3 2 2 2" xfId="11361" xr:uid="{4EF9FF99-382A-44B8-9144-E56C2032CD11}"/>
    <cellStyle name="Salida 15 3 2 2 2 2" xfId="26469" xr:uid="{9A84CEB2-E781-434A-97EE-C2C233F665DC}"/>
    <cellStyle name="Salida 15 3 2 2 3" xfId="16014" xr:uid="{D0C12C31-439D-4C87-81C5-5D83FD3B4AE2}"/>
    <cellStyle name="Salida 15 3 2 2 3 2" xfId="31122" xr:uid="{78C2A85A-97BF-4ABF-A5DF-0763C3FE2214}"/>
    <cellStyle name="Salida 15 3 2 2 4" xfId="20105" xr:uid="{E35F1276-552D-45A2-9008-9477F293B24C}"/>
    <cellStyle name="Salida 15 3 2 3" xfId="8827" xr:uid="{8747AD4D-DBF8-48CB-BEE1-06CC9E47CAD3}"/>
    <cellStyle name="Salida 15 3 2 3 2" xfId="23935" xr:uid="{0E068F47-B60D-483E-960E-A1BA47E1E82A}"/>
    <cellStyle name="Salida 15 3 3" xfId="2259" xr:uid="{6D9A78AD-5C52-4B66-A156-E6B563AD590B}"/>
    <cellStyle name="Salida 15 3 3 2" xfId="4896" xr:uid="{6A09343D-F341-4E34-A4B4-384247D4E7E6}"/>
    <cellStyle name="Salida 15 3 3 2 2" xfId="11260" xr:uid="{20B9F5AD-546C-4501-9181-F2159B1B7A4E}"/>
    <cellStyle name="Salida 15 3 3 2 2 2" xfId="26368" xr:uid="{AAF9609E-5AD1-4575-8CD8-3F28FF92FACB}"/>
    <cellStyle name="Salida 15 3 3 2 3" xfId="16297" xr:uid="{ACF7139E-06A0-4F65-B615-BEA8161C569B}"/>
    <cellStyle name="Salida 15 3 3 2 3 2" xfId="31405" xr:uid="{51F8A7FE-32FB-4403-BFF4-9C6059F01AA6}"/>
    <cellStyle name="Salida 15 3 3 2 4" xfId="20004" xr:uid="{D97144E4-FEB9-4F83-B4F4-A1AFE6508D7F}"/>
    <cellStyle name="Salida 15 3 3 3" xfId="16249" xr:uid="{549AFEDE-C429-4639-8097-A2C0F81BE774}"/>
    <cellStyle name="Salida 15 3 3 3 2" xfId="31357" xr:uid="{F0F1BCE8-C46B-43E7-9A55-E4A561754E31}"/>
    <cellStyle name="Salida 15 3 3 4" xfId="17484" xr:uid="{08F11AEF-2956-40D2-B635-B85DE4097FEA}"/>
    <cellStyle name="Salida 15 3 4" xfId="2336" xr:uid="{DE936CA8-7BA7-4547-8462-61AAB76FCF32}"/>
    <cellStyle name="Salida 15 3 4 2" xfId="4973" xr:uid="{0190E9EF-A4AE-400F-94B4-47DCC4F90352}"/>
    <cellStyle name="Salida 15 3 4 2 2" xfId="11337" xr:uid="{91F0059A-F77D-482D-AC0C-1C9300887CD5}"/>
    <cellStyle name="Salida 15 3 4 2 2 2" xfId="26445" xr:uid="{19E5E344-BB35-4F7C-B090-B4D2D93467E0}"/>
    <cellStyle name="Salida 15 3 4 2 3" xfId="13649" xr:uid="{4A7F1CF8-2606-4DA6-B400-6337451830F4}"/>
    <cellStyle name="Salida 15 3 4 2 3 2" xfId="28757" xr:uid="{B99D4FD5-C824-42DD-85FC-F7952D05677A}"/>
    <cellStyle name="Salida 15 3 4 2 4" xfId="20081" xr:uid="{C6A638B0-9405-4711-97C4-C467F6EC2760}"/>
    <cellStyle name="Salida 15 3 4 3" xfId="8803" xr:uid="{58C4FED1-9675-4247-AE22-D35F3FFF9701}"/>
    <cellStyle name="Salida 15 3 4 3 2" xfId="23911" xr:uid="{EE7FD33E-47DC-4E4F-B62A-47230819145D}"/>
    <cellStyle name="Salida 15 3 4 4" xfId="14814" xr:uid="{489D11C6-FE60-4808-952B-2D2E8AA8A907}"/>
    <cellStyle name="Salida 15 3 4 4 2" xfId="29922" xr:uid="{C6DF6558-6458-4851-8AB6-DED9E6290322}"/>
    <cellStyle name="Salida 15 3 4 5" xfId="17561" xr:uid="{173D3026-D5A9-4A30-8617-7DFD91D7E761}"/>
    <cellStyle name="Salida 15 3 5" xfId="2273" xr:uid="{F76BCDCC-E23E-4AAF-9C35-C6EEC3AE51EF}"/>
    <cellStyle name="Salida 15 3 5 2" xfId="4910" xr:uid="{18A071E8-5FD7-447E-A6EF-390C91AA164C}"/>
    <cellStyle name="Salida 15 3 5 2 2" xfId="11274" xr:uid="{67B3CFA6-347B-4BCC-BB55-895E4F1C9ADE}"/>
    <cellStyle name="Salida 15 3 5 2 2 2" xfId="26382" xr:uid="{4DEFF0D7-CBD7-4A9C-BEFF-3E1176904D44}"/>
    <cellStyle name="Salida 15 3 5 2 3" xfId="14471" xr:uid="{FEB56B10-7891-4C40-A9F5-3F5B2BF62BB4}"/>
    <cellStyle name="Salida 15 3 5 2 3 2" xfId="29579" xr:uid="{961A491E-1FAD-4B7D-B747-7F164FD90817}"/>
    <cellStyle name="Salida 15 3 5 2 4" xfId="20018" xr:uid="{7C65C394-D06B-43D9-B803-BD2A970C50D7}"/>
    <cellStyle name="Salida 15 3 5 3" xfId="8740" xr:uid="{FDD678B9-7359-4FDC-B892-48DA5AB28752}"/>
    <cellStyle name="Salida 15 3 5 3 2" xfId="23848" xr:uid="{F3310606-2297-4F6B-BA1D-577BD5ECB255}"/>
    <cellStyle name="Salida 15 3 5 4" xfId="13724" xr:uid="{A0460350-9A88-4366-814A-1AD61FB71705}"/>
    <cellStyle name="Salida 15 3 5 4 2" xfId="28832" xr:uid="{D1550349-40BD-43B6-A9F2-0533E40E2FD4}"/>
    <cellStyle name="Salida 15 3 5 5" xfId="17498" xr:uid="{7635B44C-BC2A-41EA-985B-C95DD92E52DE}"/>
    <cellStyle name="Salida 15 3 6" xfId="2303" xr:uid="{2C803994-14B9-4681-90C4-A82A50EAAF07}"/>
    <cellStyle name="Salida 15 3 6 2" xfId="4940" xr:uid="{E71909D6-9011-4EEA-AC94-7CE7A1E9C997}"/>
    <cellStyle name="Salida 15 3 6 2 2" xfId="11304" xr:uid="{5A3CBAFE-9AE9-4C75-B06F-4578E3F094A2}"/>
    <cellStyle name="Salida 15 3 6 2 2 2" xfId="26412" xr:uid="{206EB53D-C5FE-4061-AAE5-A1E24B33099C}"/>
    <cellStyle name="Salida 15 3 6 2 3" xfId="15463" xr:uid="{30366142-A642-4DF5-9632-F59144B9EA72}"/>
    <cellStyle name="Salida 15 3 6 2 3 2" xfId="30571" xr:uid="{967F1EF5-BB66-406E-9D4B-46CA295EE087}"/>
    <cellStyle name="Salida 15 3 6 2 4" xfId="20048" xr:uid="{EA2B7482-DDEE-4CB6-A5B1-A55CF5152AAE}"/>
    <cellStyle name="Salida 15 3 6 3" xfId="8770" xr:uid="{F786EDE5-99CD-4BEF-AC50-AD23F549FD63}"/>
    <cellStyle name="Salida 15 3 6 3 2" xfId="23878" xr:uid="{1CAFAF53-D2DC-46DD-B231-E1CEF520DF5E}"/>
    <cellStyle name="Salida 15 3 6 4" xfId="7476" xr:uid="{AF91F76D-3AF5-4E84-A2DF-09BC440F9643}"/>
    <cellStyle name="Salida 15 3 6 4 2" xfId="22584" xr:uid="{D8609B2F-7F5C-4AAC-94BF-D8CEB6C26682}"/>
    <cellStyle name="Salida 15 3 6 5" xfId="17528" xr:uid="{7D415AE0-E707-46A0-A4F8-F77E7BB2817E}"/>
    <cellStyle name="Salida 15 3 7" xfId="3872" xr:uid="{578B3672-9274-405A-98D9-D4FF760FDEF6}"/>
    <cellStyle name="Salida 15 3 7 2" xfId="6509" xr:uid="{D2C9A45D-9F23-4A9D-8C2B-508E62005793}"/>
    <cellStyle name="Salida 15 3 7 2 2" xfId="12820" xr:uid="{358A42FF-77CC-43CC-9FD5-509E9EDE6A42}"/>
    <cellStyle name="Salida 15 3 7 2 2 2" xfId="27928" xr:uid="{16DE9E13-F9FF-4896-8616-C13315F1895B}"/>
    <cellStyle name="Salida 15 3 7 2 3" xfId="14349" xr:uid="{2EEF5CBF-7831-4112-83D6-F5F036B57D6A}"/>
    <cellStyle name="Salida 15 3 7 2 3 2" xfId="29457" xr:uid="{E742FE0B-69D4-485C-8682-8B45408E9CB7}"/>
    <cellStyle name="Salida 15 3 7 2 4" xfId="21617" xr:uid="{FE700B6D-6350-4449-872A-AAD00E32276B}"/>
    <cellStyle name="Salida 15 3 7 3" xfId="10254" xr:uid="{2E89E3E4-0252-4195-84BC-DF30B7F0F18A}"/>
    <cellStyle name="Salida 15 3 7 3 2" xfId="25362" xr:uid="{A64CA8D0-08F5-44AC-8542-0973D3A39DF6}"/>
    <cellStyle name="Salida 15 3 7 4" xfId="13754" xr:uid="{7AC05CD2-9C2D-4638-8C25-B4C953014BE0}"/>
    <cellStyle name="Salida 15 3 7 4 2" xfId="28862" xr:uid="{509129F9-0DFF-4434-8479-99F4B7028C83}"/>
    <cellStyle name="Salida 15 3 7 5" xfId="18980" xr:uid="{B3256D20-9487-48C5-8823-1179941AC9B5}"/>
    <cellStyle name="Salida 15 3 8" xfId="4254" xr:uid="{B7849CDB-C56F-4D84-A662-E7A49C052AF8}"/>
    <cellStyle name="Salida 15 3 8 2" xfId="6891" xr:uid="{FC42B040-3220-4148-A1E5-9763AF3197F7}"/>
    <cellStyle name="Salida 15 3 8 2 2" xfId="13202" xr:uid="{826AC7E8-8A5E-47DF-81EC-59DFBA8658F9}"/>
    <cellStyle name="Salida 15 3 8 2 2 2" xfId="28310" xr:uid="{C79910DF-8C35-4943-ABAA-2B1CA6A8AFED}"/>
    <cellStyle name="Salida 15 3 8 2 3" xfId="16866" xr:uid="{DF537F4E-B4F2-49D0-86C3-61C05FEA4B15}"/>
    <cellStyle name="Salida 15 3 8 2 3 2" xfId="31974" xr:uid="{9610B02C-0A34-487A-94F9-7C16DC66C798}"/>
    <cellStyle name="Salida 15 3 8 2 4" xfId="21999" xr:uid="{68E78DB5-EF32-4FEC-B1E4-9333324AAAB5}"/>
    <cellStyle name="Salida 15 3 8 3" xfId="10636" xr:uid="{66D13D43-E352-41CD-9C33-FB46811C404B}"/>
    <cellStyle name="Salida 15 3 8 3 2" xfId="25744" xr:uid="{BDC2D484-0308-43B9-BAB9-67F39981A7BC}"/>
    <cellStyle name="Salida 15 3 8 4" xfId="14160" xr:uid="{4EBD359E-4B9A-413F-8D3F-AB0C5D627153}"/>
    <cellStyle name="Salida 15 3 8 4 2" xfId="29268" xr:uid="{DE4B855C-E1DD-4C55-81B7-DBC33DCE88AF}"/>
    <cellStyle name="Salida 15 3 8 5" xfId="19362" xr:uid="{3320D80A-FF04-4B31-89D5-43B3BC4180E5}"/>
    <cellStyle name="Salida 15 3 9" xfId="4437" xr:uid="{EFABE25A-E45E-4838-AD75-FF41E8BAD53D}"/>
    <cellStyle name="Salida 15 3 9 2" xfId="10819" xr:uid="{5AE93BDB-0D72-4B17-BA5E-E582A43E0328}"/>
    <cellStyle name="Salida 15 3 9 2 2" xfId="25927" xr:uid="{F46FDE85-F02F-4113-AD6C-56D29D6B3923}"/>
    <cellStyle name="Salida 15 3 9 3" xfId="15042" xr:uid="{9FF46FC5-895A-4827-A291-225ECABE2F9D}"/>
    <cellStyle name="Salida 15 3 9 3 2" xfId="30150" xr:uid="{74CC3659-1620-4E10-8B88-99E17F8EE4CA}"/>
    <cellStyle name="Salida 15 3 9 4" xfId="19545" xr:uid="{8A9E61C8-0B0F-4421-B4B3-AF967902E745}"/>
    <cellStyle name="Salida 15 4" xfId="2124" xr:uid="{864B3870-CD2F-480C-95BC-310519B07D68}"/>
    <cellStyle name="Salida 15 4 10" xfId="7861" xr:uid="{128588C5-CA45-4588-A88B-3BA4D155AF3B}"/>
    <cellStyle name="Salida 15 4 10 2" xfId="22969" xr:uid="{B37B8378-9C51-4D55-994E-929A621B6BFF}"/>
    <cellStyle name="Salida 15 4 11" xfId="7449" xr:uid="{56F9DB37-CFD6-4F36-A122-CD0F50F061A3}"/>
    <cellStyle name="Salida 15 4 11 2" xfId="22557" xr:uid="{30F0BAD9-52C0-44D1-9643-EE30CD40125D}"/>
    <cellStyle name="Salida 15 4 12" xfId="17349" xr:uid="{8F1A7BEA-D414-41C6-935C-8DF14E1FC701}"/>
    <cellStyle name="Salida 15 4 2" xfId="2614" xr:uid="{E7B5AB3C-092C-465A-9250-587EB38A107B}"/>
    <cellStyle name="Salida 15 4 2 2" xfId="5251" xr:uid="{F7C4353B-8184-4931-8C96-63E02AE2745E}"/>
    <cellStyle name="Salida 15 4 2 2 2" xfId="11615" xr:uid="{6D5B1C08-4A3D-4B27-B399-BD9B414BB9D4}"/>
    <cellStyle name="Salida 15 4 2 2 2 2" xfId="26723" xr:uid="{8500FE3E-C5DB-4018-B1E1-B2B6560090B2}"/>
    <cellStyle name="Salida 15 4 2 2 3" xfId="8729" xr:uid="{4B43118E-D3DB-4688-AD69-DE57C8A6737E}"/>
    <cellStyle name="Salida 15 4 2 2 3 2" xfId="23837" xr:uid="{7509F7E6-4F6E-4DB0-8672-3D0BE2144341}"/>
    <cellStyle name="Salida 15 4 2 2 4" xfId="20359" xr:uid="{181FBD10-2EF4-4E0C-8E30-CE94EBB35705}"/>
    <cellStyle name="Salida 15 4 2 3" xfId="9081" xr:uid="{3E8FEBBB-2F4E-4E57-A7CC-EA105B29CAD3}"/>
    <cellStyle name="Salida 15 4 2 3 2" xfId="24189" xr:uid="{F7FBBD3E-D878-4266-80A6-216C4F9FDB5D}"/>
    <cellStyle name="Salida 15 4 2 4" xfId="14696" xr:uid="{72A8C9D4-CA48-4956-923D-C09678C01122}"/>
    <cellStyle name="Salida 15 4 2 4 2" xfId="29804" xr:uid="{EBF0436A-8AFC-4B8F-9059-4531EA9F6F0A}"/>
    <cellStyle name="Salida 15 4 2 5" xfId="14075" xr:uid="{F9ED4D57-B8DF-418E-954B-40B75C890619}"/>
    <cellStyle name="Salida 15 4 2 5 2" xfId="29183" xr:uid="{16B5EF91-583D-4B14-8B29-2DC0C64183F3}"/>
    <cellStyle name="Salida 15 4 2 6" xfId="17722" xr:uid="{1404FDBB-88C7-408C-B542-EA44C93BA390}"/>
    <cellStyle name="Salida 15 4 3" xfId="2879" xr:uid="{9929681A-8755-49B6-92DA-C4DD46C923CD}"/>
    <cellStyle name="Salida 15 4 3 2" xfId="5516" xr:uid="{9A65502C-44D3-49F4-A121-1DA27B114165}"/>
    <cellStyle name="Salida 15 4 3 2 2" xfId="11827" xr:uid="{8C896E5D-E5C7-47FA-8131-844518920F86}"/>
    <cellStyle name="Salida 15 4 3 2 2 2" xfId="26935" xr:uid="{3307273D-6710-45AE-8B81-6FF3D036FF9D}"/>
    <cellStyle name="Salida 15 4 3 2 3" xfId="7571" xr:uid="{AE132B72-70C6-4869-9954-F7E82F691C59}"/>
    <cellStyle name="Salida 15 4 3 2 3 2" xfId="22679" xr:uid="{902F0E90-A003-4B54-B4C4-297B15932954}"/>
    <cellStyle name="Salida 15 4 3 2 4" xfId="20624" xr:uid="{3987B5A8-73DC-450A-9635-EBFCB1562103}"/>
    <cellStyle name="Salida 15 4 3 3" xfId="14950" xr:uid="{3E2F9130-69A4-4E65-B585-2D99C5B1A2F4}"/>
    <cellStyle name="Salida 15 4 3 3 2" xfId="30058" xr:uid="{A0C53261-B453-415C-B437-DA80AEC20050}"/>
    <cellStyle name="Salida 15 4 3 4" xfId="17987" xr:uid="{2171D2AD-5F70-40B7-BD54-9EB41EF31A13}"/>
    <cellStyle name="Salida 15 4 4" xfId="3182" xr:uid="{C25F048E-F306-44B1-B08A-FFBD61B4DCB5}"/>
    <cellStyle name="Salida 15 4 4 2" xfId="5819" xr:uid="{2062D4A9-CC65-43C4-876B-A612232B2245}"/>
    <cellStyle name="Salida 15 4 4 2 2" xfId="12130" xr:uid="{FA5A78A4-5A49-49C6-B62E-F909F2CCC554}"/>
    <cellStyle name="Salida 15 4 4 2 2 2" xfId="27238" xr:uid="{5C8A9C5D-5B15-4397-AD50-A67627E56F6C}"/>
    <cellStyle name="Salida 15 4 4 2 3" xfId="7890" xr:uid="{229A88C4-1E9C-4639-8C1E-42350060752B}"/>
    <cellStyle name="Salida 15 4 4 2 3 2" xfId="22998" xr:uid="{85DE88A3-E65E-462E-8D81-361C20799573}"/>
    <cellStyle name="Salida 15 4 4 2 4" xfId="20927" xr:uid="{D285DF64-F0F0-47D9-AC29-C44A2CDD1A2D}"/>
    <cellStyle name="Salida 15 4 4 3" xfId="9564" xr:uid="{45E3C434-1079-4A27-86FC-DC1164D83B5C}"/>
    <cellStyle name="Salida 15 4 4 3 2" xfId="24672" xr:uid="{66799E31-3282-4866-8A95-C5C11B270834}"/>
    <cellStyle name="Salida 15 4 4 4" xfId="16142" xr:uid="{DF606604-AAC9-4FD1-8DE8-B68794A29FDB}"/>
    <cellStyle name="Salida 15 4 4 4 2" xfId="31250" xr:uid="{7892BA58-CC24-478B-A399-F574A25143C0}"/>
    <cellStyle name="Salida 15 4 4 5" xfId="18290" xr:uid="{1DFF46C3-A205-4F91-8EB5-AAABA9A6AFFE}"/>
    <cellStyle name="Salida 15 4 5" xfId="3508" xr:uid="{ADB873FD-77E6-4BC9-974E-B0CB67D935EB}"/>
    <cellStyle name="Salida 15 4 5 2" xfId="6145" xr:uid="{0557CE18-3DEF-448C-8158-96946979AA9B}"/>
    <cellStyle name="Salida 15 4 5 2 2" xfId="12456" xr:uid="{D5F2FCAB-8F15-4B4E-96AA-787DDC8B2248}"/>
    <cellStyle name="Salida 15 4 5 2 2 2" xfId="27564" xr:uid="{480A5853-22C3-4817-AE64-FDF416162293}"/>
    <cellStyle name="Salida 15 4 5 2 3" xfId="7136" xr:uid="{C3694EE4-A2A4-406B-B01B-FBA621D3B7CB}"/>
    <cellStyle name="Salida 15 4 5 2 3 2" xfId="22244" xr:uid="{06B90E6E-C45B-465B-8CD2-AF0A29CF70FF}"/>
    <cellStyle name="Salida 15 4 5 2 4" xfId="21253" xr:uid="{93EFC21E-D442-4786-9AD0-17B72BC8DCCA}"/>
    <cellStyle name="Salida 15 4 5 3" xfId="9890" xr:uid="{35C67F3E-B6C2-413E-87DC-AD30AD492846}"/>
    <cellStyle name="Salida 15 4 5 3 2" xfId="24998" xr:uid="{1441A1CA-F288-4A25-A31D-FD2EC2EE8196}"/>
    <cellStyle name="Salida 15 4 5 4" xfId="8009" xr:uid="{3CEF4E61-CE86-437D-8E0F-B97186B22255}"/>
    <cellStyle name="Salida 15 4 5 4 2" xfId="23117" xr:uid="{79E08B62-BFC2-4377-B949-8792B6C51CFA}"/>
    <cellStyle name="Salida 15 4 5 5" xfId="18616" xr:uid="{B63AAC99-15F8-4C80-A628-CDC3CBBB6DE6}"/>
    <cellStyle name="Salida 15 4 6" xfId="3814" xr:uid="{79167321-51A5-4998-AF98-EC23290C8F2E}"/>
    <cellStyle name="Salida 15 4 6 2" xfId="6451" xr:uid="{CD7A286D-8FA8-4E27-AA8F-800C060935D8}"/>
    <cellStyle name="Salida 15 4 6 2 2" xfId="12762" xr:uid="{C7D60922-048D-4ADD-9742-34F5AFAE3A4B}"/>
    <cellStyle name="Salida 15 4 6 2 2 2" xfId="27870" xr:uid="{6E1EEEA8-C4E9-4C1F-A29E-35B4D40C8591}"/>
    <cellStyle name="Salida 15 4 6 2 3" xfId="13743" xr:uid="{957350AB-1825-4975-A43B-5703BE7BBBF9}"/>
    <cellStyle name="Salida 15 4 6 2 3 2" xfId="28851" xr:uid="{8F2154E5-A58F-42D2-98D3-DC3319ABECA9}"/>
    <cellStyle name="Salida 15 4 6 2 4" xfId="21559" xr:uid="{B38C3AAE-FA1F-4881-8869-06E83A0A5C80}"/>
    <cellStyle name="Salida 15 4 6 3" xfId="10196" xr:uid="{E65A937C-DFD6-4A23-9155-4DFBD4B86AEB}"/>
    <cellStyle name="Salida 15 4 6 3 2" xfId="25304" xr:uid="{E57B0DAE-0F51-44B2-B213-DD2F60EAFB75}"/>
    <cellStyle name="Salida 15 4 6 4" xfId="14768" xr:uid="{5DD3DED2-9C1A-4B2C-9114-1D60B603718D}"/>
    <cellStyle name="Salida 15 4 6 4 2" xfId="29876" xr:uid="{FDE81611-BAB1-4048-BAD3-BD8F0D44B34D}"/>
    <cellStyle name="Salida 15 4 6 5" xfId="18922" xr:uid="{8C1F1FC2-30B3-4543-93F6-F0C9B8BE5E14}"/>
    <cellStyle name="Salida 15 4 7" xfId="4196" xr:uid="{6D3650F0-AD44-416F-A892-4BB2784F88F6}"/>
    <cellStyle name="Salida 15 4 7 2" xfId="6833" xr:uid="{ED33782C-DD70-420A-827B-2EEE415FA590}"/>
    <cellStyle name="Salida 15 4 7 2 2" xfId="13144" xr:uid="{00A71300-DD87-40B3-8121-E40447734A4A}"/>
    <cellStyle name="Salida 15 4 7 2 2 2" xfId="28252" xr:uid="{787FEA62-DD81-4D5B-A5AF-345B988AF1CC}"/>
    <cellStyle name="Salida 15 4 7 2 3" xfId="16813" xr:uid="{8C3C436F-334B-4019-A5D4-A1BEEE728F47}"/>
    <cellStyle name="Salida 15 4 7 2 3 2" xfId="31921" xr:uid="{88E462E8-FDC6-4503-84AF-E0997BFC3D44}"/>
    <cellStyle name="Salida 15 4 7 2 4" xfId="21941" xr:uid="{26B93EFC-AA7F-41AF-B488-21625D897569}"/>
    <cellStyle name="Salida 15 4 7 3" xfId="10578" xr:uid="{10B9A919-142E-4E06-9B2F-457ACC842C7C}"/>
    <cellStyle name="Salida 15 4 7 3 2" xfId="25686" xr:uid="{0A49E0C5-F4BA-47AE-8B0D-E2F5063F5478}"/>
    <cellStyle name="Salida 15 4 7 4" xfId="9161" xr:uid="{1CBA90EE-331F-49B4-B54A-5D040DC92867}"/>
    <cellStyle name="Salida 15 4 7 4 2" xfId="24269" xr:uid="{AC873DD8-9FE0-4799-B74A-8FA83C5A7C8F}"/>
    <cellStyle name="Salida 15 4 7 5" xfId="19304" xr:uid="{EAE071BB-EB36-4259-BA37-A3EAAB380F6A}"/>
    <cellStyle name="Salida 15 4 8" xfId="4761" xr:uid="{69D57824-06A8-443A-ABEA-8642BB9C6200}"/>
    <cellStyle name="Salida 15 4 8 2" xfId="11143" xr:uid="{63CB75EC-8887-4B80-AC5C-9B018E63BFE9}"/>
    <cellStyle name="Salida 15 4 8 2 2" xfId="26251" xr:uid="{616646A7-F252-40C7-8E5B-7358939D7C12}"/>
    <cellStyle name="Salida 15 4 8 3" xfId="7805" xr:uid="{914E93FD-2F77-4812-AE8B-253B037AE8E0}"/>
    <cellStyle name="Salida 15 4 8 3 2" xfId="22913" xr:uid="{004CE0BB-92B6-459E-B391-A6B6DD65C5D5}"/>
    <cellStyle name="Salida 15 4 8 4" xfId="19869" xr:uid="{061571CF-0016-4084-947D-8E718E7E1D3B}"/>
    <cellStyle name="Salida 15 4 9" xfId="8622" xr:uid="{EBAA2587-4ED5-43BF-9170-90D4A61A5F69}"/>
    <cellStyle name="Salida 15 4 9 2" xfId="23730" xr:uid="{9E35013F-7E0E-4E67-8742-61FAE09C6F24}"/>
    <cellStyle name="Salida 15 5" xfId="2000" xr:uid="{97BBB815-CAA7-416C-BE26-D7BF4BAF4ECA}"/>
    <cellStyle name="Salida 15 5 10" xfId="16092" xr:uid="{D0088E22-B9D3-453F-A1A2-E38FB6894359}"/>
    <cellStyle name="Salida 15 5 10 2" xfId="31200" xr:uid="{E6DE76BE-6DE5-4026-B3D6-B8B5CBF8125F}"/>
    <cellStyle name="Salida 15 5 11" xfId="17225" xr:uid="{8FD0C1D5-14BE-4434-8737-EAA45D951860}"/>
    <cellStyle name="Salida 15 5 2" xfId="2762" xr:uid="{5EB808A0-CD3C-4BB0-AB17-C0481EEC3DF8}"/>
    <cellStyle name="Salida 15 5 2 2" xfId="5399" xr:uid="{BDA6FEC9-2FD0-4492-804A-7EA7DCE17D11}"/>
    <cellStyle name="Salida 15 5 2 2 2" xfId="11748" xr:uid="{EF0EAEBC-49F3-4ADD-B104-4019BA372941}"/>
    <cellStyle name="Salida 15 5 2 2 2 2" xfId="26856" xr:uid="{169BE633-AA4D-4813-B67E-B3F1A1F94A9C}"/>
    <cellStyle name="Salida 15 5 2 2 3" xfId="14050" xr:uid="{D16E803F-2651-46AA-9DA4-0403FEEE6965}"/>
    <cellStyle name="Salida 15 5 2 2 3 2" xfId="29158" xr:uid="{58A25EA3-56EC-47E7-9AD2-1030BF01701E}"/>
    <cellStyle name="Salida 15 5 2 2 4" xfId="20507" xr:uid="{54F81DC0-96E4-4A33-9609-E43A064CA129}"/>
    <cellStyle name="Salida 15 5 2 3" xfId="14268" xr:uid="{D8F1FEA8-6FF3-4C0E-82D5-20AB2C416996}"/>
    <cellStyle name="Salida 15 5 2 3 2" xfId="29376" xr:uid="{61C7D444-E2F9-4A9B-8884-192EBE3164A1}"/>
    <cellStyle name="Salida 15 5 2 4" xfId="17870" xr:uid="{5E5C12E7-35D3-4922-91F8-C7488A965F66}"/>
    <cellStyle name="Salida 15 5 3" xfId="3065" xr:uid="{AB02195F-FF30-4177-817A-60A08ED094BE}"/>
    <cellStyle name="Salida 15 5 3 2" xfId="5702" xr:uid="{858B46DB-4E7A-4EF2-A455-4FAD81EBC4BA}"/>
    <cellStyle name="Salida 15 5 3 2 2" xfId="12013" xr:uid="{224C32E8-5C97-48A2-9304-72FD9FF61B33}"/>
    <cellStyle name="Salida 15 5 3 2 2 2" xfId="27121" xr:uid="{01DFDF65-565D-4229-9730-19245BD2C229}"/>
    <cellStyle name="Salida 15 5 3 2 3" xfId="15892" xr:uid="{9F739DF4-04C3-4351-8631-F545177EC7EE}"/>
    <cellStyle name="Salida 15 5 3 2 3 2" xfId="31000" xr:uid="{3BBEB228-896F-4962-B283-9053D757AB92}"/>
    <cellStyle name="Salida 15 5 3 2 4" xfId="20810" xr:uid="{732709C4-50C2-45C5-AFEF-5D7AF2AD57EB}"/>
    <cellStyle name="Salida 15 5 3 3" xfId="9447" xr:uid="{2417CAF8-3312-4568-B42E-9444EC4AE52E}"/>
    <cellStyle name="Salida 15 5 3 3 2" xfId="24555" xr:uid="{D7231D96-1CA4-447A-85C4-697F3E684770}"/>
    <cellStyle name="Salida 15 5 3 4" xfId="16327" xr:uid="{6D7D4EFD-4DDA-49E2-AC0C-EC468E9CBC9F}"/>
    <cellStyle name="Salida 15 5 3 4 2" xfId="31435" xr:uid="{5D2C7D16-0D80-487C-B4D5-B73C5421CBE4}"/>
    <cellStyle name="Salida 15 5 3 5" xfId="18173" xr:uid="{50C9AECD-725A-499B-AC86-838A9F4B4F41}"/>
    <cellStyle name="Salida 15 5 4" xfId="3391" xr:uid="{8CDC0676-30C8-4073-B3E8-FAF73B917362}"/>
    <cellStyle name="Salida 15 5 4 2" xfId="6028" xr:uid="{48CCA506-DAAD-4D2A-A427-EFC10AF5C45B}"/>
    <cellStyle name="Salida 15 5 4 2 2" xfId="12339" xr:uid="{0CDC3A00-C949-413D-AC56-5A3F202A217D}"/>
    <cellStyle name="Salida 15 5 4 2 2 2" xfId="27447" xr:uid="{ED235B12-9479-448E-9B2A-9685A1F58BC5}"/>
    <cellStyle name="Salida 15 5 4 2 3" xfId="8037" xr:uid="{CFAB0B0A-1826-4837-9791-1882DCF27646}"/>
    <cellStyle name="Salida 15 5 4 2 3 2" xfId="23145" xr:uid="{1F31040F-1337-4D0A-8453-7B3D1BFAFC05}"/>
    <cellStyle name="Salida 15 5 4 2 4" xfId="21136" xr:uid="{647C9409-BF45-44E3-8416-3ECF82A2EAF2}"/>
    <cellStyle name="Salida 15 5 4 3" xfId="9773" xr:uid="{F6DF8F74-0D18-4F56-BA8C-86489DBF7BF2}"/>
    <cellStyle name="Salida 15 5 4 3 2" xfId="24881" xr:uid="{9575C42C-F767-4CA1-B51A-39C157F38803}"/>
    <cellStyle name="Salida 15 5 4 4" xfId="14903" xr:uid="{3A7E5A73-F688-4AF0-BC7C-E8D4B88B68E8}"/>
    <cellStyle name="Salida 15 5 4 4 2" xfId="30011" xr:uid="{2D39AFDB-2E26-4FB7-81FD-97C61F2C754D}"/>
    <cellStyle name="Salida 15 5 4 5" xfId="18499" xr:uid="{C64717DC-59D9-4944-8DC2-A24B8F194E99}"/>
    <cellStyle name="Salida 15 5 5" xfId="3697" xr:uid="{8040027C-8846-4C45-B440-133C7EE51F66}"/>
    <cellStyle name="Salida 15 5 5 2" xfId="6334" xr:uid="{A03DC6EE-AA97-4BC7-AD5A-74768FAD9EE7}"/>
    <cellStyle name="Salida 15 5 5 2 2" xfId="12645" xr:uid="{14A72656-F07D-44CD-90AA-64DFB4EA29DD}"/>
    <cellStyle name="Salida 15 5 5 2 2 2" xfId="27753" xr:uid="{319024D2-34F8-4F82-B984-B4148028BE24}"/>
    <cellStyle name="Salida 15 5 5 2 3" xfId="14569" xr:uid="{68B8B3D3-0333-4802-82A7-7509618E117F}"/>
    <cellStyle name="Salida 15 5 5 2 3 2" xfId="29677" xr:uid="{CBEA5865-15A1-4E38-BE2D-A545BB275149}"/>
    <cellStyle name="Salida 15 5 5 2 4" xfId="21442" xr:uid="{BF8C919D-A46C-4AB6-B7B2-75DAB4945C15}"/>
    <cellStyle name="Salida 15 5 5 3" xfId="10079" xr:uid="{B9837057-7056-4DA3-8E67-ECEFED1B948F}"/>
    <cellStyle name="Salida 15 5 5 3 2" xfId="25187" xr:uid="{598DF995-A35F-4086-BED1-E57447E389AD}"/>
    <cellStyle name="Salida 15 5 5 4" xfId="15197" xr:uid="{EECB4DE8-8478-4D3C-92BA-E71277319C62}"/>
    <cellStyle name="Salida 15 5 5 4 2" xfId="30305" xr:uid="{EB93BFC0-57E5-46C0-9A86-186082150BF7}"/>
    <cellStyle name="Salida 15 5 5 5" xfId="18805" xr:uid="{86D529EE-4973-4066-9AAD-5CA51A84DFAB}"/>
    <cellStyle name="Salida 15 5 6" xfId="4072" xr:uid="{AC677C57-E4B4-4956-9318-B842BEFF1848}"/>
    <cellStyle name="Salida 15 5 6 2" xfId="6709" xr:uid="{7C7A331B-D596-4FB7-9A1C-51C8D86A8040}"/>
    <cellStyle name="Salida 15 5 6 2 2" xfId="13020" xr:uid="{DFC09DDE-9002-4C3D-AE4B-E8E8D395EA8E}"/>
    <cellStyle name="Salida 15 5 6 2 2 2" xfId="28128" xr:uid="{E5320634-DFFE-4C8C-8966-09BE6FCEB561}"/>
    <cellStyle name="Salida 15 5 6 2 3" xfId="16696" xr:uid="{98710A59-290E-4492-9537-B9E778688A8C}"/>
    <cellStyle name="Salida 15 5 6 2 3 2" xfId="31804" xr:uid="{958C8C39-79E6-4A62-9DB6-3517A98EF7E4}"/>
    <cellStyle name="Salida 15 5 6 2 4" xfId="21817" xr:uid="{C06F2144-BB85-4470-8D32-2566114FBA3B}"/>
    <cellStyle name="Salida 15 5 6 3" xfId="10454" xr:uid="{5DAE904E-5343-43C5-8C70-52C5B6F12BCC}"/>
    <cellStyle name="Salida 15 5 6 3 2" xfId="25562" xr:uid="{A1C1C80F-7EB2-4FFF-A0A4-B54809628645}"/>
    <cellStyle name="Salida 15 5 6 4" xfId="15284" xr:uid="{0BFD2284-57A1-4D6F-AC84-819B17CDD961}"/>
    <cellStyle name="Salida 15 5 6 4 2" xfId="30392" xr:uid="{4E7277A6-AC82-4B91-85F2-3FA26714982B}"/>
    <cellStyle name="Salida 15 5 6 5" xfId="19180" xr:uid="{7C2B8D71-DC77-40BF-BDC6-040DD336E87C}"/>
    <cellStyle name="Salida 15 5 7" xfId="4637" xr:uid="{FE192E91-517F-4CCF-BC7C-46F21902F50E}"/>
    <cellStyle name="Salida 15 5 7 2" xfId="11019" xr:uid="{7481CEF5-725A-4815-B118-423C8CEA9CAC}"/>
    <cellStyle name="Salida 15 5 7 2 2" xfId="26127" xr:uid="{CC755E15-2ADE-47CE-B37E-6DFB984837EE}"/>
    <cellStyle name="Salida 15 5 7 3" xfId="11761" xr:uid="{10DB4921-2594-41C8-A5C4-8BBD580BC8C1}"/>
    <cellStyle name="Salida 15 5 7 3 2" xfId="26869" xr:uid="{444C0753-A122-4E6D-8086-989CF19BB499}"/>
    <cellStyle name="Salida 15 5 7 4" xfId="19745" xr:uid="{59122492-B73D-41E2-9FA3-A9CF8C1AFC05}"/>
    <cellStyle name="Salida 15 5 8" xfId="8498" xr:uid="{AED7043D-82EB-443A-8AF8-A632E6453035}"/>
    <cellStyle name="Salida 15 5 8 2" xfId="23606" xr:uid="{7325DC77-6F0E-4DED-B8B5-B163813F49BB}"/>
    <cellStyle name="Salida 15 5 9" xfId="15876" xr:uid="{108DB532-88E8-4F24-9BA8-9304B88E66F7}"/>
    <cellStyle name="Salida 15 5 9 2" xfId="30984" xr:uid="{29B5ED5A-C3AB-4C26-BCFC-EF84A013FD88}"/>
    <cellStyle name="Salida 16" xfId="1508" xr:uid="{00000000-0005-0000-0000-0000E8050000}"/>
    <cellStyle name="Salida 16 2" xfId="1934" xr:uid="{7A239006-2B82-4459-9A4F-E23E540D1CF8}"/>
    <cellStyle name="Salida 16 2 10" xfId="8435" xr:uid="{BDFE9E6E-9B2A-48B2-AC71-DA5A17576008}"/>
    <cellStyle name="Salida 16 2 10 2" xfId="23543" xr:uid="{1175C36B-5E0C-4147-AC7D-49F89F940C68}"/>
    <cellStyle name="Salida 16 2 11" xfId="13364" xr:uid="{6DF69F81-FE35-461C-92A9-2DD3AE3C1AE2}"/>
    <cellStyle name="Salida 16 2 11 2" xfId="28472" xr:uid="{409BEB7A-F761-4E40-948B-D85EB41DD825}"/>
    <cellStyle name="Salida 16 2 12" xfId="15587" xr:uid="{BD024D2B-17AB-4F86-B190-C03CDAD850A4}"/>
    <cellStyle name="Salida 16 2 12 2" xfId="30695" xr:uid="{EF1ED0F9-3E8D-427B-8E30-C2A7B7E46B43}"/>
    <cellStyle name="Salida 16 2 13" xfId="17159" xr:uid="{A3CAA46A-C57E-4E3F-A101-760C835EE601}"/>
    <cellStyle name="Salida 16 2 2" xfId="2494" xr:uid="{49973113-E91D-44CC-B6FD-46A76494F1C9}"/>
    <cellStyle name="Salida 16 2 2 2" xfId="5131" xr:uid="{2204DDDD-6D69-40BB-8F38-D9148746F4B4}"/>
    <cellStyle name="Salida 16 2 2 2 2" xfId="11495" xr:uid="{84AA6CA3-B1BF-459A-959D-38C528D54B17}"/>
    <cellStyle name="Salida 16 2 2 2 2 2" xfId="26603" xr:uid="{55777BEF-5109-492D-A090-AD4C982D378E}"/>
    <cellStyle name="Salida 16 2 2 2 3" xfId="16248" xr:uid="{2F144E3E-2649-4362-8837-28FCB9F14C29}"/>
    <cellStyle name="Salida 16 2 2 2 3 2" xfId="31356" xr:uid="{A2169F5A-69A9-43A6-8633-8EA7DC1FF19D}"/>
    <cellStyle name="Salida 16 2 2 2 4" xfId="20239" xr:uid="{485B2F14-E0DF-4CEA-9446-382B5E651768}"/>
    <cellStyle name="Salida 16 2 2 3" xfId="8961" xr:uid="{D74B7087-197F-40AA-86F2-CAC899A809E8}"/>
    <cellStyle name="Salida 16 2 2 3 2" xfId="24069" xr:uid="{7B8A958E-AA25-420E-914D-025F9E461657}"/>
    <cellStyle name="Salida 16 2 3" xfId="2710" xr:uid="{F6EBA811-19C8-4BDE-BDBA-7F4F0B89A9F9}"/>
    <cellStyle name="Salida 16 2 3 2" xfId="5347" xr:uid="{E3DD71A9-E8FF-4B19-98E2-B7E1B4933DF6}"/>
    <cellStyle name="Salida 16 2 3 2 2" xfId="11696" xr:uid="{4036DD5F-3844-4FFC-B326-68351108138F}"/>
    <cellStyle name="Salida 16 2 3 2 2 2" xfId="26804" xr:uid="{C67295BE-EDF0-4525-AAA8-8C83790C65CA}"/>
    <cellStyle name="Salida 16 2 3 2 3" xfId="16117" xr:uid="{0E37B888-BB3F-4B38-9E89-FD90CB4A546F}"/>
    <cellStyle name="Salida 16 2 3 2 3 2" xfId="31225" xr:uid="{B1AA2DE6-C5DD-4D64-A7F0-BC0DFFFCDD15}"/>
    <cellStyle name="Salida 16 2 3 2 4" xfId="20455" xr:uid="{95925B23-CFBA-4329-B899-FB2AE81EC3B3}"/>
    <cellStyle name="Salida 16 2 3 3" xfId="14123" xr:uid="{42881688-030E-4879-8B0E-70F9FF0DEEC4}"/>
    <cellStyle name="Salida 16 2 3 3 2" xfId="29231" xr:uid="{7AB5A19E-716F-438C-B8AD-8E6A9E5022D0}"/>
    <cellStyle name="Salida 16 2 3 4" xfId="17818" xr:uid="{7928B264-2618-4960-9976-16C7D87F2520}"/>
    <cellStyle name="Salida 16 2 4" xfId="3013" xr:uid="{0DBF0341-E8AA-416F-BD62-30D1805A55E9}"/>
    <cellStyle name="Salida 16 2 4 2" xfId="5650" xr:uid="{262DC957-8DE2-4C30-9D3C-CA76B3B7E1E1}"/>
    <cellStyle name="Salida 16 2 4 2 2" xfId="11961" xr:uid="{FDF94228-9A04-441C-941A-349C1AB14910}"/>
    <cellStyle name="Salida 16 2 4 2 2 2" xfId="27069" xr:uid="{A7067BD5-F657-4CA4-8A94-A21383FC0346}"/>
    <cellStyle name="Salida 16 2 4 2 3" xfId="9256" xr:uid="{C9BF640A-5E58-4DAA-9803-FB3162B1BD44}"/>
    <cellStyle name="Salida 16 2 4 2 3 2" xfId="24364" xr:uid="{56CBEB79-9040-420C-9CC9-BBEEA3DB7906}"/>
    <cellStyle name="Salida 16 2 4 2 4" xfId="20758" xr:uid="{F681E4DA-165C-4E30-879C-CB60292EB8FE}"/>
    <cellStyle name="Salida 16 2 4 3" xfId="9395" xr:uid="{7F2DFB14-C168-401D-A0BC-D4CBA5A2288F}"/>
    <cellStyle name="Salida 16 2 4 3 2" xfId="24503" xr:uid="{82EC566A-BD58-41A3-ABE2-9417A0549957}"/>
    <cellStyle name="Salida 16 2 4 4" xfId="9247" xr:uid="{14DC5601-CF43-432E-9C4A-FED44F44F2BE}"/>
    <cellStyle name="Salida 16 2 4 4 2" xfId="24355" xr:uid="{33DF08DA-17C8-41B1-91C6-8B2465421968}"/>
    <cellStyle name="Salida 16 2 4 5" xfId="18121" xr:uid="{43C487BE-F28C-494F-A578-58CFCDF888A1}"/>
    <cellStyle name="Salida 16 2 5" xfId="3339" xr:uid="{A0355C48-2ADD-4CE6-8C0F-EA5D5B8475AF}"/>
    <cellStyle name="Salida 16 2 5 2" xfId="5976" xr:uid="{90E6B750-757D-44BE-B2E3-532E5B1AC2C1}"/>
    <cellStyle name="Salida 16 2 5 2 2" xfId="12287" xr:uid="{B699D0D9-7BF8-44E5-90A6-AC160CE3AE16}"/>
    <cellStyle name="Salida 16 2 5 2 2 2" xfId="27395" xr:uid="{6020CDF7-D9A4-407D-9A5C-73A65ADE1274}"/>
    <cellStyle name="Salida 16 2 5 2 3" xfId="15103" xr:uid="{6E0A0462-2DD1-4A5A-870D-D807C3C65A67}"/>
    <cellStyle name="Salida 16 2 5 2 3 2" xfId="30211" xr:uid="{3A6D0D08-6D82-44DF-8490-C5321084D62E}"/>
    <cellStyle name="Salida 16 2 5 2 4" xfId="21084" xr:uid="{9ED6C9B0-DCCA-48E1-B6E6-9039660D005B}"/>
    <cellStyle name="Salida 16 2 5 3" xfId="9721" xr:uid="{D729611C-FC5E-45F7-99CF-8E24D1FAB042}"/>
    <cellStyle name="Salida 16 2 5 3 2" xfId="24829" xr:uid="{18645F4C-266C-4F2B-8144-C032A0F4490C}"/>
    <cellStyle name="Salida 16 2 5 4" xfId="15880" xr:uid="{0AD71CED-736D-491C-AFFA-7194ED79AA07}"/>
    <cellStyle name="Salida 16 2 5 4 2" xfId="30988" xr:uid="{53126C62-2CBB-486B-AD7B-4CB72A053BD7}"/>
    <cellStyle name="Salida 16 2 5 5" xfId="18447" xr:uid="{DDA334D8-7983-4037-A528-B757A98B3745}"/>
    <cellStyle name="Salida 16 2 6" xfId="3645" xr:uid="{FD834FBF-3EF4-4311-B74F-01EEE08D48A1}"/>
    <cellStyle name="Salida 16 2 6 2" xfId="6282" xr:uid="{69724082-E327-4EE0-B7F6-75E22B9C39CE}"/>
    <cellStyle name="Salida 16 2 6 2 2" xfId="12593" xr:uid="{0C4BE17B-D116-4826-A52D-BBC581828AFD}"/>
    <cellStyle name="Salida 16 2 6 2 2 2" xfId="27701" xr:uid="{0D51B9B4-CFE2-43A2-A1C8-434ECD2763BA}"/>
    <cellStyle name="Salida 16 2 6 2 3" xfId="14902" xr:uid="{B63427B8-BF03-40E8-8B34-966E80EC1726}"/>
    <cellStyle name="Salida 16 2 6 2 3 2" xfId="30010" xr:uid="{6DD34195-50B0-448E-BEFA-A16C500B23D1}"/>
    <cellStyle name="Salida 16 2 6 2 4" xfId="21390" xr:uid="{D6772215-6645-48FE-A8CB-EF5C19A3D62F}"/>
    <cellStyle name="Salida 16 2 6 3" xfId="10027" xr:uid="{FACD469C-14E0-41F0-9BE6-27F4BFCA3B5D}"/>
    <cellStyle name="Salida 16 2 6 3 2" xfId="25135" xr:uid="{29F634CC-B91C-4D1A-9F36-F94D850C84EC}"/>
    <cellStyle name="Salida 16 2 6 4" xfId="9250" xr:uid="{49D1ABC9-7C90-4210-9AAD-0507B6C050B3}"/>
    <cellStyle name="Salida 16 2 6 4 2" xfId="24358" xr:uid="{65862270-EE65-4BB3-A738-4A21DE0A3BD0}"/>
    <cellStyle name="Salida 16 2 6 5" xfId="18753" xr:uid="{CDCD0EA3-F6CC-4032-B766-E5920FA62C52}"/>
    <cellStyle name="Salida 16 2 7" xfId="4006" xr:uid="{513BDEAD-B85F-4E5C-8D48-81E863BE746F}"/>
    <cellStyle name="Salida 16 2 7 2" xfId="6643" xr:uid="{1E767944-BF29-4F22-8ECD-E915A9195AF2}"/>
    <cellStyle name="Salida 16 2 7 2 2" xfId="12954" xr:uid="{4E8B3CE9-887E-43DC-A2FA-B095052B399A}"/>
    <cellStyle name="Salida 16 2 7 2 2 2" xfId="28062" xr:uid="{4CC26ADB-1094-4E3A-8C0F-74FA5310175C}"/>
    <cellStyle name="Salida 16 2 7 2 3" xfId="16644" xr:uid="{125EF4C8-FD14-4E1C-B7C3-B672EB136854}"/>
    <cellStyle name="Salida 16 2 7 2 3 2" xfId="31752" xr:uid="{3B5B54AE-00EE-42F8-824D-F25FA0A792D6}"/>
    <cellStyle name="Salida 16 2 7 2 4" xfId="21751" xr:uid="{71253B15-74D4-4B4A-B16B-A5BAA09ADF27}"/>
    <cellStyle name="Salida 16 2 7 3" xfId="10388" xr:uid="{B193AECD-8DC9-4D27-B705-03BC273AFA1F}"/>
    <cellStyle name="Salida 16 2 7 3 2" xfId="25496" xr:uid="{C6C536D5-AF22-40A1-B191-23411547558B}"/>
    <cellStyle name="Salida 16 2 7 4" xfId="7537" xr:uid="{8987EDE8-73C7-40E9-84F4-80BF549A3F5F}"/>
    <cellStyle name="Salida 16 2 7 4 2" xfId="22645" xr:uid="{6A231A6D-E677-4E52-BE48-1AEDB39E25EB}"/>
    <cellStyle name="Salida 16 2 7 5" xfId="19114" xr:uid="{F9472E58-3EE6-445A-9A0C-A5B3603CA6A2}"/>
    <cellStyle name="Salida 16 2 8" xfId="4319" xr:uid="{D8B2D72E-EE9A-4DCB-BD69-4013ADAE9713}"/>
    <cellStyle name="Salida 16 2 8 2" xfId="6956" xr:uid="{27B30D40-239A-4443-ADE2-6F1A0D114F75}"/>
    <cellStyle name="Salida 16 2 8 2 2" xfId="13267" xr:uid="{A1177A78-353A-49F4-8021-33AFE47165DA}"/>
    <cellStyle name="Salida 16 2 8 2 2 2" xfId="28375" xr:uid="{AD2FC590-8ED1-4F24-8063-B84ACFC6BF7E}"/>
    <cellStyle name="Salida 16 2 8 2 3" xfId="16931" xr:uid="{C85DDE54-0EE5-45E0-808D-CDBD8A2DBA9A}"/>
    <cellStyle name="Salida 16 2 8 2 3 2" xfId="32039" xr:uid="{188FFAE0-94B0-44F9-ADD4-2997AD7157F8}"/>
    <cellStyle name="Salida 16 2 8 2 4" xfId="22064" xr:uid="{C9DB3FE1-BE6E-4484-8DB8-736139EF8196}"/>
    <cellStyle name="Salida 16 2 8 3" xfId="10701" xr:uid="{FACC1FBC-30BC-4F47-B29D-A7D1525267A9}"/>
    <cellStyle name="Salida 16 2 8 3 2" xfId="25809" xr:uid="{6F70D59B-57B2-4E6E-8506-32655FC920DA}"/>
    <cellStyle name="Salida 16 2 8 4" xfId="8094" xr:uid="{D4877EDB-128F-43C1-B23F-5A940A97E816}"/>
    <cellStyle name="Salida 16 2 8 4 2" xfId="23202" xr:uid="{3BA55888-B217-4555-90FB-727284B25892}"/>
    <cellStyle name="Salida 16 2 8 5" xfId="19427" xr:uid="{7A489605-E827-4861-AA5C-0C1DF84929CB}"/>
    <cellStyle name="Salida 16 2 9" xfId="4571" xr:uid="{0AD54FDD-9966-422A-AD71-74B756480F9D}"/>
    <cellStyle name="Salida 16 2 9 2" xfId="10953" xr:uid="{04B286F9-FB24-45E1-BCD8-84C77F6AC9BC}"/>
    <cellStyle name="Salida 16 2 9 2 2" xfId="26061" xr:uid="{683F71EA-8153-492C-8C62-7C1F42D7B4DA}"/>
    <cellStyle name="Salida 16 2 9 3" xfId="13562" xr:uid="{9294D87F-7771-4E16-86DE-5F97EC4198CD}"/>
    <cellStyle name="Salida 16 2 9 3 2" xfId="28670" xr:uid="{38E4189A-CB24-48D5-98DA-D035D6B92177}"/>
    <cellStyle name="Salida 16 2 9 4" xfId="19679" xr:uid="{0AC217BA-84F7-40E3-BBB7-C75C2B6BDFE5}"/>
    <cellStyle name="Salida 16 3" xfId="1799" xr:uid="{CA4EE7EC-FBE0-4862-A0C9-886D86FB85AF}"/>
    <cellStyle name="Salida 16 3 10" xfId="8300" xr:uid="{A6365500-7514-419D-8B52-C2AC5B99EE39}"/>
    <cellStyle name="Salida 16 3 10 2" xfId="23408" xr:uid="{0B0FA3C4-EBE6-4131-BD80-3A5653CF5A3F}"/>
    <cellStyle name="Salida 16 3 11" xfId="9268" xr:uid="{D214E273-F054-47F7-90C3-3E93FF79E772}"/>
    <cellStyle name="Salida 16 3 11 2" xfId="24376" xr:uid="{1A874787-DD34-478C-BCB6-F696F1989DE1}"/>
    <cellStyle name="Salida 16 3 12" xfId="16181" xr:uid="{607E2EF0-6799-4123-A4EB-B8F86409112B}"/>
    <cellStyle name="Salida 16 3 12 2" xfId="31289" xr:uid="{83243562-1172-4667-A749-DB0CD72BFE05}"/>
    <cellStyle name="Salida 16 3 13" xfId="17024" xr:uid="{415AAC90-9403-4BDB-9E7F-02018D3AC89E}"/>
    <cellStyle name="Salida 16 3 2" xfId="2359" xr:uid="{B643301A-DC1C-4B69-9EEA-62B742E956F1}"/>
    <cellStyle name="Salida 16 3 2 2" xfId="4996" xr:uid="{9AEBC267-0F8E-4D47-89E5-302351D4FC15}"/>
    <cellStyle name="Salida 16 3 2 2 2" xfId="11360" xr:uid="{4E9A2559-6A44-4793-851B-ED86F326A5F8}"/>
    <cellStyle name="Salida 16 3 2 2 2 2" xfId="26468" xr:uid="{4ED8D983-CBA6-4F68-AF0C-6A8AD6605D99}"/>
    <cellStyle name="Salida 16 3 2 2 3" xfId="7984" xr:uid="{96CFA6A6-B356-430E-A844-1689846AEF2E}"/>
    <cellStyle name="Salida 16 3 2 2 3 2" xfId="23092" xr:uid="{75422D12-963A-4436-811E-F1325251467E}"/>
    <cellStyle name="Salida 16 3 2 2 4" xfId="20104" xr:uid="{668626F3-9129-415F-BB4C-1D420CD514D6}"/>
    <cellStyle name="Salida 16 3 2 3" xfId="8826" xr:uid="{46685670-C7E3-4BC3-B7FB-A04C4313D1E1}"/>
    <cellStyle name="Salida 16 3 2 3 2" xfId="23934" xr:uid="{E93D284B-21E0-4A24-992B-3445506F4375}"/>
    <cellStyle name="Salida 16 3 3" xfId="2260" xr:uid="{C912178E-8511-4BC1-A026-749A559986E7}"/>
    <cellStyle name="Salida 16 3 3 2" xfId="4897" xr:uid="{F3592FE6-C840-44F5-9DE2-458EE5254E57}"/>
    <cellStyle name="Salida 16 3 3 2 2" xfId="11261" xr:uid="{BBDADDE1-5086-48B1-906C-99544B7A4870}"/>
    <cellStyle name="Salida 16 3 3 2 2 2" xfId="26369" xr:uid="{2DAB5727-0830-4C2D-A166-26B300D958D7}"/>
    <cellStyle name="Salida 16 3 3 2 3" xfId="8216" xr:uid="{2174E73F-DE87-4DD6-8E6A-616CDABE088C}"/>
    <cellStyle name="Salida 16 3 3 2 3 2" xfId="23324" xr:uid="{0CCBCC58-AA03-4CA0-8EF7-29CA9BF1A4C6}"/>
    <cellStyle name="Salida 16 3 3 2 4" xfId="20005" xr:uid="{5996EB14-3127-4061-A692-45029DA4A922}"/>
    <cellStyle name="Salida 16 3 3 3" xfId="14601" xr:uid="{064E95AB-711E-4101-BCD6-9B748526FFE2}"/>
    <cellStyle name="Salida 16 3 3 3 2" xfId="29709" xr:uid="{1E9B910A-B1ED-4CC4-B969-88CC86C8329E}"/>
    <cellStyle name="Salida 16 3 3 4" xfId="17485" xr:uid="{280FAD02-3636-431A-A7B4-5158B322DD65}"/>
    <cellStyle name="Salida 16 3 4" xfId="2641" xr:uid="{A8C19B43-7E2E-49CF-A2EE-5720C071F719}"/>
    <cellStyle name="Salida 16 3 4 2" xfId="5278" xr:uid="{F0D776BF-CB3D-4E18-BFE2-5943AFD56811}"/>
    <cellStyle name="Salida 16 3 4 2 2" xfId="11642" xr:uid="{3A3F52B3-8283-4105-A1C2-17E19C816322}"/>
    <cellStyle name="Salida 16 3 4 2 2 2" xfId="26750" xr:uid="{CE6FFB77-BB93-41DE-BEDA-1AB47D6DD46E}"/>
    <cellStyle name="Salida 16 3 4 2 3" xfId="14398" xr:uid="{570FB77D-DB03-4C19-AD30-42CE57AD24D4}"/>
    <cellStyle name="Salida 16 3 4 2 3 2" xfId="29506" xr:uid="{C82537CB-4166-4230-BA4A-16A9C4C6EA17}"/>
    <cellStyle name="Salida 16 3 4 2 4" xfId="20386" xr:uid="{E99533EE-7EB3-4DDC-8FB1-E4917E03725D}"/>
    <cellStyle name="Salida 16 3 4 3" xfId="9108" xr:uid="{FF4D0CAD-7C16-4597-9990-A4A355FAFD83}"/>
    <cellStyle name="Salida 16 3 4 3 2" xfId="24216" xr:uid="{7F8F42CB-4CA1-4509-9566-02E9F1059358}"/>
    <cellStyle name="Salida 16 3 4 4" xfId="15609" xr:uid="{DC0A83C0-FA8B-4725-8998-4C2300D5A444}"/>
    <cellStyle name="Salida 16 3 4 4 2" xfId="30717" xr:uid="{F509A2B7-0759-4396-A180-491EA898A275}"/>
    <cellStyle name="Salida 16 3 4 5" xfId="17749" xr:uid="{2F000B2C-F77F-4067-BE6D-77B2730E88A9}"/>
    <cellStyle name="Salida 16 3 5" xfId="2274" xr:uid="{FA117493-21A9-4A33-B760-532631286701}"/>
    <cellStyle name="Salida 16 3 5 2" xfId="4911" xr:uid="{2E1D8AC4-0528-4E99-8A06-6AA69CEB662C}"/>
    <cellStyle name="Salida 16 3 5 2 2" xfId="11275" xr:uid="{0C4DBBE2-289C-4BAE-A55D-F0208A384BD5}"/>
    <cellStyle name="Salida 16 3 5 2 2 2" xfId="26383" xr:uid="{E6ED5625-DF99-4BC8-BF75-E9000FA4B9C5}"/>
    <cellStyle name="Salida 16 3 5 2 3" xfId="8014" xr:uid="{B975DF45-FE16-4BD7-8C5C-BDE346EA180D}"/>
    <cellStyle name="Salida 16 3 5 2 3 2" xfId="23122" xr:uid="{003CD6E8-22C0-4DD0-BF97-30225AB0CA52}"/>
    <cellStyle name="Salida 16 3 5 2 4" xfId="20019" xr:uid="{22435115-5A7F-4400-B328-3EEF23396F00}"/>
    <cellStyle name="Salida 16 3 5 3" xfId="8741" xr:uid="{D22E3BDF-28D6-4D70-A421-FAA750FA36D5}"/>
    <cellStyle name="Salida 16 3 5 3 2" xfId="23849" xr:uid="{575487D6-237E-4470-939A-98785F2C271B}"/>
    <cellStyle name="Salida 16 3 5 4" xfId="8175" xr:uid="{3AD46C02-CF00-4F07-9880-EDF30DA31AED}"/>
    <cellStyle name="Salida 16 3 5 4 2" xfId="23283" xr:uid="{7C166568-1457-46EF-951F-7C2399806CE1}"/>
    <cellStyle name="Salida 16 3 5 5" xfId="17499" xr:uid="{031F6809-6FD7-4DA2-B706-D7E7BBB665BD}"/>
    <cellStyle name="Salida 16 3 6" xfId="2302" xr:uid="{E12813F5-D41E-4DCA-A4EB-FCC1A199DFFA}"/>
    <cellStyle name="Salida 16 3 6 2" xfId="4939" xr:uid="{03F5C902-59CD-4B49-A994-12814C0970CA}"/>
    <cellStyle name="Salida 16 3 6 2 2" xfId="11303" xr:uid="{EE5FD1D9-C2AB-43F1-B7B3-7F487B5C126A}"/>
    <cellStyle name="Salida 16 3 6 2 2 2" xfId="26411" xr:uid="{E3DD8733-FF75-40B5-BC7D-F62B53F76DF5}"/>
    <cellStyle name="Salida 16 3 6 2 3" xfId="15994" xr:uid="{C9DCB232-F606-41E6-B92B-D085CD9FF204}"/>
    <cellStyle name="Salida 16 3 6 2 3 2" xfId="31102" xr:uid="{A55ECCD9-4D81-4ED4-A33E-13A71C570100}"/>
    <cellStyle name="Salida 16 3 6 2 4" xfId="20047" xr:uid="{2D75D9F4-F827-497C-B30B-33BC616AC576}"/>
    <cellStyle name="Salida 16 3 6 3" xfId="8769" xr:uid="{0C3820B1-7C2C-4537-BF96-4A4F528072B1}"/>
    <cellStyle name="Salida 16 3 6 3 2" xfId="23877" xr:uid="{91CD6721-6A7A-48E6-8B58-02FCF4290657}"/>
    <cellStyle name="Salida 16 3 6 4" xfId="7305" xr:uid="{D543E3E9-9FD4-45E0-902B-C8FFF848B136}"/>
    <cellStyle name="Salida 16 3 6 4 2" xfId="22413" xr:uid="{0D7CF734-F29E-459E-9549-3C531AF8487D}"/>
    <cellStyle name="Salida 16 3 6 5" xfId="17527" xr:uid="{0BAAA7A2-4D13-45FC-B574-D5C4D1C492FF}"/>
    <cellStyle name="Salida 16 3 7" xfId="3871" xr:uid="{5FBBF9EC-41F1-4825-AFB1-099BB62CFF8E}"/>
    <cellStyle name="Salida 16 3 7 2" xfId="6508" xr:uid="{E7AC69BF-4D60-4E71-BDF5-80823903B877}"/>
    <cellStyle name="Salida 16 3 7 2 2" xfId="12819" xr:uid="{A8CC6910-D3F6-4F9A-A5BD-17838B3A5719}"/>
    <cellStyle name="Salida 16 3 7 2 2 2" xfId="27927" xr:uid="{0278BA61-EA9E-4425-9369-E06D9B6C18D2}"/>
    <cellStyle name="Salida 16 3 7 2 3" xfId="7477" xr:uid="{EFFBF4E2-66D0-4A40-90DA-BB9E41365C8F}"/>
    <cellStyle name="Salida 16 3 7 2 3 2" xfId="22585" xr:uid="{00994FBF-95C7-4BB5-8A30-568ACA4CBDB7}"/>
    <cellStyle name="Salida 16 3 7 2 4" xfId="21616" xr:uid="{7BCBC147-E79D-4806-83FD-B8AE3ACA9033}"/>
    <cellStyle name="Salida 16 3 7 3" xfId="10253" xr:uid="{BF646CEB-B69A-4F67-BA0B-107570C0F359}"/>
    <cellStyle name="Salida 16 3 7 3 2" xfId="25361" xr:uid="{4F7997EA-63BC-4B04-BC2B-D42010A94E89}"/>
    <cellStyle name="Salida 16 3 7 4" xfId="14121" xr:uid="{0F727508-8D4E-4FE3-8A4F-320008D1B082}"/>
    <cellStyle name="Salida 16 3 7 4 2" xfId="29229" xr:uid="{B4635480-98BB-4019-B5FF-03762FA8E3E9}"/>
    <cellStyle name="Salida 16 3 7 5" xfId="18979" xr:uid="{30A0C4C3-1906-44D1-AEDF-52C58D6ED134}"/>
    <cellStyle name="Salida 16 3 8" xfId="4253" xr:uid="{C7CC6CEA-772C-48B4-B1F4-BCC9A29B8BF0}"/>
    <cellStyle name="Salida 16 3 8 2" xfId="6890" xr:uid="{BDD7B24C-C83D-4F9B-9C25-0F43ED962F2E}"/>
    <cellStyle name="Salida 16 3 8 2 2" xfId="13201" xr:uid="{3958309A-D00B-4E08-BF2C-677EF8AE29D1}"/>
    <cellStyle name="Salida 16 3 8 2 2 2" xfId="28309" xr:uid="{FA7D8D82-C250-4A17-AB21-074B30CAD003}"/>
    <cellStyle name="Salida 16 3 8 2 3" xfId="16865" xr:uid="{C54C7286-7E7F-498B-9BF0-F7FFD0DF53C0}"/>
    <cellStyle name="Salida 16 3 8 2 3 2" xfId="31973" xr:uid="{147053EA-0DF2-4C7A-B16E-FAD50701E52F}"/>
    <cellStyle name="Salida 16 3 8 2 4" xfId="21998" xr:uid="{6DAE2D0B-3CE0-4918-BE8B-D2C567C95511}"/>
    <cellStyle name="Salida 16 3 8 3" xfId="10635" xr:uid="{3ADAC256-6675-4A32-990C-7B6E75BEFD31}"/>
    <cellStyle name="Salida 16 3 8 3 2" xfId="25743" xr:uid="{67E76D68-CDF2-4537-A696-7E6305E42E1A}"/>
    <cellStyle name="Salida 16 3 8 4" xfId="7944" xr:uid="{E1E8A386-1B28-42D2-86C4-E9E12DBFFE63}"/>
    <cellStyle name="Salida 16 3 8 4 2" xfId="23052" xr:uid="{B1E9A29C-D994-46ED-841E-07D9977D1582}"/>
    <cellStyle name="Salida 16 3 8 5" xfId="19361" xr:uid="{6B512A6E-202F-4270-825A-F8E0E5A42F20}"/>
    <cellStyle name="Salida 16 3 9" xfId="4436" xr:uid="{A86E8BA7-993A-4DC1-AB92-C928C8F23C33}"/>
    <cellStyle name="Salida 16 3 9 2" xfId="10818" xr:uid="{40E39B9C-B74E-4326-B621-36BE01ECF9A7}"/>
    <cellStyle name="Salida 16 3 9 2 2" xfId="25926" xr:uid="{82BEE14A-99A8-4FBF-AE72-F97230236175}"/>
    <cellStyle name="Salida 16 3 9 3" xfId="15476" xr:uid="{0FDE58B7-A436-4C2A-939B-BA43A2116309}"/>
    <cellStyle name="Salida 16 3 9 3 2" xfId="30584" xr:uid="{B9A7EA64-EE20-4C9C-8C17-2184E394930A}"/>
    <cellStyle name="Salida 16 3 9 4" xfId="19544" xr:uid="{F4BE554A-CC17-4485-B82E-D56DA13A78DB}"/>
    <cellStyle name="Salida 16 4" xfId="2125" xr:uid="{E9F449B6-3601-4CC6-B922-3855B8B8108D}"/>
    <cellStyle name="Salida 16 4 10" xfId="14278" xr:uid="{D52A1B02-DBBE-4319-86E1-CD28DB85FEBE}"/>
    <cellStyle name="Salida 16 4 10 2" xfId="29386" xr:uid="{6C956DA5-B5E1-4DE1-B235-F7CA2575C37B}"/>
    <cellStyle name="Salida 16 4 11" xfId="13769" xr:uid="{FDFA8DF6-F1FE-4099-A2B8-CC04CA6D6BC1}"/>
    <cellStyle name="Salida 16 4 11 2" xfId="28877" xr:uid="{3BCC74B5-EA95-492E-922F-93EDBDC4ECC7}"/>
    <cellStyle name="Salida 16 4 12" xfId="17350" xr:uid="{67A7660B-A714-437F-84AE-985C70B45405}"/>
    <cellStyle name="Salida 16 4 2" xfId="2615" xr:uid="{D787079F-895D-41F9-9B9F-A44D75105333}"/>
    <cellStyle name="Salida 16 4 2 2" xfId="5252" xr:uid="{D99B263B-ED48-4EC4-95F6-0D89DD14F773}"/>
    <cellStyle name="Salida 16 4 2 2 2" xfId="11616" xr:uid="{F30F920D-FD0D-45BC-A0C1-78429F09D1F0}"/>
    <cellStyle name="Salida 16 4 2 2 2 2" xfId="26724" xr:uid="{C07F7324-D774-47E9-94E0-BFB83FAD445A}"/>
    <cellStyle name="Salida 16 4 2 2 3" xfId="14693" xr:uid="{31525BE4-2E93-4A52-8C68-5AB7EAC2C221}"/>
    <cellStyle name="Salida 16 4 2 2 3 2" xfId="29801" xr:uid="{19B61064-80EE-461C-BE45-B8582994E3F1}"/>
    <cellStyle name="Salida 16 4 2 2 4" xfId="20360" xr:uid="{68F70FC9-D10A-445A-9298-DAA1843154E0}"/>
    <cellStyle name="Salida 16 4 2 3" xfId="9082" xr:uid="{E7DD65B4-0881-441D-98FF-09CE745C377F}"/>
    <cellStyle name="Salida 16 4 2 3 2" xfId="24190" xr:uid="{C37852F5-2D1A-444B-BC3E-B8F3DB5D3AB2}"/>
    <cellStyle name="Salida 16 4 2 4" xfId="15046" xr:uid="{AA64B6AB-9EA9-4204-9A6E-DF8E722BE562}"/>
    <cellStyle name="Salida 16 4 2 4 2" xfId="30154" xr:uid="{0A59D0B3-809D-4DE7-B2E0-354DFD952E89}"/>
    <cellStyle name="Salida 16 4 2 5" xfId="14666" xr:uid="{D3D1559D-6789-43E2-8846-837ECB36CFD2}"/>
    <cellStyle name="Salida 16 4 2 5 2" xfId="29774" xr:uid="{77DE9638-E176-4ED8-B49D-E0C3453EE078}"/>
    <cellStyle name="Salida 16 4 2 6" xfId="17723" xr:uid="{FBCDCBE5-8780-4C46-BC43-9948CFE640FC}"/>
    <cellStyle name="Salida 16 4 3" xfId="2880" xr:uid="{AA55B6E7-6C27-4943-8153-6EDC58969730}"/>
    <cellStyle name="Salida 16 4 3 2" xfId="5517" xr:uid="{F5E9E0C6-08D2-4AE9-971E-60DD93E8204D}"/>
    <cellStyle name="Salida 16 4 3 2 2" xfId="11828" xr:uid="{3409CD67-9622-4D1C-B503-1A7E75FE6C0C}"/>
    <cellStyle name="Salida 16 4 3 2 2 2" xfId="26936" xr:uid="{D38BF432-DCC6-4649-BE81-C1AFFFB713CA}"/>
    <cellStyle name="Salida 16 4 3 2 3" xfId="13482" xr:uid="{9A506BEA-5296-413D-A7E9-2CC036515834}"/>
    <cellStyle name="Salida 16 4 3 2 3 2" xfId="28590" xr:uid="{3BFAD2AC-FC5E-4144-990E-F60AF7F4FC10}"/>
    <cellStyle name="Salida 16 4 3 2 4" xfId="20625" xr:uid="{028B1775-7D25-4C2A-8943-EAB9568F73B4}"/>
    <cellStyle name="Salida 16 4 3 3" xfId="16549" xr:uid="{4150068E-3182-4E90-9C46-0456E2F564DA}"/>
    <cellStyle name="Salida 16 4 3 3 2" xfId="31657" xr:uid="{F2FAA3C4-41E9-4048-9257-A6BF23329247}"/>
    <cellStyle name="Salida 16 4 3 4" xfId="17988" xr:uid="{BD2339CB-F283-4DF0-A1D7-F8143AF620B4}"/>
    <cellStyle name="Salida 16 4 4" xfId="3183" xr:uid="{C84D8CA3-B2F8-41FE-BF95-CB152543AA72}"/>
    <cellStyle name="Salida 16 4 4 2" xfId="5820" xr:uid="{67BE32FD-5353-4DAA-A937-B29D9CCF2676}"/>
    <cellStyle name="Salida 16 4 4 2 2" xfId="12131" xr:uid="{240D5BDF-3008-4045-80A0-9EDB9AA5A1F7}"/>
    <cellStyle name="Salida 16 4 4 2 2 2" xfId="27239" xr:uid="{C177758B-C65C-463E-B5EA-9E39FEAF05D4}"/>
    <cellStyle name="Salida 16 4 4 2 3" xfId="14763" xr:uid="{90243739-7A12-4C58-9445-B8360213CFBF}"/>
    <cellStyle name="Salida 16 4 4 2 3 2" xfId="29871" xr:uid="{D793C19D-BEFC-4829-A110-7F106A093BB8}"/>
    <cellStyle name="Salida 16 4 4 2 4" xfId="20928" xr:uid="{850487C2-DE46-4A7D-B08C-C675F43B4CD1}"/>
    <cellStyle name="Salida 16 4 4 3" xfId="9565" xr:uid="{A797E12A-C099-4F13-97FA-52D63B53B5EE}"/>
    <cellStyle name="Salida 16 4 4 3 2" xfId="24673" xr:uid="{4A6FA0E1-F627-49F6-9D45-84390B624194}"/>
    <cellStyle name="Salida 16 4 4 4" xfId="14904" xr:uid="{159CFD89-30FD-4CAB-B914-6AB2C9E4E174}"/>
    <cellStyle name="Salida 16 4 4 4 2" xfId="30012" xr:uid="{36C1C8F8-FF20-4BEB-A473-1848C30550C9}"/>
    <cellStyle name="Salida 16 4 4 5" xfId="18291" xr:uid="{F61674A2-E8AF-4BA3-A476-CC8ACCB515C0}"/>
    <cellStyle name="Salida 16 4 5" xfId="3509" xr:uid="{1CADCDBA-A564-42DA-AA14-37983C427CB4}"/>
    <cellStyle name="Salida 16 4 5 2" xfId="6146" xr:uid="{366687AF-FE7D-4203-855A-25928FA4D074}"/>
    <cellStyle name="Salida 16 4 5 2 2" xfId="12457" xr:uid="{35B1E80D-0A0F-42E4-A2EB-C827A53CDB32}"/>
    <cellStyle name="Salida 16 4 5 2 2 2" xfId="27565" xr:uid="{313F8DD3-F5FB-4810-868F-4A9554FF0936}"/>
    <cellStyle name="Salida 16 4 5 2 3" xfId="14446" xr:uid="{2CB60A4C-E37C-4BAF-88B0-AE70CCA53348}"/>
    <cellStyle name="Salida 16 4 5 2 3 2" xfId="29554" xr:uid="{7AD78E16-17AD-47BB-ABDF-97870737FCA5}"/>
    <cellStyle name="Salida 16 4 5 2 4" xfId="21254" xr:uid="{184782DA-83A4-4A9F-8607-1F10189182F1}"/>
    <cellStyle name="Salida 16 4 5 3" xfId="9891" xr:uid="{EE259F6C-074A-473F-A88A-2B6356902EA3}"/>
    <cellStyle name="Salida 16 4 5 3 2" xfId="24999" xr:uid="{B743EC1D-C61B-447E-AEF9-587B593C6416}"/>
    <cellStyle name="Salida 16 4 5 4" xfId="7273" xr:uid="{A17ED9BA-A4DC-4320-A3F8-0C1ABB4F6CA4}"/>
    <cellStyle name="Salida 16 4 5 4 2" xfId="22381" xr:uid="{7554E768-E8ED-45A8-852F-5CA3A64E6884}"/>
    <cellStyle name="Salida 16 4 5 5" xfId="18617" xr:uid="{AA0B9EA6-9670-4503-8188-EE866EBA6109}"/>
    <cellStyle name="Salida 16 4 6" xfId="3815" xr:uid="{FDB54AC8-C93B-4CDE-8979-DAE1BB22A8E8}"/>
    <cellStyle name="Salida 16 4 6 2" xfId="6452" xr:uid="{08DD12F9-537C-4A83-97A4-72CC6F34D9FE}"/>
    <cellStyle name="Salida 16 4 6 2 2" xfId="12763" xr:uid="{2232D798-9BCB-43F5-9CF0-433DCC7841BA}"/>
    <cellStyle name="Salida 16 4 6 2 2 2" xfId="27871" xr:uid="{B2FEB1DC-0613-45DF-9B7E-C80E554B2D8F}"/>
    <cellStyle name="Salida 16 4 6 2 3" xfId="7051" xr:uid="{78F489F9-4A36-4817-8C50-86296FE9AD96}"/>
    <cellStyle name="Salida 16 4 6 2 3 2" xfId="22159" xr:uid="{910A8B34-3AFA-4AC5-8D75-22EF98A86CB7}"/>
    <cellStyle name="Salida 16 4 6 2 4" xfId="21560" xr:uid="{B88181E2-29BB-409B-BD8A-9C28C3EC7BF8}"/>
    <cellStyle name="Salida 16 4 6 3" xfId="10197" xr:uid="{F9AF399B-61B8-49F6-8B39-C02C4B980561}"/>
    <cellStyle name="Salida 16 4 6 3 2" xfId="25305" xr:uid="{574092D7-7434-41A7-97C8-77A8BB5A233C}"/>
    <cellStyle name="Salida 16 4 6 4" xfId="13515" xr:uid="{19814C7A-9F91-4B26-A76E-AB7A16265395}"/>
    <cellStyle name="Salida 16 4 6 4 2" xfId="28623" xr:uid="{27944983-3CBC-4535-BEA1-551032B381A9}"/>
    <cellStyle name="Salida 16 4 6 5" xfId="18923" xr:uid="{C846402F-CB1F-4EC1-8329-FEE478B73414}"/>
    <cellStyle name="Salida 16 4 7" xfId="4197" xr:uid="{3BE38773-059D-4874-8BDC-0268AA8F3312}"/>
    <cellStyle name="Salida 16 4 7 2" xfId="6834" xr:uid="{2254AE4D-B7D2-4FCB-BA0A-F4C855C6130C}"/>
    <cellStyle name="Salida 16 4 7 2 2" xfId="13145" xr:uid="{803D79DE-FF3C-4DA4-85E9-0BF5046F4269}"/>
    <cellStyle name="Salida 16 4 7 2 2 2" xfId="28253" xr:uid="{B1979D32-1648-47A4-B30B-E602F2734BEE}"/>
    <cellStyle name="Salida 16 4 7 2 3" xfId="16814" xr:uid="{E6B92905-D46F-45B2-9D2F-14356E5A712B}"/>
    <cellStyle name="Salida 16 4 7 2 3 2" xfId="31922" xr:uid="{CAC23570-49C2-4248-950B-2D4875D853DB}"/>
    <cellStyle name="Salida 16 4 7 2 4" xfId="21942" xr:uid="{9D7FCD8B-7846-4287-B760-9AE8DBFE004E}"/>
    <cellStyle name="Salida 16 4 7 3" xfId="10579" xr:uid="{13A8E0E9-E89E-4E52-A432-05AA9D1BA3EC}"/>
    <cellStyle name="Salida 16 4 7 3 2" xfId="25687" xr:uid="{5C6EF621-9997-46B2-BAB6-ABC67938DC1C}"/>
    <cellStyle name="Salida 16 4 7 4" xfId="7448" xr:uid="{89B44667-C80C-4ACF-B272-9403516559B7}"/>
    <cellStyle name="Salida 16 4 7 4 2" xfId="22556" xr:uid="{85DB6D3D-64E1-4708-9F04-94E4E316B4C6}"/>
    <cellStyle name="Salida 16 4 7 5" xfId="19305" xr:uid="{1B2DDF04-9567-4AE4-9425-350710ECD14D}"/>
    <cellStyle name="Salida 16 4 8" xfId="4762" xr:uid="{F66BCF35-3338-4F95-8E4E-0CB90DC60B7C}"/>
    <cellStyle name="Salida 16 4 8 2" xfId="11144" xr:uid="{D4DB17B6-A237-4A4E-A285-763E58DB7249}"/>
    <cellStyle name="Salida 16 4 8 2 2" xfId="26252" xr:uid="{C1E9BA15-1B71-4C8B-A619-010C24340F44}"/>
    <cellStyle name="Salida 16 4 8 3" xfId="16343" xr:uid="{DC8E559F-E28D-4227-880E-809B25CC17E0}"/>
    <cellStyle name="Salida 16 4 8 3 2" xfId="31451" xr:uid="{C41C5CE7-69B6-422B-A7B7-36F943CC67B0}"/>
    <cellStyle name="Salida 16 4 8 4" xfId="19870" xr:uid="{E3893AC0-D0A7-43D3-A96B-981C6F814A56}"/>
    <cellStyle name="Salida 16 4 9" xfId="8623" xr:uid="{6A9C80F3-F574-4D3D-AC40-F9387EA40AD9}"/>
    <cellStyle name="Salida 16 4 9 2" xfId="23731" xr:uid="{E79167EA-6AA3-493F-88EA-F6C43907BD6C}"/>
    <cellStyle name="Salida 16 5" xfId="1999" xr:uid="{B71957CD-3E49-4BD9-8662-C0D6F680B3BE}"/>
    <cellStyle name="Salida 16 5 10" xfId="15970" xr:uid="{0793B0F6-148C-4DCF-9D6A-5C86F81881ED}"/>
    <cellStyle name="Salida 16 5 10 2" xfId="31078" xr:uid="{7C19672F-C9AC-485A-993B-5EC5A407742A}"/>
    <cellStyle name="Salida 16 5 11" xfId="17224" xr:uid="{B7C18C17-DA38-496D-82B8-3003579ED59A}"/>
    <cellStyle name="Salida 16 5 2" xfId="2761" xr:uid="{475FB69D-419E-4684-8ADB-0946538B77C5}"/>
    <cellStyle name="Salida 16 5 2 2" xfId="5398" xr:uid="{DA1A3850-693E-43CF-8CAF-729517A7CC2F}"/>
    <cellStyle name="Salida 16 5 2 2 2" xfId="11747" xr:uid="{93562B7B-90E2-41BA-8FE1-C1E8F8B5035A}"/>
    <cellStyle name="Salida 16 5 2 2 2 2" xfId="26855" xr:uid="{C56910BD-FB54-4A63-A7CE-12D03BF5A711}"/>
    <cellStyle name="Salida 16 5 2 2 3" xfId="7696" xr:uid="{01695AF1-CFAC-4F41-83EB-03110BEEAD2D}"/>
    <cellStyle name="Salida 16 5 2 2 3 2" xfId="22804" xr:uid="{327FB575-BEFF-47CE-9D6D-423FE0D18A7E}"/>
    <cellStyle name="Salida 16 5 2 2 4" xfId="20506" xr:uid="{8B5346DA-A3C7-4BEA-8827-78EE8C35FA99}"/>
    <cellStyle name="Salida 16 5 2 3" xfId="14798" xr:uid="{0FF9529B-B346-4A53-B260-A6F17CB27B09}"/>
    <cellStyle name="Salida 16 5 2 3 2" xfId="29906" xr:uid="{ADFFF23A-61B1-463C-A780-128659F062AA}"/>
    <cellStyle name="Salida 16 5 2 4" xfId="17869" xr:uid="{68710B13-769A-4B32-B534-F2D3CF9A4B24}"/>
    <cellStyle name="Salida 16 5 3" xfId="3064" xr:uid="{51798330-4B28-41A4-B59E-FCBE178463A6}"/>
    <cellStyle name="Salida 16 5 3 2" xfId="5701" xr:uid="{A2C1930C-91CF-406C-B6A9-734DFEB26837}"/>
    <cellStyle name="Salida 16 5 3 2 2" xfId="12012" xr:uid="{DB6BB0B1-45CA-4F2F-AD35-DD479F640CCC}"/>
    <cellStyle name="Salida 16 5 3 2 2 2" xfId="27120" xr:uid="{5A1BFDC6-766D-43E9-9228-1F6192C532BA}"/>
    <cellStyle name="Salida 16 5 3 2 3" xfId="7713" xr:uid="{7D90F126-C514-48F5-84DC-D3365796A008}"/>
    <cellStyle name="Salida 16 5 3 2 3 2" xfId="22821" xr:uid="{13B5B65A-4748-40C4-8B36-DC9FE99D82C2}"/>
    <cellStyle name="Salida 16 5 3 2 4" xfId="20809" xr:uid="{29A2D53F-B44B-4E4F-836E-3F3C5829DDB0}"/>
    <cellStyle name="Salida 16 5 3 3" xfId="9446" xr:uid="{C9AA4A7A-BA31-4B06-A389-79CE70EC255F}"/>
    <cellStyle name="Salida 16 5 3 3 2" xfId="24554" xr:uid="{DB9B49BE-A562-4C36-B1F8-DE08D6F2F533}"/>
    <cellStyle name="Salida 16 5 3 4" xfId="14023" xr:uid="{619C403B-2945-4E2D-8096-7EF5CA52270E}"/>
    <cellStyle name="Salida 16 5 3 4 2" xfId="29131" xr:uid="{CBBBD97D-0C09-4971-B99F-54EE7B4E1096}"/>
    <cellStyle name="Salida 16 5 3 5" xfId="18172" xr:uid="{32141F37-E75A-4E38-8F70-CF5ACE5053DE}"/>
    <cellStyle name="Salida 16 5 4" xfId="3390" xr:uid="{01F57E4C-6F6B-4685-B26D-F25CCDDB1C08}"/>
    <cellStyle name="Salida 16 5 4 2" xfId="6027" xr:uid="{8A03816D-930C-480A-8290-3A2439A82A39}"/>
    <cellStyle name="Salida 16 5 4 2 2" xfId="12338" xr:uid="{802D80E4-D93A-4245-BB8D-5E518BA10971}"/>
    <cellStyle name="Salida 16 5 4 2 2 2" xfId="27446" xr:uid="{5CD83B95-6BB6-4A68-B126-3A121431BAE7}"/>
    <cellStyle name="Salida 16 5 4 2 3" xfId="13878" xr:uid="{24E0E803-17EF-409C-BD43-1868ECFF4282}"/>
    <cellStyle name="Salida 16 5 4 2 3 2" xfId="28986" xr:uid="{34F6488A-1E91-43A2-936C-F5F9E195246C}"/>
    <cellStyle name="Salida 16 5 4 2 4" xfId="21135" xr:uid="{B360A9ED-D384-427B-B4A2-18B2989500D2}"/>
    <cellStyle name="Salida 16 5 4 3" xfId="9772" xr:uid="{9CE1B367-5D5D-4F41-981E-AC6EA9D37CCD}"/>
    <cellStyle name="Salida 16 5 4 3 2" xfId="24880" xr:uid="{E3DC1FEB-5EA1-4AD0-A700-85B8BC46FDF2}"/>
    <cellStyle name="Salida 16 5 4 4" xfId="14125" xr:uid="{6CD9511B-A894-4657-83BC-2DE957D1BE7C}"/>
    <cellStyle name="Salida 16 5 4 4 2" xfId="29233" xr:uid="{820EE169-54BB-4F5A-809A-29961AB4DC21}"/>
    <cellStyle name="Salida 16 5 4 5" xfId="18498" xr:uid="{853E7966-8C76-4784-AF4A-CDB4E954D689}"/>
    <cellStyle name="Salida 16 5 5" xfId="3696" xr:uid="{6BC28343-308A-48CD-8ABA-1E39831D7B6E}"/>
    <cellStyle name="Salida 16 5 5 2" xfId="6333" xr:uid="{7F90E1E4-E656-4BCB-8A4F-5E1D841B11EB}"/>
    <cellStyle name="Salida 16 5 5 2 2" xfId="12644" xr:uid="{81E474DF-0665-436A-80E9-B49A4C8F6BFA}"/>
    <cellStyle name="Salida 16 5 5 2 2 2" xfId="27752" xr:uid="{10C00EE3-F472-4159-801E-C33300EC4593}"/>
    <cellStyle name="Salida 16 5 5 2 3" xfId="15006" xr:uid="{D443BB2C-D6CC-4D96-91BD-F267C8AD075F}"/>
    <cellStyle name="Salida 16 5 5 2 3 2" xfId="30114" xr:uid="{41F76EF2-A573-4419-BFA5-269E8D141AFA}"/>
    <cellStyle name="Salida 16 5 5 2 4" xfId="21441" xr:uid="{92B7FB73-7D85-49F8-9C89-75F9D45BB45C}"/>
    <cellStyle name="Salida 16 5 5 3" xfId="10078" xr:uid="{4DAA5180-37F1-4FA6-B3F2-7C4BE776E8DE}"/>
    <cellStyle name="Salida 16 5 5 3 2" xfId="25186" xr:uid="{D3E2C284-2F90-4546-BF2D-39623C133DB5}"/>
    <cellStyle name="Salida 16 5 5 4" xfId="7963" xr:uid="{75690270-B4E2-4C54-9521-05122D092F13}"/>
    <cellStyle name="Salida 16 5 5 4 2" xfId="23071" xr:uid="{E8A8A5C5-E9FA-4EFC-9EFD-9565EDAB28A7}"/>
    <cellStyle name="Salida 16 5 5 5" xfId="18804" xr:uid="{A8C7AEE4-6D20-4C46-B189-B66493E97D03}"/>
    <cellStyle name="Salida 16 5 6" xfId="4071" xr:uid="{0F42DA15-F4AA-4BFD-92FD-B03EC2508B4F}"/>
    <cellStyle name="Salida 16 5 6 2" xfId="6708" xr:uid="{40B3AF48-9B7C-4A9C-8703-C37E8A36DA69}"/>
    <cellStyle name="Salida 16 5 6 2 2" xfId="13019" xr:uid="{014F9C82-0CB6-46FC-B9CA-40990954A544}"/>
    <cellStyle name="Salida 16 5 6 2 2 2" xfId="28127" xr:uid="{2B56FD93-29B1-442A-88DF-CD1240262672}"/>
    <cellStyle name="Salida 16 5 6 2 3" xfId="16695" xr:uid="{FEC41F65-DE80-45E4-8472-CCA8B683157F}"/>
    <cellStyle name="Salida 16 5 6 2 3 2" xfId="31803" xr:uid="{779C31C6-C3F5-4836-8220-E884A8CBE26A}"/>
    <cellStyle name="Salida 16 5 6 2 4" xfId="21816" xr:uid="{57C1B1AE-1936-4636-BA52-BBD479D2C80E}"/>
    <cellStyle name="Salida 16 5 6 3" xfId="10453" xr:uid="{23315D8C-7E5D-4AA8-AB29-7D5C14DB5DE4}"/>
    <cellStyle name="Salida 16 5 6 3 2" xfId="25561" xr:uid="{B7A7D4F5-77EE-4145-BF1C-5A45BE54FCE6}"/>
    <cellStyle name="Salida 16 5 6 4" xfId="14958" xr:uid="{C50F2BAB-86DF-4C90-9D19-4ABA0CFF0707}"/>
    <cellStyle name="Salida 16 5 6 4 2" xfId="30066" xr:uid="{C9E3F6F2-AC77-466B-B0FF-B2A0411273E4}"/>
    <cellStyle name="Salida 16 5 6 5" xfId="19179" xr:uid="{F5DBD809-A4D9-43E6-8D1F-5325471DB217}"/>
    <cellStyle name="Salida 16 5 7" xfId="4636" xr:uid="{A62DC55C-285F-4584-A7E7-B76D2A78E581}"/>
    <cellStyle name="Salida 16 5 7 2" xfId="11018" xr:uid="{E2D6EE9A-C093-4094-B7D8-AA519EBA53E2}"/>
    <cellStyle name="Salida 16 5 7 2 2" xfId="26126" xr:uid="{8D40CF65-EACC-400B-9E7F-4A87F03C2151}"/>
    <cellStyle name="Salida 16 5 7 3" xfId="15208" xr:uid="{144C6739-C8E2-4F8B-95D7-B61390D0769F}"/>
    <cellStyle name="Salida 16 5 7 3 2" xfId="30316" xr:uid="{52391E3C-3107-44A4-BE27-3009D8960C13}"/>
    <cellStyle name="Salida 16 5 7 4" xfId="19744" xr:uid="{E544A4DD-5D0D-43F9-8688-208A22A6F8BA}"/>
    <cellStyle name="Salida 16 5 8" xfId="8497" xr:uid="{3696392D-9CF1-4F2A-8EAF-4751B2BA131F}"/>
    <cellStyle name="Salida 16 5 8 2" xfId="23605" xr:uid="{6DF23EFA-E5B4-4662-96B7-360CF7FB6CF8}"/>
    <cellStyle name="Salida 16 5 9" xfId="13392" xr:uid="{84CCD5BF-CF1D-4C25-AD0D-A8D9B78BA091}"/>
    <cellStyle name="Salida 16 5 9 2" xfId="28500" xr:uid="{5FD5FE5F-2E26-4363-8600-0FE3BA37B407}"/>
    <cellStyle name="Salida 17" xfId="1509" xr:uid="{00000000-0005-0000-0000-0000E9050000}"/>
    <cellStyle name="Salida 17 2" xfId="1935" xr:uid="{A611132A-BB4C-4633-8DD0-8658A8BF855E}"/>
    <cellStyle name="Salida 17 2 10" xfId="8436" xr:uid="{F77E78F2-E9FF-4944-B7D5-7E1C32AD2656}"/>
    <cellStyle name="Salida 17 2 10 2" xfId="23544" xr:uid="{DDBFB472-73FD-457C-95DE-033595AB0D99}"/>
    <cellStyle name="Salida 17 2 11" xfId="7649" xr:uid="{CBF38789-65BF-494E-9F40-532378E2595F}"/>
    <cellStyle name="Salida 17 2 11 2" xfId="22757" xr:uid="{300A0EF4-D252-405F-9465-DE620B1AFF53}"/>
    <cellStyle name="Salida 17 2 12" xfId="13410" xr:uid="{9F8E081A-6B41-49B2-8428-79F685D96285}"/>
    <cellStyle name="Salida 17 2 12 2" xfId="28518" xr:uid="{76C00140-B175-4732-B005-06AFA365C026}"/>
    <cellStyle name="Salida 17 2 13" xfId="17160" xr:uid="{098DF6E0-43EF-493F-851F-2FD62DA1E635}"/>
    <cellStyle name="Salida 17 2 2" xfId="2495" xr:uid="{2358BFAE-AFFB-429E-9CFC-0D9FD7CD64E3}"/>
    <cellStyle name="Salida 17 2 2 2" xfId="5132" xr:uid="{1E9E8D9E-77C6-49B8-9217-6D555914227F}"/>
    <cellStyle name="Salida 17 2 2 2 2" xfId="11496" xr:uid="{7167505A-E9C7-4F94-9B1F-63E0C5DA8BF3}"/>
    <cellStyle name="Salida 17 2 2 2 2 2" xfId="26604" xr:uid="{4B7C9FAE-8E71-49D4-AE3A-EA9D43D7CA60}"/>
    <cellStyle name="Salida 17 2 2 2 3" xfId="15552" xr:uid="{BB6480F5-C3AD-4326-A666-93AA236D70BF}"/>
    <cellStyle name="Salida 17 2 2 2 3 2" xfId="30660" xr:uid="{277DA00F-0813-45D1-A790-1F1D81799305}"/>
    <cellStyle name="Salida 17 2 2 2 4" xfId="20240" xr:uid="{3958E883-B0A8-412E-9F64-1A210CB2659B}"/>
    <cellStyle name="Salida 17 2 2 3" xfId="8962" xr:uid="{BCDF3111-B35E-4BB5-81F3-E37F6EA34D61}"/>
    <cellStyle name="Salida 17 2 2 3 2" xfId="24070" xr:uid="{4083B483-6DA7-4B41-96ED-649A5A4FDCDA}"/>
    <cellStyle name="Salida 17 2 3" xfId="2711" xr:uid="{1DA2A577-B179-4FC9-98AD-E7A1A7E05C9A}"/>
    <cellStyle name="Salida 17 2 3 2" xfId="5348" xr:uid="{615A1071-7E2D-4A74-A7F5-A46B37A0C098}"/>
    <cellStyle name="Salida 17 2 3 2 2" xfId="11697" xr:uid="{427B4A26-EE65-4AC6-95B0-569482CC05AF}"/>
    <cellStyle name="Salida 17 2 3 2 2 2" xfId="26805" xr:uid="{0D845348-95D5-4744-9644-39497FC4428C}"/>
    <cellStyle name="Salida 17 2 3 2 3" xfId="7288" xr:uid="{3111FB55-B968-4100-B179-E25B1D1E7D80}"/>
    <cellStyle name="Salida 17 2 3 2 3 2" xfId="22396" xr:uid="{0C29468B-331E-4832-BF1E-E46DB19D90B0}"/>
    <cellStyle name="Salida 17 2 3 2 4" xfId="20456" xr:uid="{E4B9B706-C104-4DCD-881C-27F3C0BBA996}"/>
    <cellStyle name="Salida 17 2 3 3" xfId="14262" xr:uid="{757CB649-33F8-4E2D-9AF8-CDD53AC7AB8A}"/>
    <cellStyle name="Salida 17 2 3 3 2" xfId="29370" xr:uid="{4B31354E-8A92-4B9D-BC95-701FA2D9A28E}"/>
    <cellStyle name="Salida 17 2 3 4" xfId="17819" xr:uid="{8CBC95B1-9F2B-4E53-A4FF-BB0432AE12FA}"/>
    <cellStyle name="Salida 17 2 4" xfId="3014" xr:uid="{0A467F3E-611B-4437-BB0E-F7265E7C360C}"/>
    <cellStyle name="Salida 17 2 4 2" xfId="5651" xr:uid="{F821661A-8A50-441F-9943-42E94BA8DF5D}"/>
    <cellStyle name="Salida 17 2 4 2 2" xfId="11962" xr:uid="{3920D595-2BDC-4B65-956C-008E6DC039B9}"/>
    <cellStyle name="Salida 17 2 4 2 2 2" xfId="27070" xr:uid="{46590B09-8458-4D44-AE63-66A4E348A067}"/>
    <cellStyle name="Salida 17 2 4 2 3" xfId="13914" xr:uid="{43A26B2C-7BC7-4D17-92AF-B4AAF568447B}"/>
    <cellStyle name="Salida 17 2 4 2 3 2" xfId="29022" xr:uid="{0803C110-BF33-47D4-99AB-4B2BE186F0FB}"/>
    <cellStyle name="Salida 17 2 4 2 4" xfId="20759" xr:uid="{D1F5186B-FA9B-4A15-9B43-56A2127727F9}"/>
    <cellStyle name="Salida 17 2 4 3" xfId="9396" xr:uid="{766E190C-2CBE-44DD-B601-C50378666684}"/>
    <cellStyle name="Salida 17 2 4 3 2" xfId="24504" xr:uid="{FC1CD220-809B-4AF9-92E6-DA0E457C3BC8}"/>
    <cellStyle name="Salida 17 2 4 4" xfId="14825" xr:uid="{A4324351-5C26-404B-B74E-679B84810D35}"/>
    <cellStyle name="Salida 17 2 4 4 2" xfId="29933" xr:uid="{FBB8DB02-5C10-4364-8043-DC8A2632D6BF}"/>
    <cellStyle name="Salida 17 2 4 5" xfId="18122" xr:uid="{6057C163-24AA-4C76-A453-4902800A1179}"/>
    <cellStyle name="Salida 17 2 5" xfId="3340" xr:uid="{57F94EA0-CA51-4B67-8B53-19870FD84E2E}"/>
    <cellStyle name="Salida 17 2 5 2" xfId="5977" xr:uid="{9EBDE1F6-9F41-46FE-91B2-1CA0248783BA}"/>
    <cellStyle name="Salida 17 2 5 2 2" xfId="12288" xr:uid="{593F31E4-0F58-4DEF-BAA9-AF3097426F53}"/>
    <cellStyle name="Salida 17 2 5 2 2 2" xfId="27396" xr:uid="{58BA21FB-EB51-4016-9495-3BA33CA0AE3A}"/>
    <cellStyle name="Salida 17 2 5 2 3" xfId="7486" xr:uid="{9855CE50-04C1-4E6A-8B55-BC9B02BAAFDE}"/>
    <cellStyle name="Salida 17 2 5 2 3 2" xfId="22594" xr:uid="{CA6CF9FF-6277-492C-A0B1-5EAD520BEB4A}"/>
    <cellStyle name="Salida 17 2 5 2 4" xfId="21085" xr:uid="{FF89C4DC-E510-470C-9117-5ECC49C05A9C}"/>
    <cellStyle name="Salida 17 2 5 3" xfId="9722" xr:uid="{878CEB02-904D-4C67-A91D-3625FA20F3F7}"/>
    <cellStyle name="Salida 17 2 5 3 2" xfId="24830" xr:uid="{FEFF55A7-A1D8-401B-A19E-B05619BC9B69}"/>
    <cellStyle name="Salida 17 2 5 4" xfId="16317" xr:uid="{F42B0847-0EB0-4A0B-B46A-491443949DAF}"/>
    <cellStyle name="Salida 17 2 5 4 2" xfId="31425" xr:uid="{9198FDE3-BB65-47AB-82B1-E6D02BF89EB2}"/>
    <cellStyle name="Salida 17 2 5 5" xfId="18448" xr:uid="{DE93747F-AD19-4922-8B61-B2C6F1DEFA72}"/>
    <cellStyle name="Salida 17 2 6" xfId="3646" xr:uid="{5B36B4EB-209D-4297-8336-FF0251477548}"/>
    <cellStyle name="Salida 17 2 6 2" xfId="6283" xr:uid="{61C189F8-B206-47DE-A926-BA62ECDF3365}"/>
    <cellStyle name="Salida 17 2 6 2 2" xfId="12594" xr:uid="{A89DF8B3-1225-4C6F-81B9-5F3920CB27C5}"/>
    <cellStyle name="Salida 17 2 6 2 2 2" xfId="27702" xr:uid="{CE2F6EDF-B9FB-492F-AB8E-B1A3F94731B2}"/>
    <cellStyle name="Salida 17 2 6 2 3" xfId="15720" xr:uid="{BE8E36AF-497F-4CF1-940F-9A98C9C54B44}"/>
    <cellStyle name="Salida 17 2 6 2 3 2" xfId="30828" xr:uid="{0A070845-752D-4E24-825F-31C1184ECB53}"/>
    <cellStyle name="Salida 17 2 6 2 4" xfId="21391" xr:uid="{9A5C14D3-0273-41E8-912E-ABAC0E71107B}"/>
    <cellStyle name="Salida 17 2 6 3" xfId="10028" xr:uid="{EC016028-099F-4569-A49F-0EA406DE06D6}"/>
    <cellStyle name="Salida 17 2 6 3 2" xfId="25136" xr:uid="{53286292-58BE-42B6-91A7-0D8DB6F596A0}"/>
    <cellStyle name="Salida 17 2 6 4" xfId="8200" xr:uid="{9B4BDA94-EE13-4725-A3B5-873AD37CA435}"/>
    <cellStyle name="Salida 17 2 6 4 2" xfId="23308" xr:uid="{1B5AB407-548F-469A-9D17-ADEA3C2DBDDE}"/>
    <cellStyle name="Salida 17 2 6 5" xfId="18754" xr:uid="{543499E7-117C-4E5D-8AF0-F61275F4939F}"/>
    <cellStyle name="Salida 17 2 7" xfId="4007" xr:uid="{FA0DD1E1-5F55-4818-81A8-36AA035A6C7B}"/>
    <cellStyle name="Salida 17 2 7 2" xfId="6644" xr:uid="{5755A8A5-EB6F-4678-83A5-A6E3A52D92CE}"/>
    <cellStyle name="Salida 17 2 7 2 2" xfId="12955" xr:uid="{8C02AA42-C6B5-4CF8-BA0A-A4EEDCDB3103}"/>
    <cellStyle name="Salida 17 2 7 2 2 2" xfId="28063" xr:uid="{0DE8F6F8-2623-4D6F-A8E7-9D2DAEAAE642}"/>
    <cellStyle name="Salida 17 2 7 2 3" xfId="16645" xr:uid="{4C95E4B5-172F-4216-BE70-E78FF862D982}"/>
    <cellStyle name="Salida 17 2 7 2 3 2" xfId="31753" xr:uid="{4E7640BB-B4FF-4124-96A1-C60E202DE21A}"/>
    <cellStyle name="Salida 17 2 7 2 4" xfId="21752" xr:uid="{B0B53691-B1C2-4F91-A5DB-792675ECCB29}"/>
    <cellStyle name="Salida 17 2 7 3" xfId="10389" xr:uid="{BC320BB0-583F-4DE6-88C0-7C01A746F7BC}"/>
    <cellStyle name="Salida 17 2 7 3 2" xfId="25497" xr:uid="{88984290-15A8-49B7-8A1E-1F32D78558FC}"/>
    <cellStyle name="Salida 17 2 7 4" xfId="9169" xr:uid="{9F55DAC4-A06D-4388-9883-053D360DA3A1}"/>
    <cellStyle name="Salida 17 2 7 4 2" xfId="24277" xr:uid="{B2B83394-CB0B-47D2-BB9D-99F7B066AD04}"/>
    <cellStyle name="Salida 17 2 7 5" xfId="19115" xr:uid="{F82FC08B-E60E-44B1-A0B1-DF9835CAFF84}"/>
    <cellStyle name="Salida 17 2 8" xfId="4320" xr:uid="{2778C0D1-C59F-48AA-897B-CD073E61127A}"/>
    <cellStyle name="Salida 17 2 8 2" xfId="6957" xr:uid="{49C286D4-F5A9-4794-8793-85F219802AF3}"/>
    <cellStyle name="Salida 17 2 8 2 2" xfId="13268" xr:uid="{71380FA3-154F-4067-9DD8-4422FB025D57}"/>
    <cellStyle name="Salida 17 2 8 2 2 2" xfId="28376" xr:uid="{8613B4B5-681B-4CF7-90DB-9F05A9EA7718}"/>
    <cellStyle name="Salida 17 2 8 2 3" xfId="16932" xr:uid="{E7763C43-44E5-4664-BE11-13339F80BEEE}"/>
    <cellStyle name="Salida 17 2 8 2 3 2" xfId="32040" xr:uid="{63FA8B02-2C22-49F8-A088-272B6CB40FA1}"/>
    <cellStyle name="Salida 17 2 8 2 4" xfId="22065" xr:uid="{C39B5C42-9683-4A04-AA07-7D372B601BD2}"/>
    <cellStyle name="Salida 17 2 8 3" xfId="10702" xr:uid="{0E76BD7E-5530-4D0E-B602-0CA13000E8B5}"/>
    <cellStyle name="Salida 17 2 8 3 2" xfId="25810" xr:uid="{059A1D5D-EF6B-46D7-8BD2-9F48D7AD4EAA}"/>
    <cellStyle name="Salida 17 2 8 4" xfId="7249" xr:uid="{298561B3-9DDC-4AC7-9E43-4FA8EF072163}"/>
    <cellStyle name="Salida 17 2 8 4 2" xfId="22357" xr:uid="{229661F2-F9E7-40B9-B8FB-F4B702EF00D7}"/>
    <cellStyle name="Salida 17 2 8 5" xfId="19428" xr:uid="{ECBE6202-5873-453B-A6DD-5B670D883175}"/>
    <cellStyle name="Salida 17 2 9" xfId="4572" xr:uid="{8F2ACB5C-348D-4D9A-A507-BE60C22E1C18}"/>
    <cellStyle name="Salida 17 2 9 2" xfId="10954" xr:uid="{FD2333BA-487D-41D3-AA39-CB59E4D72F58}"/>
    <cellStyle name="Salida 17 2 9 2 2" xfId="26062" xr:uid="{58E26BBB-3B7E-421C-8D6B-806765CE9B1E}"/>
    <cellStyle name="Salida 17 2 9 3" xfId="15629" xr:uid="{8BB9825E-F661-45ED-B943-115C75A55CF7}"/>
    <cellStyle name="Salida 17 2 9 3 2" xfId="30737" xr:uid="{42598CEE-82AF-46C2-B173-CA76322BDE10}"/>
    <cellStyle name="Salida 17 2 9 4" xfId="19680" xr:uid="{D244E17F-8608-4CA4-82E4-E6FEAE722206}"/>
    <cellStyle name="Salida 17 3" xfId="1798" xr:uid="{1A9777FD-397F-449E-A8AD-5CC1AE7D2851}"/>
    <cellStyle name="Salida 17 3 10" xfId="8299" xr:uid="{243B1DEA-0AAF-4383-B2B4-07D8A44BEC1C}"/>
    <cellStyle name="Salida 17 3 10 2" xfId="23407" xr:uid="{C233FCF6-44DE-4730-95EC-6EFA3CB7D5D1}"/>
    <cellStyle name="Salida 17 3 11" xfId="15730" xr:uid="{7C4FC3E2-5623-47A0-9595-12AACE0B644D}"/>
    <cellStyle name="Salida 17 3 11 2" xfId="30838" xr:uid="{DB9B9FAC-663E-4CF4-B351-431B06B291B1}"/>
    <cellStyle name="Salida 17 3 12" xfId="16445" xr:uid="{6E00EB69-D26E-401C-B954-8FBAC6561C8B}"/>
    <cellStyle name="Salida 17 3 12 2" xfId="31553" xr:uid="{844A4B82-BB9F-446F-8D84-5270F482CAC9}"/>
    <cellStyle name="Salida 17 3 13" xfId="17023" xr:uid="{D2EEA219-08A4-4D70-9B89-E549396F40AA}"/>
    <cellStyle name="Salida 17 3 2" xfId="2358" xr:uid="{4DFBCF8B-F151-453A-8D68-4EEBDBA0E694}"/>
    <cellStyle name="Salida 17 3 2 2" xfId="4995" xr:uid="{1BA5FC9C-15ED-4C28-A138-C6E3E7E5F8FC}"/>
    <cellStyle name="Salida 17 3 2 2 2" xfId="11359" xr:uid="{1B2D0CF0-0C20-4DDA-8442-2ECFC71A86CE}"/>
    <cellStyle name="Salida 17 3 2 2 2 2" xfId="26467" xr:uid="{540C95B9-3F36-43BC-8EC9-8AD7BA8BE5B6}"/>
    <cellStyle name="Salida 17 3 2 2 3" xfId="7396" xr:uid="{8F67C18B-EA29-4786-BE1E-7668D25C135A}"/>
    <cellStyle name="Salida 17 3 2 2 3 2" xfId="22504" xr:uid="{7D74DD05-74E2-4297-888A-923D66D29538}"/>
    <cellStyle name="Salida 17 3 2 2 4" xfId="20103" xr:uid="{A531D4E0-0258-4A9A-B4E8-886504127031}"/>
    <cellStyle name="Salida 17 3 2 3" xfId="8825" xr:uid="{AC6995F9-C055-4711-ADD5-D8202DFD6E08}"/>
    <cellStyle name="Salida 17 3 2 3 2" xfId="23933" xr:uid="{63AC107A-02C6-4CDE-8DE4-BB618691DC12}"/>
    <cellStyle name="Salida 17 3 3" xfId="2261" xr:uid="{5CE0FCE2-1F40-472D-BAB5-F3F6D4529E2D}"/>
    <cellStyle name="Salida 17 3 3 2" xfId="4898" xr:uid="{7998425D-128A-4F73-B413-09783BD73393}"/>
    <cellStyle name="Salida 17 3 3 2 2" xfId="11262" xr:uid="{2FF8AA07-3DD9-4D11-A450-4504374D2477}"/>
    <cellStyle name="Salida 17 3 3 2 2 2" xfId="26370" xr:uid="{CB8BB9E7-9CB5-4368-A3FA-7352D3A5E947}"/>
    <cellStyle name="Salida 17 3 3 2 3" xfId="13815" xr:uid="{51878883-4B48-448C-8853-78459C225630}"/>
    <cellStyle name="Salida 17 3 3 2 3 2" xfId="28923" xr:uid="{848335E3-3885-4C1F-AE4B-54428B208998}"/>
    <cellStyle name="Salida 17 3 3 2 4" xfId="20006" xr:uid="{1A41E40D-950C-4A92-810C-E990CFC6FC60}"/>
    <cellStyle name="Salida 17 3 3 3" xfId="16407" xr:uid="{82D97E2E-83C7-4886-A7CE-51243CE2757B}"/>
    <cellStyle name="Salida 17 3 3 3 2" xfId="31515" xr:uid="{D495A726-A46F-4A5E-9FC4-E680DDF37221}"/>
    <cellStyle name="Salida 17 3 3 4" xfId="17486" xr:uid="{4094E9E1-89D2-47E4-8357-E9BB7CFD4474}"/>
    <cellStyle name="Salida 17 3 4" xfId="2335" xr:uid="{ABFF0018-C5A5-495C-A3AD-70E69E29DC02}"/>
    <cellStyle name="Salida 17 3 4 2" xfId="4972" xr:uid="{95A30368-69F4-4A6C-9AE0-02F77B005B12}"/>
    <cellStyle name="Salida 17 3 4 2 2" xfId="11336" xr:uid="{9E1931AE-0DE8-4538-AEF4-2186EEB907E3}"/>
    <cellStyle name="Salida 17 3 4 2 2 2" xfId="26444" xr:uid="{5FBA7AFA-33C5-49CB-B7B2-E1A51EB460CD}"/>
    <cellStyle name="Salida 17 3 4 2 3" xfId="15401" xr:uid="{93A1CD7F-512A-4739-9EA3-C57C9A2D32D6}"/>
    <cellStyle name="Salida 17 3 4 2 3 2" xfId="30509" xr:uid="{1AFDC31A-62DD-415A-80A7-185EF97B1D12}"/>
    <cellStyle name="Salida 17 3 4 2 4" xfId="20080" xr:uid="{6A9E9D83-2CE7-4835-92D8-752E67E08F52}"/>
    <cellStyle name="Salida 17 3 4 3" xfId="8802" xr:uid="{3751C5BD-F063-4EB7-87D9-79B544B9A0E1}"/>
    <cellStyle name="Salida 17 3 4 3 2" xfId="23910" xr:uid="{486BD52D-2E4E-4312-AA89-76955EFCBA7A}"/>
    <cellStyle name="Salida 17 3 4 4" xfId="8091" xr:uid="{AB61C3AC-11F1-4B86-B7FB-BF5EE0449FAF}"/>
    <cellStyle name="Salida 17 3 4 4 2" xfId="23199" xr:uid="{4C21ACD4-37DA-45C1-98E5-45BABD2E1F8C}"/>
    <cellStyle name="Salida 17 3 4 5" xfId="17560" xr:uid="{9B592014-C5F2-4E41-836C-7AF937353CB1}"/>
    <cellStyle name="Salida 17 3 5" xfId="2275" xr:uid="{0A7D9F70-B358-488E-85D1-DC5884CE01A5}"/>
    <cellStyle name="Salida 17 3 5 2" xfId="4912" xr:uid="{205232EB-23F0-46A8-AF65-B6088FF5B08C}"/>
    <cellStyle name="Salida 17 3 5 2 2" xfId="11276" xr:uid="{2417CB5C-9D59-4CA4-BFF9-13209C67CBB5}"/>
    <cellStyle name="Salida 17 3 5 2 2 2" xfId="26384" xr:uid="{7B2B8AF5-4F68-49C0-9D14-BB2FD9688F7C}"/>
    <cellStyle name="Salida 17 3 5 2 3" xfId="14395" xr:uid="{F865C10B-811C-4B39-8070-7A10979096D2}"/>
    <cellStyle name="Salida 17 3 5 2 3 2" xfId="29503" xr:uid="{A1A04A0B-9BF5-4136-921A-1D4376162619}"/>
    <cellStyle name="Salida 17 3 5 2 4" xfId="20020" xr:uid="{2632070F-AD9A-4EAB-95F0-D3F064D85317}"/>
    <cellStyle name="Salida 17 3 5 3" xfId="8742" xr:uid="{CA715A65-12CE-4E5B-B90E-B0995A7D7012}"/>
    <cellStyle name="Salida 17 3 5 3 2" xfId="23850" xr:uid="{66C7C0A9-D936-4FA9-A37A-028CA2B06DBD}"/>
    <cellStyle name="Salida 17 3 5 4" xfId="14323" xr:uid="{A90438D3-3EEF-4200-A23D-A2631A1E518D}"/>
    <cellStyle name="Salida 17 3 5 4 2" xfId="29431" xr:uid="{6C60B13E-8F01-456E-8A1F-AC5800ADF4BC}"/>
    <cellStyle name="Salida 17 3 5 5" xfId="17500" xr:uid="{E10F0529-A45A-42BB-9ECB-B5EE5AF36B21}"/>
    <cellStyle name="Salida 17 3 6" xfId="2301" xr:uid="{6C6AB8AA-8F00-44F2-9B15-23DE9107DA87}"/>
    <cellStyle name="Salida 17 3 6 2" xfId="4938" xr:uid="{B31DB8D7-3A86-481F-94E0-C5D00EB95513}"/>
    <cellStyle name="Salida 17 3 6 2 2" xfId="11302" xr:uid="{76C434B7-02CE-4FF5-ABEA-36023904B55C}"/>
    <cellStyle name="Salida 17 3 6 2 2 2" xfId="26410" xr:uid="{A17F6F2D-734A-4131-AF70-0120AD199DA8}"/>
    <cellStyle name="Salida 17 3 6 2 3" xfId="7423" xr:uid="{ED74D996-906A-482B-B369-AB91F8A3EE21}"/>
    <cellStyle name="Salida 17 3 6 2 3 2" xfId="22531" xr:uid="{2D7C2924-8341-4B61-AFBA-CE2F73794BB4}"/>
    <cellStyle name="Salida 17 3 6 2 4" xfId="20046" xr:uid="{0A14127C-4B89-44BE-B0DE-43E471A8E982}"/>
    <cellStyle name="Salida 17 3 6 3" xfId="8768" xr:uid="{F0D049F2-0257-480B-8AD0-81B5D99E4A30}"/>
    <cellStyle name="Salida 17 3 6 3 2" xfId="23876" xr:uid="{360F451A-659D-419C-8CE8-B41C82984FD8}"/>
    <cellStyle name="Salida 17 3 6 4" xfId="14327" xr:uid="{35282A7D-E367-49B8-A12F-D5BA4DA4BD70}"/>
    <cellStyle name="Salida 17 3 6 4 2" xfId="29435" xr:uid="{D06CB7D6-103E-4C24-8650-2C82BDC4E5CB}"/>
    <cellStyle name="Salida 17 3 6 5" xfId="17526" xr:uid="{56136108-EA80-452B-964D-5E3FFA633BDD}"/>
    <cellStyle name="Salida 17 3 7" xfId="3870" xr:uid="{5A8707F7-5D0B-484E-B3A0-5155E873B235}"/>
    <cellStyle name="Salida 17 3 7 2" xfId="6507" xr:uid="{2BD0B674-3155-4EBB-943E-2368E068E50A}"/>
    <cellStyle name="Salida 17 3 7 2 2" xfId="12818" xr:uid="{01A2DB22-1F60-449E-9E88-49D04BE56469}"/>
    <cellStyle name="Salida 17 3 7 2 2 2" xfId="27926" xr:uid="{6090195F-F28B-4304-8345-BE138E044F0E}"/>
    <cellStyle name="Salida 17 3 7 2 3" xfId="7083" xr:uid="{6506DDF3-8098-41EA-814C-FB8FAB9382B8}"/>
    <cellStyle name="Salida 17 3 7 2 3 2" xfId="22191" xr:uid="{6B7EF054-ECAE-40DF-A307-1627F67E94C9}"/>
    <cellStyle name="Salida 17 3 7 2 4" xfId="21615" xr:uid="{6E03213A-6B2D-4263-9086-16787985D3A3}"/>
    <cellStyle name="Salida 17 3 7 3" xfId="10252" xr:uid="{A5E834AE-3F0F-42BA-AC4D-F37D8601BF4D}"/>
    <cellStyle name="Salida 17 3 7 3 2" xfId="25360" xr:uid="{EA40E24B-C6F0-4144-9079-0D00C0915659}"/>
    <cellStyle name="Salida 17 3 7 4" xfId="7318" xr:uid="{4D018098-D3C8-4F07-B374-4848D01B952B}"/>
    <cellStyle name="Salida 17 3 7 4 2" xfId="22426" xr:uid="{C4B8A19E-EB2F-45CA-9CF3-CA14CBDB800A}"/>
    <cellStyle name="Salida 17 3 7 5" xfId="18978" xr:uid="{D851EF41-9A09-46D7-93EF-EB1E19A91D30}"/>
    <cellStyle name="Salida 17 3 8" xfId="4252" xr:uid="{7599925B-77D3-42B3-81DA-6917A62B4DAC}"/>
    <cellStyle name="Salida 17 3 8 2" xfId="6889" xr:uid="{CF6BF782-DC62-455C-BCA9-923A19C295CC}"/>
    <cellStyle name="Salida 17 3 8 2 2" xfId="13200" xr:uid="{34E45CF7-DF1B-47C2-9F2F-BB4F8AED4BF9}"/>
    <cellStyle name="Salida 17 3 8 2 2 2" xfId="28308" xr:uid="{1FB5E82D-C2DB-4ECE-8BE7-134CE0742021}"/>
    <cellStyle name="Salida 17 3 8 2 3" xfId="16864" xr:uid="{CCC551A1-AE0E-4E0A-8E38-A25DE168D68A}"/>
    <cellStyle name="Salida 17 3 8 2 3 2" xfId="31972" xr:uid="{667D995E-E898-433D-8199-74A51848981A}"/>
    <cellStyle name="Salida 17 3 8 2 4" xfId="21997" xr:uid="{319C82AC-E75F-410F-B4C3-072243D1665A}"/>
    <cellStyle name="Salida 17 3 8 3" xfId="10634" xr:uid="{2855C50C-BB86-469A-B156-7C323D2D05FF}"/>
    <cellStyle name="Salida 17 3 8 3 2" xfId="25742" xr:uid="{3A4E8DD9-E8DA-4816-AB90-2092371DD374}"/>
    <cellStyle name="Salida 17 3 8 4" xfId="8262" xr:uid="{D2F6B317-ED7F-4498-864C-94A8E2D8E319}"/>
    <cellStyle name="Salida 17 3 8 4 2" xfId="23370" xr:uid="{654ECC1C-C944-4779-BDDE-CA7E1FB1D55B}"/>
    <cellStyle name="Salida 17 3 8 5" xfId="19360" xr:uid="{58FC58D0-65E3-4016-8470-34FE6D6D4554}"/>
    <cellStyle name="Salida 17 3 9" xfId="4435" xr:uid="{D9A86FE5-C6C1-42F9-8DEE-AE57683AAC07}"/>
    <cellStyle name="Salida 17 3 9 2" xfId="10817" xr:uid="{B023BFE5-CF56-4C3B-9B3B-DEA8ADEFA75B}"/>
    <cellStyle name="Salida 17 3 9 2 2" xfId="25925" xr:uid="{9C1B218F-B15E-43CC-9FA8-9EDB4C7E6C7A}"/>
    <cellStyle name="Salida 17 3 9 3" xfId="11680" xr:uid="{4CAE783B-9803-4B2A-A297-D3ED6FF160CC}"/>
    <cellStyle name="Salida 17 3 9 3 2" xfId="26788" xr:uid="{CD6FA5A1-0EAA-4A25-9A6F-9B72AAD8E38A}"/>
    <cellStyle name="Salida 17 3 9 4" xfId="19543" xr:uid="{DECDB9E6-833E-49BB-B12E-F0C5A0964AD9}"/>
    <cellStyle name="Salida 17 4" xfId="2126" xr:uid="{1F47CC65-BD9E-437F-84A1-2AD1D81FF31C}"/>
    <cellStyle name="Salida 17 4 10" xfId="15399" xr:uid="{7E293616-39B2-4FB6-94E6-C6E52E68589F}"/>
    <cellStyle name="Salida 17 4 10 2" xfId="30507" xr:uid="{6851FC80-00B9-4521-87D2-BB66CFB423B4}"/>
    <cellStyle name="Salida 17 4 11" xfId="13787" xr:uid="{3FFB2476-6B1F-4877-BCC0-D0095B5E353E}"/>
    <cellStyle name="Salida 17 4 11 2" xfId="28895" xr:uid="{C5595617-C17D-4D54-AFCF-22F0A66E5716}"/>
    <cellStyle name="Salida 17 4 12" xfId="17351" xr:uid="{BEBB8D0D-F474-4F16-857F-DD4DD544B2F8}"/>
    <cellStyle name="Salida 17 4 2" xfId="2616" xr:uid="{9058C34E-44F3-4822-BF91-D904B2F6ABF7}"/>
    <cellStyle name="Salida 17 4 2 2" xfId="5253" xr:uid="{AC8C9C17-67C8-4938-AED0-8470298D9F72}"/>
    <cellStyle name="Salida 17 4 2 2 2" xfId="11617" xr:uid="{E7DEC75C-2FC2-4372-BF03-14CE3527A53C}"/>
    <cellStyle name="Salida 17 4 2 2 2 2" xfId="26725" xr:uid="{25A0EF92-4E7E-47FE-AB97-B49159BCD89E}"/>
    <cellStyle name="Salida 17 4 2 2 3" xfId="14416" xr:uid="{9241A3CE-BBC7-4682-B7DE-8F7BDD6DF262}"/>
    <cellStyle name="Salida 17 4 2 2 3 2" xfId="29524" xr:uid="{0E28CF22-5D28-433F-8F43-76D71E72E4D3}"/>
    <cellStyle name="Salida 17 4 2 2 4" xfId="20361" xr:uid="{1141D1E1-0713-4089-B47C-6724CF20E544}"/>
    <cellStyle name="Salida 17 4 2 3" xfId="9083" xr:uid="{3919EC8A-D93D-4C00-94E2-3CFFDD66B818}"/>
    <cellStyle name="Salida 17 4 2 3 2" xfId="24191" xr:uid="{E03F7714-D8ED-43EC-B58F-D9735483F74A}"/>
    <cellStyle name="Salida 17 4 2 4" xfId="14097" xr:uid="{9466573E-D8AA-41C7-A250-F49B6B9D35A3}"/>
    <cellStyle name="Salida 17 4 2 4 2" xfId="29205" xr:uid="{FF98466C-94F6-4CCD-9DE3-188048834535}"/>
    <cellStyle name="Salida 17 4 2 5" xfId="7753" xr:uid="{36668D41-32DE-49AF-81CA-AA76418C57D0}"/>
    <cellStyle name="Salida 17 4 2 5 2" xfId="22861" xr:uid="{26AA5AAE-B252-4024-9B39-C8EAA2BD6965}"/>
    <cellStyle name="Salida 17 4 2 6" xfId="17724" xr:uid="{5F442BA2-3BA4-4891-B1E0-B547FBE0C49F}"/>
    <cellStyle name="Salida 17 4 3" xfId="2881" xr:uid="{BEEDC008-54DD-4590-9D1E-BF1318045B1F}"/>
    <cellStyle name="Salida 17 4 3 2" xfId="5518" xr:uid="{D3151292-4D5B-48D6-A860-337403A0EB1D}"/>
    <cellStyle name="Salida 17 4 3 2 2" xfId="11829" xr:uid="{A698B34C-D743-4553-97E2-DAF6B4282135}"/>
    <cellStyle name="Salida 17 4 3 2 2 2" xfId="26937" xr:uid="{0BF3C902-FC62-4AE6-ABEE-EA94733F6D80}"/>
    <cellStyle name="Salida 17 4 3 2 3" xfId="7626" xr:uid="{80523676-F317-4EAB-A7BD-413BC1E0237B}"/>
    <cellStyle name="Salida 17 4 3 2 3 2" xfId="22734" xr:uid="{F3B2ACF8-C146-4732-B275-0DE93DECA0EC}"/>
    <cellStyle name="Salida 17 4 3 2 4" xfId="20626" xr:uid="{868BC409-AEDB-4A3E-ADAE-30E970BACE3C}"/>
    <cellStyle name="Salida 17 4 3 3" xfId="15265" xr:uid="{3D013064-35C4-4B69-A33D-FA8FD3C44012}"/>
    <cellStyle name="Salida 17 4 3 3 2" xfId="30373" xr:uid="{19773B0D-B48C-4D27-8DD6-3849A70069C9}"/>
    <cellStyle name="Salida 17 4 3 4" xfId="17989" xr:uid="{F7A8A080-25E8-45FA-B1FD-CE0E0ECDB53F}"/>
    <cellStyle name="Salida 17 4 4" xfId="3184" xr:uid="{F37E0E5C-14CD-4912-9636-AC5CF46F91ED}"/>
    <cellStyle name="Salida 17 4 4 2" xfId="5821" xr:uid="{5FEB1979-F653-4F0F-8D19-C670BA01C2BA}"/>
    <cellStyle name="Salida 17 4 4 2 2" xfId="12132" xr:uid="{99457303-52E7-47C2-BA1A-4EE3159CD6AD}"/>
    <cellStyle name="Salida 17 4 4 2 2 2" xfId="27240" xr:uid="{E25BC1FB-0BC0-406F-BAAD-D0C4964E0B04}"/>
    <cellStyle name="Salida 17 4 4 2 3" xfId="16198" xr:uid="{CC8478AF-A38C-4E03-8C86-69A59E749E40}"/>
    <cellStyle name="Salida 17 4 4 2 3 2" xfId="31306" xr:uid="{DBB56008-6D02-428D-99E4-787AA025B461}"/>
    <cellStyle name="Salida 17 4 4 2 4" xfId="20929" xr:uid="{664C05C9-CF04-4AD1-B07A-04DD5B19EA8C}"/>
    <cellStyle name="Salida 17 4 4 3" xfId="9566" xr:uid="{26A81687-7FF0-4020-8A2D-D379351614F5}"/>
    <cellStyle name="Salida 17 4 4 3 2" xfId="24674" xr:uid="{A30FE9E6-419A-4F60-A646-8EA79EB71837}"/>
    <cellStyle name="Salida 17 4 4 4" xfId="8720" xr:uid="{08A1359F-C536-4E4E-86C0-06FD7DDD3C13}"/>
    <cellStyle name="Salida 17 4 4 4 2" xfId="23828" xr:uid="{2137E341-E7EC-4277-8521-A75F321BE9C7}"/>
    <cellStyle name="Salida 17 4 4 5" xfId="18292" xr:uid="{198DC077-1F01-4852-B783-24F28B44D2F6}"/>
    <cellStyle name="Salida 17 4 5" xfId="3510" xr:uid="{1BEC6326-B5F2-46FE-9784-8D2F4BB7DF6D}"/>
    <cellStyle name="Salida 17 4 5 2" xfId="6147" xr:uid="{3CCEDB7F-6984-42E6-9673-CFF429F32FA5}"/>
    <cellStyle name="Salida 17 4 5 2 2" xfId="12458" xr:uid="{C691D0DC-0056-46FC-9DBD-F0CA3705650A}"/>
    <cellStyle name="Salida 17 4 5 2 2 2" xfId="27566" xr:uid="{2C6E18B8-C1F7-4222-AF1C-D7A90C62B6CE}"/>
    <cellStyle name="Salida 17 4 5 2 3" xfId="14724" xr:uid="{D98C1AD7-326A-4068-9A91-82566F8B22F9}"/>
    <cellStyle name="Salida 17 4 5 2 3 2" xfId="29832" xr:uid="{5E5F3D41-896A-4836-B68C-44C5325FBBCA}"/>
    <cellStyle name="Salida 17 4 5 2 4" xfId="21255" xr:uid="{35613357-BCEB-47BF-A9B4-8DA7946ED5E3}"/>
    <cellStyle name="Salida 17 4 5 3" xfId="9892" xr:uid="{C89BCC06-91ED-40E1-B8D7-12C39C1A9312}"/>
    <cellStyle name="Salida 17 4 5 3 2" xfId="25000" xr:uid="{188C0355-F503-4FA8-90C6-81521A33797C}"/>
    <cellStyle name="Salida 17 4 5 4" xfId="13949" xr:uid="{078227A9-831D-46D2-B087-2747E51623B8}"/>
    <cellStyle name="Salida 17 4 5 4 2" xfId="29057" xr:uid="{430EDD2F-2CDC-4671-970E-196F440B6FFD}"/>
    <cellStyle name="Salida 17 4 5 5" xfId="18618" xr:uid="{AACE0CC6-B299-4A6C-9A1D-B88BC208743B}"/>
    <cellStyle name="Salida 17 4 6" xfId="3816" xr:uid="{661C14B5-419F-4220-B37B-C06FD8FE62B3}"/>
    <cellStyle name="Salida 17 4 6 2" xfId="6453" xr:uid="{CE59EF51-1215-49FF-9EA1-FB5A8D3F94DD}"/>
    <cellStyle name="Salida 17 4 6 2 2" xfId="12764" xr:uid="{B5771455-A894-4CCA-8D13-58B23C206B65}"/>
    <cellStyle name="Salida 17 4 6 2 2 2" xfId="27872" xr:uid="{11AF646A-34FE-424A-BFF9-86ABE664E8EA}"/>
    <cellStyle name="Salida 17 4 6 2 3" xfId="13396" xr:uid="{91F14E12-7EEB-4DEB-8578-BF3B5B9598E7}"/>
    <cellStyle name="Salida 17 4 6 2 3 2" xfId="28504" xr:uid="{C3FC5713-12A3-434B-9B85-9454648B6E01}"/>
    <cellStyle name="Salida 17 4 6 2 4" xfId="21561" xr:uid="{B2081FBF-2BBA-4F9C-9EF9-809C69D27207}"/>
    <cellStyle name="Salida 17 4 6 3" xfId="10198" xr:uid="{0C30DDE3-F4D5-42BC-B8FD-D567BC4F983C}"/>
    <cellStyle name="Salida 17 4 6 3 2" xfId="25306" xr:uid="{BB97E04D-2F71-410C-985A-914429CFAC40}"/>
    <cellStyle name="Salida 17 4 6 4" xfId="15370" xr:uid="{2B19CBD7-9D38-4766-A3A8-27A798EB2097}"/>
    <cellStyle name="Salida 17 4 6 4 2" xfId="30478" xr:uid="{1878191E-2391-43CB-B409-F865792F07FB}"/>
    <cellStyle name="Salida 17 4 6 5" xfId="18924" xr:uid="{AB5DBD69-70DB-4189-B06F-F7CD1E48D0C0}"/>
    <cellStyle name="Salida 17 4 7" xfId="4198" xr:uid="{E0B14704-BCE5-4EB6-B4E9-874EB09813BF}"/>
    <cellStyle name="Salida 17 4 7 2" xfId="6835" xr:uid="{608E14AC-4E58-4FD1-938E-27F675CF9866}"/>
    <cellStyle name="Salida 17 4 7 2 2" xfId="13146" xr:uid="{EA90E486-E1DE-4E67-BBE3-E98BBD27BB00}"/>
    <cellStyle name="Salida 17 4 7 2 2 2" xfId="28254" xr:uid="{754FC5C8-1308-4210-BD94-E8711040648B}"/>
    <cellStyle name="Salida 17 4 7 2 3" xfId="16815" xr:uid="{4E1E9C59-515B-4447-8A5B-19193CF20DBA}"/>
    <cellStyle name="Salida 17 4 7 2 3 2" xfId="31923" xr:uid="{530CE34F-6160-479C-99C5-C9A4E3361CAE}"/>
    <cellStyle name="Salida 17 4 7 2 4" xfId="21943" xr:uid="{700DAD02-8B99-41F7-984D-AB0AC5AC625A}"/>
    <cellStyle name="Salida 17 4 7 3" xfId="10580" xr:uid="{198617F9-BAD5-4CEE-8909-3B968C4F226C}"/>
    <cellStyle name="Salida 17 4 7 3 2" xfId="25688" xr:uid="{B1ED7496-953D-4DA9-919D-29E43EA30102}"/>
    <cellStyle name="Salida 17 4 7 4" xfId="15119" xr:uid="{3782A9CC-B067-472C-B6BE-EBB3B043E3E0}"/>
    <cellStyle name="Salida 17 4 7 4 2" xfId="30227" xr:uid="{D342E806-8698-4F1F-89C8-09C7C36C6210}"/>
    <cellStyle name="Salida 17 4 7 5" xfId="19306" xr:uid="{73D61AF3-E2D9-4D0B-94F6-886ACBCB4791}"/>
    <cellStyle name="Salida 17 4 8" xfId="4763" xr:uid="{7D28BB3B-3E3B-4E78-8E49-ADDDF47CDD1F}"/>
    <cellStyle name="Salida 17 4 8 2" xfId="11145" xr:uid="{DC8ACF34-066F-4F9B-889D-A55FB3BB4828}"/>
    <cellStyle name="Salida 17 4 8 2 2" xfId="26253" xr:uid="{0CEEDF56-DC00-482F-8D0A-3EE259D78C8A}"/>
    <cellStyle name="Salida 17 4 8 3" xfId="15928" xr:uid="{240628EF-E273-4789-8A5F-7AC76772BBF5}"/>
    <cellStyle name="Salida 17 4 8 3 2" xfId="31036" xr:uid="{2D687111-A2DB-48B2-BAA3-A29BABDAD13E}"/>
    <cellStyle name="Salida 17 4 8 4" xfId="19871" xr:uid="{B9CFCD10-6231-4B0C-9B7F-47A709A84BCF}"/>
    <cellStyle name="Salida 17 4 9" xfId="8624" xr:uid="{BC8007D1-2050-47F0-B788-2E26609F0230}"/>
    <cellStyle name="Salida 17 4 9 2" xfId="23732" xr:uid="{AA3DFDD4-5EF7-422B-BDC0-0D049966541F}"/>
    <cellStyle name="Salida 17 5" xfId="1998" xr:uid="{ED0F4EA3-A614-4276-9D44-9FF4A5D220B6}"/>
    <cellStyle name="Salida 17 5 10" xfId="15400" xr:uid="{626D1EED-0B86-44FA-AA10-40FD070D4020}"/>
    <cellStyle name="Salida 17 5 10 2" xfId="30508" xr:uid="{60E042C4-FE1A-4929-B47C-DB5EA0A19ECF}"/>
    <cellStyle name="Salida 17 5 11" xfId="17223" xr:uid="{C574356E-88C5-4A80-BF01-9DE75C9F0604}"/>
    <cellStyle name="Salida 17 5 2" xfId="2760" xr:uid="{B5C404F3-1816-4BC4-BE0A-FA192CD3DA2D}"/>
    <cellStyle name="Salida 17 5 2 2" xfId="5397" xr:uid="{E40AD569-8720-4929-81B7-B3976B718BE0}"/>
    <cellStyle name="Salida 17 5 2 2 2" xfId="11746" xr:uid="{B2D7C6F5-64B4-479F-ACA0-A64641C0AC77}"/>
    <cellStyle name="Salida 17 5 2 2 2 2" xfId="26854" xr:uid="{29AA1A33-9969-412A-9233-0A4DA288E8E3}"/>
    <cellStyle name="Salida 17 5 2 2 3" xfId="7425" xr:uid="{2563EA84-3024-4EE2-835C-B754836A1D01}"/>
    <cellStyle name="Salida 17 5 2 2 3 2" xfId="22533" xr:uid="{8B8C4144-E8FF-4373-938F-B2345C5519C5}"/>
    <cellStyle name="Salida 17 5 2 2 4" xfId="20505" xr:uid="{FE448AAC-E767-4899-9848-0E48D49E54A0}"/>
    <cellStyle name="Salida 17 5 2 3" xfId="7530" xr:uid="{64C29944-1576-4A75-941C-A4DAB29AD070}"/>
    <cellStyle name="Salida 17 5 2 3 2" xfId="22638" xr:uid="{201EDA7C-ECA9-4D81-BB65-22F409C80827}"/>
    <cellStyle name="Salida 17 5 2 4" xfId="17868" xr:uid="{074BE693-6817-4B05-B286-76405164713A}"/>
    <cellStyle name="Salida 17 5 3" xfId="3063" xr:uid="{D63D4A87-2F99-4A85-8DFC-2FAE9188D2BC}"/>
    <cellStyle name="Salida 17 5 3 2" xfId="5700" xr:uid="{687D1AA6-B5DF-422E-BFA7-C7A2FD291EB1}"/>
    <cellStyle name="Salida 17 5 3 2 2" xfId="12011" xr:uid="{8076E10D-9342-497F-9AEF-9AE531731233}"/>
    <cellStyle name="Salida 17 5 3 2 2 2" xfId="27119" xr:uid="{2AD49B46-A746-4ED3-A987-669F768A6D7F}"/>
    <cellStyle name="Salida 17 5 3 2 3" xfId="15150" xr:uid="{8E939C0D-95D2-46B9-B277-40E77D789A76}"/>
    <cellStyle name="Salida 17 5 3 2 3 2" xfId="30258" xr:uid="{6A1972D4-A865-404A-B806-F5AF10F837DE}"/>
    <cellStyle name="Salida 17 5 3 2 4" xfId="20808" xr:uid="{420EAEB1-3FB4-4C72-8EE0-376DDCF78937}"/>
    <cellStyle name="Salida 17 5 3 3" xfId="9445" xr:uid="{B810D441-5CF5-49F4-8CE4-5812D6E73FFD}"/>
    <cellStyle name="Salida 17 5 3 3 2" xfId="24553" xr:uid="{92B5F08D-4B98-4840-ACEF-63A39C9B8DA8}"/>
    <cellStyle name="Salida 17 5 3 4" xfId="7302" xr:uid="{B34E8B2D-95D4-41C4-AD9D-29DB6FFCB2C5}"/>
    <cellStyle name="Salida 17 5 3 4 2" xfId="22410" xr:uid="{F9EE39A1-159A-4711-9305-85E4837B901E}"/>
    <cellStyle name="Salida 17 5 3 5" xfId="18171" xr:uid="{7B1EE895-1A33-4A50-BB81-7EF978645261}"/>
    <cellStyle name="Salida 17 5 4" xfId="3389" xr:uid="{EAC2AD2B-AA6A-4D83-AC54-52D79E7248A5}"/>
    <cellStyle name="Salida 17 5 4 2" xfId="6026" xr:uid="{5830A74E-F8F0-4746-B7FC-058B8A1211CD}"/>
    <cellStyle name="Salida 17 5 4 2 2" xfId="12337" xr:uid="{B46DC8BE-E264-4E33-8826-7AD29E4CC392}"/>
    <cellStyle name="Salida 17 5 4 2 2 2" xfId="27445" xr:uid="{8EA8BB06-A27F-44B5-A1D7-619BD60D2983}"/>
    <cellStyle name="Salida 17 5 4 2 3" xfId="9129" xr:uid="{AD9CB536-2D01-426A-89EE-CAE741F33BE3}"/>
    <cellStyle name="Salida 17 5 4 2 3 2" xfId="24237" xr:uid="{02EB77E6-4FCD-471A-AFF8-6B732B154AF8}"/>
    <cellStyle name="Salida 17 5 4 2 4" xfId="21134" xr:uid="{DB9A83DD-6909-4BB1-B2B6-2E4EE2F683AC}"/>
    <cellStyle name="Salida 17 5 4 3" xfId="9771" xr:uid="{36989CF6-5CF0-4DC3-8315-9F2E493F8141}"/>
    <cellStyle name="Salida 17 5 4 3 2" xfId="24879" xr:uid="{E08DD7D4-3A46-493B-B741-76A51BC13A67}"/>
    <cellStyle name="Salida 17 5 4 4" xfId="14366" xr:uid="{F5511155-9927-42B5-8A5D-6DBB2CEBDB5A}"/>
    <cellStyle name="Salida 17 5 4 4 2" xfId="29474" xr:uid="{9093B2B3-7B80-4156-AF41-D2343170DCD2}"/>
    <cellStyle name="Salida 17 5 4 5" xfId="18497" xr:uid="{8B6AD8F5-E4D1-40BA-B71A-CD519950964E}"/>
    <cellStyle name="Salida 17 5 5" xfId="3695" xr:uid="{8AD47F12-4492-4A1F-A6CD-406D456732D7}"/>
    <cellStyle name="Salida 17 5 5 2" xfId="6332" xr:uid="{749A2B7A-6547-4783-8554-9F8FCB1688F1}"/>
    <cellStyle name="Salida 17 5 5 2 2" xfId="12643" xr:uid="{65F9F45B-CCE4-4E98-83F3-4BCC32525D1B}"/>
    <cellStyle name="Salida 17 5 5 2 2 2" xfId="27751" xr:uid="{4F036A46-570E-4004-9730-E619C63E5BE1}"/>
    <cellStyle name="Salida 17 5 5 2 3" xfId="15916" xr:uid="{3BEC73B5-3992-4B72-BB40-83603F12146A}"/>
    <cellStyle name="Salida 17 5 5 2 3 2" xfId="31024" xr:uid="{C503DC80-480F-4961-8695-905173AA93EB}"/>
    <cellStyle name="Salida 17 5 5 2 4" xfId="21440" xr:uid="{55B625D1-7140-459D-9918-1DDBD66D4999}"/>
    <cellStyle name="Salida 17 5 5 3" xfId="10077" xr:uid="{598F4A7C-9999-4088-AC95-82585B4DB21E}"/>
    <cellStyle name="Salida 17 5 5 3 2" xfId="25185" xr:uid="{44175E60-4665-410E-9ED0-387582D5FB45}"/>
    <cellStyle name="Salida 17 5 5 4" xfId="15291" xr:uid="{0204C9B5-8824-4979-8BB8-51BA1A9CF2BE}"/>
    <cellStyle name="Salida 17 5 5 4 2" xfId="30399" xr:uid="{F86D6B8C-D891-4198-BE5C-62AF399711D3}"/>
    <cellStyle name="Salida 17 5 5 5" xfId="18803" xr:uid="{4411A7A1-E153-4C42-B26B-8531FC0D40D3}"/>
    <cellStyle name="Salida 17 5 6" xfId="4070" xr:uid="{3DE4CF6F-6990-478D-A83D-3ABE8C9E020E}"/>
    <cellStyle name="Salida 17 5 6 2" xfId="6707" xr:uid="{CFFC5032-60F2-427E-8538-2770116F73F4}"/>
    <cellStyle name="Salida 17 5 6 2 2" xfId="13018" xr:uid="{B06EC0EB-BAC6-46C5-A896-54B92BE7555D}"/>
    <cellStyle name="Salida 17 5 6 2 2 2" xfId="28126" xr:uid="{2B9836DD-B64A-4D5D-9D7D-55949F52EBDE}"/>
    <cellStyle name="Salida 17 5 6 2 3" xfId="16694" xr:uid="{491B26E8-9E4F-4DD5-B90D-4B17C76F14A4}"/>
    <cellStyle name="Salida 17 5 6 2 3 2" xfId="31802" xr:uid="{C91E1EF6-D3CE-42CA-BD91-570D55952FB2}"/>
    <cellStyle name="Salida 17 5 6 2 4" xfId="21815" xr:uid="{35B99F21-48B7-46FB-9A26-024C9148A3B7}"/>
    <cellStyle name="Salida 17 5 6 3" xfId="10452" xr:uid="{DE2768CD-74C6-4E07-9FFA-43D275701C37}"/>
    <cellStyle name="Salida 17 5 6 3 2" xfId="25560" xr:uid="{27F06E3B-54DB-4D12-84D1-BF7E1430564C}"/>
    <cellStyle name="Salida 17 5 6 4" xfId="14823" xr:uid="{BE7C68F8-1EC6-48D6-BA2D-9302B9215DED}"/>
    <cellStyle name="Salida 17 5 6 4 2" xfId="29931" xr:uid="{0F64A30C-14F2-4418-9E98-98520E90ABC9}"/>
    <cellStyle name="Salida 17 5 6 5" xfId="19178" xr:uid="{A34E7B50-002C-4151-90A5-9D675674B62A}"/>
    <cellStyle name="Salida 17 5 7" xfId="4635" xr:uid="{709974E2-7A30-4AB6-B496-89468573CC5D}"/>
    <cellStyle name="Salida 17 5 7 2" xfId="11017" xr:uid="{FCDE405C-F848-4D78-A8E3-49AC7EFB525A}"/>
    <cellStyle name="Salida 17 5 7 2 2" xfId="26125" xr:uid="{383F166B-34D7-455F-B542-E3C80DB0D0A1}"/>
    <cellStyle name="Salida 17 5 7 3" xfId="8206" xr:uid="{C1BED55B-5EBD-4D46-9DC3-DD12384FAA9A}"/>
    <cellStyle name="Salida 17 5 7 3 2" xfId="23314" xr:uid="{7A9C28BC-42C1-477A-AF7E-5DABA2E370C3}"/>
    <cellStyle name="Salida 17 5 7 4" xfId="19743" xr:uid="{F56791C7-710E-493A-9146-21BAD1FCE866}"/>
    <cellStyle name="Salida 17 5 8" xfId="8496" xr:uid="{DA4EFEFE-9CC1-4AF9-ADDA-6D0B497D2658}"/>
    <cellStyle name="Salida 17 5 8 2" xfId="23604" xr:uid="{EC1F204D-4723-4641-8087-2274D83283C6}"/>
    <cellStyle name="Salida 17 5 9" xfId="14695" xr:uid="{1E981B34-394A-4354-BB95-544A23891EC1}"/>
    <cellStyle name="Salida 17 5 9 2" xfId="29803" xr:uid="{5D818F6A-2CB7-48BD-AB8B-680BA790C518}"/>
    <cellStyle name="Salida 18" xfId="1510" xr:uid="{00000000-0005-0000-0000-0000EA050000}"/>
    <cellStyle name="Salida 18 2" xfId="1936" xr:uid="{320F3782-BC0F-47B7-A2B0-170FDE93AAC6}"/>
    <cellStyle name="Salida 18 2 10" xfId="8437" xr:uid="{1FDAE61E-C6E7-4E6A-9E16-833786834F4D}"/>
    <cellStyle name="Salida 18 2 10 2" xfId="23545" xr:uid="{CC600F88-EC2C-4C10-B019-94325A7E6D02}"/>
    <cellStyle name="Salida 18 2 11" xfId="15358" xr:uid="{E00B5BF5-0848-4994-B1E7-14919B27C066}"/>
    <cellStyle name="Salida 18 2 11 2" xfId="30466" xr:uid="{98E8D179-DFA8-4FA9-942D-24E050F80CCE}"/>
    <cellStyle name="Salida 18 2 12" xfId="14104" xr:uid="{D0BCF525-D105-4AD9-9BFB-4BF5AD78C1D4}"/>
    <cellStyle name="Salida 18 2 12 2" xfId="29212" xr:uid="{E8686F3D-BEDE-4E65-B8AB-E13DCE2917F4}"/>
    <cellStyle name="Salida 18 2 13" xfId="17161" xr:uid="{729F0FD7-98BE-4451-AD93-D839DD8973B2}"/>
    <cellStyle name="Salida 18 2 2" xfId="2496" xr:uid="{ED5B0911-715F-4868-AB50-E6D3A683D057}"/>
    <cellStyle name="Salida 18 2 2 2" xfId="5133" xr:uid="{BDC60C14-5A93-47EA-9A3B-0BBB1B787818}"/>
    <cellStyle name="Salida 18 2 2 2 2" xfId="11497" xr:uid="{F7F6B841-2981-4A69-9D0B-54AAAE9D87C4}"/>
    <cellStyle name="Salida 18 2 2 2 2 2" xfId="26605" xr:uid="{B226FB59-F408-4406-94BC-714371CE03C9}"/>
    <cellStyle name="Salida 18 2 2 2 3" xfId="14079" xr:uid="{265F8A1A-F65B-49D7-B445-BD88654CFB51}"/>
    <cellStyle name="Salida 18 2 2 2 3 2" xfId="29187" xr:uid="{B711A803-223A-4D68-824B-8D1711680361}"/>
    <cellStyle name="Salida 18 2 2 2 4" xfId="20241" xr:uid="{FB7A8819-B678-4B2C-BC79-EC2F27173B3E}"/>
    <cellStyle name="Salida 18 2 2 3" xfId="8963" xr:uid="{884DA56E-EDEA-4368-8990-CFFF571052CB}"/>
    <cellStyle name="Salida 18 2 2 3 2" xfId="24071" xr:uid="{3FA6A023-88FE-4F3E-9ED3-E5A68B0438D2}"/>
    <cellStyle name="Salida 18 2 3" xfId="2712" xr:uid="{41E3A99C-E262-4104-9A74-500A55234138}"/>
    <cellStyle name="Salida 18 2 3 2" xfId="5349" xr:uid="{F0CC280A-2274-41A6-B955-8F1E4823098D}"/>
    <cellStyle name="Salida 18 2 3 2 2" xfId="11698" xr:uid="{5DD3A5F1-381C-443D-A895-09DCFA065F39}"/>
    <cellStyle name="Salida 18 2 3 2 2 2" xfId="26806" xr:uid="{05EC435E-F84C-4C1F-9D40-E9A64B29B0D1}"/>
    <cellStyle name="Salida 18 2 3 2 3" xfId="15390" xr:uid="{7D8C3CFF-80EA-4BAA-8D10-5EBE9A190214}"/>
    <cellStyle name="Salida 18 2 3 2 3 2" xfId="30498" xr:uid="{99111FA0-0752-432D-8C16-B104F7830B05}"/>
    <cellStyle name="Salida 18 2 3 2 4" xfId="20457" xr:uid="{7B94EC45-C440-4A92-A3C7-A3504BAD82B8}"/>
    <cellStyle name="Salida 18 2 3 3" xfId="14035" xr:uid="{D9AC71B7-1ACB-4653-B7A4-9EA162BBA648}"/>
    <cellStyle name="Salida 18 2 3 3 2" xfId="29143" xr:uid="{6F4BFD50-6C16-4700-AFDF-236501D718C4}"/>
    <cellStyle name="Salida 18 2 3 4" xfId="17820" xr:uid="{8F0C375D-F50F-4FB0-9501-E8BEA386D123}"/>
    <cellStyle name="Salida 18 2 4" xfId="3015" xr:uid="{78E71C2C-99EE-4BBF-93AD-67E04DD61086}"/>
    <cellStyle name="Salida 18 2 4 2" xfId="5652" xr:uid="{D37EB246-C306-4E16-8A89-4C76EB38AD30}"/>
    <cellStyle name="Salida 18 2 4 2 2" xfId="11963" xr:uid="{41E8C051-46BC-403A-99B2-5E8487E7E7C8}"/>
    <cellStyle name="Salida 18 2 4 2 2 2" xfId="27071" xr:uid="{8CD1441C-9958-4858-A15A-1DBA5A92EB8F}"/>
    <cellStyle name="Salida 18 2 4 2 3" xfId="16450" xr:uid="{29D72A62-6ED2-42A9-A793-F228CA015A31}"/>
    <cellStyle name="Salida 18 2 4 2 3 2" xfId="31558" xr:uid="{5E4627C9-02B9-469A-AB2D-D45D403A524D}"/>
    <cellStyle name="Salida 18 2 4 2 4" xfId="20760" xr:uid="{52F71771-C366-490A-ACF9-EFCC57784813}"/>
    <cellStyle name="Salida 18 2 4 3" xfId="9397" xr:uid="{0DCBBFD9-008C-4B1A-B0AF-7C82E089ABB1}"/>
    <cellStyle name="Salida 18 2 4 3 2" xfId="24505" xr:uid="{D622A94F-D85B-493A-93F9-F82A28D60206}"/>
    <cellStyle name="Salida 18 2 4 4" xfId="7091" xr:uid="{873952B7-C00E-4772-B8A7-9DD6E228A040}"/>
    <cellStyle name="Salida 18 2 4 4 2" xfId="22199" xr:uid="{01F94860-04C4-4FE9-B2E7-FBDB064A1A2A}"/>
    <cellStyle name="Salida 18 2 4 5" xfId="18123" xr:uid="{8EDDD7D1-7514-425E-8174-FF0715026763}"/>
    <cellStyle name="Salida 18 2 5" xfId="3341" xr:uid="{D75EF3A3-4CCA-4700-8B0E-FC6D184C4F81}"/>
    <cellStyle name="Salida 18 2 5 2" xfId="5978" xr:uid="{82D6A658-ACD1-4D16-A013-3386AD656912}"/>
    <cellStyle name="Salida 18 2 5 2 2" xfId="12289" xr:uid="{2B5633C8-B4CC-4BD4-B68A-EBB89404D8FB}"/>
    <cellStyle name="Salida 18 2 5 2 2 2" xfId="27397" xr:uid="{2C95A66D-07F1-4663-9C95-E5F90E18AF93}"/>
    <cellStyle name="Salida 18 2 5 2 3" xfId="11666" xr:uid="{E47AE5AA-B913-4E15-AF1A-AFB17123C91F}"/>
    <cellStyle name="Salida 18 2 5 2 3 2" xfId="26774" xr:uid="{ED429690-C2B5-4D3B-A1F7-1E86DD23EAFC}"/>
    <cellStyle name="Salida 18 2 5 2 4" xfId="21086" xr:uid="{0D471F61-4AB0-48E7-B734-E19D94209A50}"/>
    <cellStyle name="Salida 18 2 5 3" xfId="9723" xr:uid="{2D9B34DA-DA26-4773-BFAC-98EA974BC36B}"/>
    <cellStyle name="Salida 18 2 5 3 2" xfId="24831" xr:uid="{6FC9AE7E-7708-4DA9-955C-BDD83544FDA5}"/>
    <cellStyle name="Salida 18 2 5 4" xfId="15077" xr:uid="{01BA3C64-4395-430A-9E18-D8AA1F0EB85C}"/>
    <cellStyle name="Salida 18 2 5 4 2" xfId="30185" xr:uid="{1F5C85DA-FFA3-47C7-8AB1-6D975010CCA5}"/>
    <cellStyle name="Salida 18 2 5 5" xfId="18449" xr:uid="{FB8FDF79-2B6F-419C-9EE1-397F5BA93A49}"/>
    <cellStyle name="Salida 18 2 6" xfId="3647" xr:uid="{1DA50E82-8E5E-49A3-893D-277DE5BE9E8A}"/>
    <cellStyle name="Salida 18 2 6 2" xfId="6284" xr:uid="{B46BD1B9-334C-47B6-8FCA-47CCD0B8941F}"/>
    <cellStyle name="Salida 18 2 6 2 2" xfId="12595" xr:uid="{3F937EF2-0C3F-4716-8014-796C634E778D}"/>
    <cellStyle name="Salida 18 2 6 2 2 2" xfId="27703" xr:uid="{FD3CCCD7-B845-4403-AD13-4A8BD2DB8B43}"/>
    <cellStyle name="Salida 18 2 6 2 3" xfId="13966" xr:uid="{C093DB03-E299-408F-9DA8-A315360F371E}"/>
    <cellStyle name="Salida 18 2 6 2 3 2" xfId="29074" xr:uid="{FF38EEBB-10BE-4B0F-B5E7-DC12349ECA09}"/>
    <cellStyle name="Salida 18 2 6 2 4" xfId="21392" xr:uid="{72395B89-B630-43EC-8E87-8E784FE301F1}"/>
    <cellStyle name="Salida 18 2 6 3" xfId="10029" xr:uid="{9A1B0F9F-5076-4BD8-B669-208AA75F0053}"/>
    <cellStyle name="Salida 18 2 6 3 2" xfId="25137" xr:uid="{09AB7A2A-664C-482D-B0EA-B2B543BED4FC}"/>
    <cellStyle name="Salida 18 2 6 4" xfId="7828" xr:uid="{0888CB71-E9C0-4124-956B-BCE34F446A5B}"/>
    <cellStyle name="Salida 18 2 6 4 2" xfId="22936" xr:uid="{3DF93407-D35F-43C9-A8D8-35D38CAF8029}"/>
    <cellStyle name="Salida 18 2 6 5" xfId="18755" xr:uid="{8829E029-1984-4AD8-9271-6A2A5590B8F0}"/>
    <cellStyle name="Salida 18 2 7" xfId="4008" xr:uid="{510E71B1-2BB9-4B41-9697-9916B1AF7A60}"/>
    <cellStyle name="Salida 18 2 7 2" xfId="6645" xr:uid="{238E5F31-D4F9-4F3C-B6AB-E5B14DC1858A}"/>
    <cellStyle name="Salida 18 2 7 2 2" xfId="12956" xr:uid="{D2CA03BE-D248-45E3-93BC-B063C82FBF4E}"/>
    <cellStyle name="Salida 18 2 7 2 2 2" xfId="28064" xr:uid="{9EADE031-A9B3-4970-9265-39FD35C9530C}"/>
    <cellStyle name="Salida 18 2 7 2 3" xfId="16646" xr:uid="{84AA1B6F-D67B-412D-9AA1-EBF4466DB27C}"/>
    <cellStyle name="Salida 18 2 7 2 3 2" xfId="31754" xr:uid="{9F467EBB-FE7E-4151-8F02-D59A4459DB70}"/>
    <cellStyle name="Salida 18 2 7 2 4" xfId="21753" xr:uid="{6A68D7BF-4ABA-4A13-8F7E-277D00432B9A}"/>
    <cellStyle name="Salida 18 2 7 3" xfId="10390" xr:uid="{456A5B27-6901-4235-B35B-6B0EDD48D025}"/>
    <cellStyle name="Salida 18 2 7 3 2" xfId="25498" xr:uid="{BFBC7C6B-4F15-47E4-9CA3-89DE410AF40D}"/>
    <cellStyle name="Salida 18 2 7 4" xfId="13450" xr:uid="{0F48933E-564C-4B21-81BC-9EABA37003AB}"/>
    <cellStyle name="Salida 18 2 7 4 2" xfId="28558" xr:uid="{1BAEA3B3-C558-45A3-84FE-D59151523322}"/>
    <cellStyle name="Salida 18 2 7 5" xfId="19116" xr:uid="{CB3D660B-007F-4E0B-A9AB-75BE2EA852A3}"/>
    <cellStyle name="Salida 18 2 8" xfId="4321" xr:uid="{ACA9159F-59DE-4791-B476-76EF220FEC80}"/>
    <cellStyle name="Salida 18 2 8 2" xfId="6958" xr:uid="{A3863DA2-970A-49AE-9848-468FA80CE31F}"/>
    <cellStyle name="Salida 18 2 8 2 2" xfId="13269" xr:uid="{CAED5F50-3314-4AB4-9C35-E18C4FD7D7CB}"/>
    <cellStyle name="Salida 18 2 8 2 2 2" xfId="28377" xr:uid="{F50BC226-44C4-43AA-BAFC-BDB0651D1BE6}"/>
    <cellStyle name="Salida 18 2 8 2 3" xfId="16933" xr:uid="{53B067FD-0FBA-49D0-943E-CC124FA56468}"/>
    <cellStyle name="Salida 18 2 8 2 3 2" xfId="32041" xr:uid="{4EDB168D-B264-43B5-AADB-D1CED507C99C}"/>
    <cellStyle name="Salida 18 2 8 2 4" xfId="22066" xr:uid="{397DD16B-C3F8-4814-9367-D599C060A7C0}"/>
    <cellStyle name="Salida 18 2 8 3" xfId="10703" xr:uid="{7662950C-46F6-4CEA-B0FA-3F4E2A170C89}"/>
    <cellStyle name="Salida 18 2 8 3 2" xfId="25811" xr:uid="{EE953455-1E29-4049-B119-B230B0BA862C}"/>
    <cellStyle name="Salida 18 2 8 4" xfId="14201" xr:uid="{D1BB674B-3518-4743-982C-B60054E40CAC}"/>
    <cellStyle name="Salida 18 2 8 4 2" xfId="29309" xr:uid="{D2CEC66E-3E62-4C32-B832-25CE5C84801F}"/>
    <cellStyle name="Salida 18 2 8 5" xfId="19429" xr:uid="{11AD1C05-9436-4D0C-B102-FF0A0ED67A92}"/>
    <cellStyle name="Salida 18 2 9" xfId="4573" xr:uid="{1640B1AD-16B7-49A0-A1F3-59074926F343}"/>
    <cellStyle name="Salida 18 2 9 2" xfId="10955" xr:uid="{655F2AC8-520E-45DD-88AF-22E8EC44AE80}"/>
    <cellStyle name="Salida 18 2 9 2 2" xfId="26063" xr:uid="{DFF4B5F1-AE53-4986-916E-CAC053776202}"/>
    <cellStyle name="Salida 18 2 9 3" xfId="7998" xr:uid="{6E42522C-2F03-4E4F-93E1-4F2D393DBB92}"/>
    <cellStyle name="Salida 18 2 9 3 2" xfId="23106" xr:uid="{4377610C-B1D1-4FE1-BB30-992F2A89BEB1}"/>
    <cellStyle name="Salida 18 2 9 4" xfId="19681" xr:uid="{9D807602-75A7-4749-A5A7-CD33AF0887A4}"/>
    <cellStyle name="Salida 18 3" xfId="1797" xr:uid="{8CAC898B-4D6C-43A5-A0BF-6E320F2D90F9}"/>
    <cellStyle name="Salida 18 3 10" xfId="8298" xr:uid="{A149D740-14A6-44FA-B04B-E69AA471AD2F}"/>
    <cellStyle name="Salida 18 3 10 2" xfId="23406" xr:uid="{ECA01EE1-3739-4CF1-BE3D-115B0643E889}"/>
    <cellStyle name="Salida 18 3 11" xfId="9139" xr:uid="{04141CC5-8D14-4DEF-91E9-99BD40EB0D05}"/>
    <cellStyle name="Salida 18 3 11 2" xfId="24247" xr:uid="{850D87A1-FC9D-4652-B246-A79739CB94B0}"/>
    <cellStyle name="Salida 18 3 12" xfId="16168" xr:uid="{5EDBB0FD-DE96-4AA6-92E9-82C58E78FB66}"/>
    <cellStyle name="Salida 18 3 12 2" xfId="31276" xr:uid="{33820B74-DD01-42B3-BC4B-075FB27FF9E9}"/>
    <cellStyle name="Salida 18 3 13" xfId="17022" xr:uid="{7063DAF1-C677-4698-968D-957D6430EC6F}"/>
    <cellStyle name="Salida 18 3 2" xfId="2357" xr:uid="{6347E15E-BF79-4A33-B211-E0A1764B9D9F}"/>
    <cellStyle name="Salida 18 3 2 2" xfId="4994" xr:uid="{05AEB4F4-0425-4248-9B11-90FAC2CD7308}"/>
    <cellStyle name="Salida 18 3 2 2 2" xfId="11358" xr:uid="{74ABE60A-5A1E-40EE-99C1-84D147AFFEE9}"/>
    <cellStyle name="Salida 18 3 2 2 2 2" xfId="26466" xr:uid="{F198E971-3366-47DC-B3DF-24D3B15EEA7D}"/>
    <cellStyle name="Salida 18 3 2 2 3" xfId="15735" xr:uid="{ABDE79BF-21C2-41E2-A9E7-C9EA716585A6}"/>
    <cellStyle name="Salida 18 3 2 2 3 2" xfId="30843" xr:uid="{0B9111BD-0549-4DD9-B1DD-2DCC6DB86DA1}"/>
    <cellStyle name="Salida 18 3 2 2 4" xfId="20102" xr:uid="{E8485247-6402-4732-A432-4CD4AE7A24BA}"/>
    <cellStyle name="Salida 18 3 2 3" xfId="8824" xr:uid="{73E41D7E-9BC9-43F6-83CE-AE3B842E5092}"/>
    <cellStyle name="Salida 18 3 2 3 2" xfId="23932" xr:uid="{010B49CC-1599-40EB-9989-1BA18E99540A}"/>
    <cellStyle name="Salida 18 3 3" xfId="2262" xr:uid="{705964A9-E446-48A4-9688-F6D11DE9E423}"/>
    <cellStyle name="Salida 18 3 3 2" xfId="4899" xr:uid="{F9AC8757-D5CF-460F-A2B5-8EF9F2EC31A5}"/>
    <cellStyle name="Salida 18 3 3 2 2" xfId="11263" xr:uid="{DA2BC7A1-3652-4C28-AE51-41B7853128EB}"/>
    <cellStyle name="Salida 18 3 3 2 2 2" xfId="26371" xr:uid="{4DEC12EE-B82F-4389-AFEE-2D082E69ABD3}"/>
    <cellStyle name="Salida 18 3 3 2 3" xfId="14877" xr:uid="{C71A6129-C2A7-4614-902B-928D93B7A001}"/>
    <cellStyle name="Salida 18 3 3 2 3 2" xfId="29985" xr:uid="{0A05629B-CA32-4FFE-A73A-465F67833AC9}"/>
    <cellStyle name="Salida 18 3 3 2 4" xfId="20007" xr:uid="{627079AD-2A06-41BF-A762-9C51CBF5F3F4}"/>
    <cellStyle name="Salida 18 3 3 3" xfId="14077" xr:uid="{278834B8-29CE-48F2-948E-89D72C18E265}"/>
    <cellStyle name="Salida 18 3 3 3 2" xfId="29185" xr:uid="{B0F5B20B-5E3A-491F-BDC3-B61F7A3680A9}"/>
    <cellStyle name="Salida 18 3 3 4" xfId="17487" xr:uid="{02E8B957-BEA9-4F29-BA18-264000C53184}"/>
    <cellStyle name="Salida 18 3 4" xfId="2334" xr:uid="{B42BB5B5-BD79-4064-8A93-E1F9A4168D84}"/>
    <cellStyle name="Salida 18 3 4 2" xfId="4971" xr:uid="{94B7B1D0-9E8B-466D-B145-D365106457BC}"/>
    <cellStyle name="Salida 18 3 4 2 2" xfId="11335" xr:uid="{859501CA-E43D-4081-AD94-60704AFF3C0C}"/>
    <cellStyle name="Salida 18 3 4 2 2 2" xfId="26443" xr:uid="{AAB8A8A2-3A34-41AF-BF71-BD708493FC28}"/>
    <cellStyle name="Salida 18 3 4 2 3" xfId="14151" xr:uid="{F7980062-2203-48ED-900E-C5CAB3FFB08D}"/>
    <cellStyle name="Salida 18 3 4 2 3 2" xfId="29259" xr:uid="{3FE944CF-EA6E-42B6-BF2E-68812033DCC8}"/>
    <cellStyle name="Salida 18 3 4 2 4" xfId="20079" xr:uid="{CA180CBC-2C14-4CDF-A83D-41C3D1001305}"/>
    <cellStyle name="Salida 18 3 4 3" xfId="8801" xr:uid="{245FACD9-AB6F-408E-826F-1DDF4F0E949E}"/>
    <cellStyle name="Salida 18 3 4 3 2" xfId="23909" xr:uid="{E731FBC5-3A41-4FE9-81F8-FD8D4E3EC513}"/>
    <cellStyle name="Salida 18 3 4 4" xfId="14358" xr:uid="{F52A9E56-F6FD-4456-BAAF-A2B01CFB523D}"/>
    <cellStyle name="Salida 18 3 4 4 2" xfId="29466" xr:uid="{86132F91-2EE5-4222-8730-5D89026D0C4A}"/>
    <cellStyle name="Salida 18 3 4 5" xfId="17559" xr:uid="{38E6BFAB-84EC-4B3A-B40B-AA1C6F25E117}"/>
    <cellStyle name="Salida 18 3 5" xfId="2276" xr:uid="{69535FFD-ECDC-464F-950F-194ED8286CC5}"/>
    <cellStyle name="Salida 18 3 5 2" xfId="4913" xr:uid="{75AB290C-FDAB-4C91-9B72-F00D3608633C}"/>
    <cellStyle name="Salida 18 3 5 2 2" xfId="11277" xr:uid="{9CBA920C-782F-42F8-9349-FCD359E53E9D}"/>
    <cellStyle name="Salida 18 3 5 2 2 2" xfId="26385" xr:uid="{A5E5AED4-BA41-41F6-9043-4EA096E0EF19}"/>
    <cellStyle name="Salida 18 3 5 2 3" xfId="15408" xr:uid="{5907EF99-BF0F-4C94-B0AF-0C07FAC0562C}"/>
    <cellStyle name="Salida 18 3 5 2 3 2" xfId="30516" xr:uid="{EBBF54D1-CC3D-481B-85CA-89A3957E947E}"/>
    <cellStyle name="Salida 18 3 5 2 4" xfId="20021" xr:uid="{9B9DBC98-52ED-4414-ACBC-1337DE7B689C}"/>
    <cellStyle name="Salida 18 3 5 3" xfId="8743" xr:uid="{D36DE1C4-36CE-466D-BC02-DD0E7FAEDF1F}"/>
    <cellStyle name="Salida 18 3 5 3 2" xfId="23851" xr:uid="{5B530ECE-8F70-4011-974E-AB10EF5F4E8A}"/>
    <cellStyle name="Salida 18 3 5 4" xfId="7666" xr:uid="{6B318B3F-8BA9-450D-9509-89BFCA1355E2}"/>
    <cellStyle name="Salida 18 3 5 4 2" xfId="22774" xr:uid="{98031D96-B1D4-4751-8161-CBCD53AC620D}"/>
    <cellStyle name="Salida 18 3 5 5" xfId="17501" xr:uid="{02AD50D0-D95B-4728-B51D-A81A57B20522}"/>
    <cellStyle name="Salida 18 3 6" xfId="2300" xr:uid="{943A8D51-170D-4880-AB05-4BD19916F8D5}"/>
    <cellStyle name="Salida 18 3 6 2" xfId="4937" xr:uid="{85D84C36-A5A9-4942-A891-081EFA19CD22}"/>
    <cellStyle name="Salida 18 3 6 2 2" xfId="11301" xr:uid="{D876EDE6-F000-4D68-9035-9F62F1BE6937}"/>
    <cellStyle name="Salida 18 3 6 2 2 2" xfId="26409" xr:uid="{1173487C-DE43-463E-896F-DF08DDF0C55C}"/>
    <cellStyle name="Salida 18 3 6 2 3" xfId="16286" xr:uid="{EDC272A6-95AF-4023-93DB-CCDFE66FC69B}"/>
    <cellStyle name="Salida 18 3 6 2 3 2" xfId="31394" xr:uid="{9A76BE10-0A44-481F-862D-5AAF2B063E3F}"/>
    <cellStyle name="Salida 18 3 6 2 4" xfId="20045" xr:uid="{54BF1BEA-CCF9-4453-A03B-2CACC373E3CF}"/>
    <cellStyle name="Salida 18 3 6 3" xfId="8767" xr:uid="{C6C09EAA-BDEB-4CBC-B034-EBCBF4AD077E}"/>
    <cellStyle name="Salida 18 3 6 3 2" xfId="23875" xr:uid="{D06DC518-2264-4042-956C-6D0F05A95C37}"/>
    <cellStyle name="Salida 18 3 6 4" xfId="13359" xr:uid="{3A22633E-E537-4AD9-8950-BF78FE64DDB6}"/>
    <cellStyle name="Salida 18 3 6 4 2" xfId="28467" xr:uid="{4664E847-6A01-493B-982A-E2113B0E7F31}"/>
    <cellStyle name="Salida 18 3 6 5" xfId="17525" xr:uid="{E0F63FA7-BF94-402D-9F9A-383380FCB0B9}"/>
    <cellStyle name="Salida 18 3 7" xfId="3869" xr:uid="{A48B36FB-C1A6-408C-BD41-887D590BB8FA}"/>
    <cellStyle name="Salida 18 3 7 2" xfId="6506" xr:uid="{B875AA07-5692-4583-951B-13F39EA7CF96}"/>
    <cellStyle name="Salida 18 3 7 2 2" xfId="12817" xr:uid="{EF98E448-0245-48F3-9D64-2F44222ED338}"/>
    <cellStyle name="Salida 18 3 7 2 2 2" xfId="27925" xr:uid="{EB71329A-B7AF-4370-9302-9A3AF653FE6B}"/>
    <cellStyle name="Salida 18 3 7 2 3" xfId="14543" xr:uid="{8AC45AFC-96AF-4C25-B226-54F6595D7E3D}"/>
    <cellStyle name="Salida 18 3 7 2 3 2" xfId="29651" xr:uid="{84785A3B-E140-4FF2-96F3-A8DBC8CF39C3}"/>
    <cellStyle name="Salida 18 3 7 2 4" xfId="21614" xr:uid="{A8010E1F-8ADA-4E8D-AB9B-9234E67E8579}"/>
    <cellStyle name="Salida 18 3 7 3" xfId="10251" xr:uid="{46A4F6C4-C5AB-4538-BC97-5FFD9BBA800A}"/>
    <cellStyle name="Salida 18 3 7 3 2" xfId="25359" xr:uid="{8673D723-A309-4795-8E5B-6E13D5A7903B}"/>
    <cellStyle name="Salida 18 3 7 4" xfId="13913" xr:uid="{27315A3E-F5E9-4D55-955B-35C89EBE212E}"/>
    <cellStyle name="Salida 18 3 7 4 2" xfId="29021" xr:uid="{17BA55D2-DA1E-4491-927D-F39BDECB9FFB}"/>
    <cellStyle name="Salida 18 3 7 5" xfId="18977" xr:uid="{920279DA-BAB2-44B7-B811-7322E331B422}"/>
    <cellStyle name="Salida 18 3 8" xfId="4251" xr:uid="{4E7E6E6B-176C-4FD3-976B-FD21018CD558}"/>
    <cellStyle name="Salida 18 3 8 2" xfId="6888" xr:uid="{15261937-D4DC-493A-A1B3-387D56247764}"/>
    <cellStyle name="Salida 18 3 8 2 2" xfId="13199" xr:uid="{35F60CB9-E4CC-4D1A-BF10-90124AED4D6F}"/>
    <cellStyle name="Salida 18 3 8 2 2 2" xfId="28307" xr:uid="{5CBD4530-CDD9-4EF8-91AE-AEE1ED7B552F}"/>
    <cellStyle name="Salida 18 3 8 2 3" xfId="16863" xr:uid="{BFEA5FDE-D4A9-4E69-A6A9-F2F3EB3F99BF}"/>
    <cellStyle name="Salida 18 3 8 2 3 2" xfId="31971" xr:uid="{47522D54-CAAC-4CF3-81EE-82A7AE15D10E}"/>
    <cellStyle name="Salida 18 3 8 2 4" xfId="21996" xr:uid="{F38225E2-D9F2-4451-BBC6-37E97280B036}"/>
    <cellStyle name="Salida 18 3 8 3" xfId="10633" xr:uid="{4ABEC5FD-24D4-44EF-8B51-3042D946C19E}"/>
    <cellStyle name="Salida 18 3 8 3 2" xfId="25741" xr:uid="{0F504093-6008-4D8E-8CEE-F3C3A59BC632}"/>
    <cellStyle name="Salida 18 3 8 4" xfId="7516" xr:uid="{F852F252-1946-4FF1-B07C-F83EC3BCEEE7}"/>
    <cellStyle name="Salida 18 3 8 4 2" xfId="22624" xr:uid="{8B8E45A0-AE12-4596-97A0-15F0CFCBA727}"/>
    <cellStyle name="Salida 18 3 8 5" xfId="19359" xr:uid="{BD4A8846-D3E1-4A06-A1BF-058E25EB6985}"/>
    <cellStyle name="Salida 18 3 9" xfId="4434" xr:uid="{1C36EEB3-795C-4B3C-BF25-212A3680A83C}"/>
    <cellStyle name="Salida 18 3 9 2" xfId="10816" xr:uid="{94F25AC3-345F-4A77-B41A-493F61F8F527}"/>
    <cellStyle name="Salida 18 3 9 2 2" xfId="25924" xr:uid="{0ADAD963-691C-4C02-9338-A77F25C55F65}"/>
    <cellStyle name="Salida 18 3 9 3" xfId="7914" xr:uid="{3791451B-E3CB-4975-A414-C8D7069C7FC4}"/>
    <cellStyle name="Salida 18 3 9 3 2" xfId="23022" xr:uid="{3FB522FF-2C68-4E4F-BA1B-8D0B9B7317F3}"/>
    <cellStyle name="Salida 18 3 9 4" xfId="19542" xr:uid="{C1A37FC4-AFE9-4479-AABB-939D97FC4F23}"/>
    <cellStyle name="Salida 18 4" xfId="2127" xr:uid="{72488CA3-01FD-4108-9252-4E4701A4744A}"/>
    <cellStyle name="Salida 18 4 10" xfId="13791" xr:uid="{369DF7B0-9342-4857-A8E8-61C1C046BA26}"/>
    <cellStyle name="Salida 18 4 10 2" xfId="28899" xr:uid="{4584D886-3124-4966-9460-556A2D4E634F}"/>
    <cellStyle name="Salida 18 4 11" xfId="8038" xr:uid="{49F52831-B18D-490A-9C20-8D355B94E4AC}"/>
    <cellStyle name="Salida 18 4 11 2" xfId="23146" xr:uid="{C839344C-D9AB-4E22-A2B8-89FB407C0BC0}"/>
    <cellStyle name="Salida 18 4 12" xfId="17352" xr:uid="{AAC438C9-EADA-4508-8F07-C2E99CEE6A19}"/>
    <cellStyle name="Salida 18 4 2" xfId="2617" xr:uid="{ED3C7266-68C0-4FED-8533-38D3C9ED85E0}"/>
    <cellStyle name="Salida 18 4 2 2" xfId="5254" xr:uid="{8BD3AAA7-1C53-4AC8-9D33-4640C4F34449}"/>
    <cellStyle name="Salida 18 4 2 2 2" xfId="11618" xr:uid="{DF6B1054-6C8B-437D-B537-0DCA54DB5B18}"/>
    <cellStyle name="Salida 18 4 2 2 2 2" xfId="26726" xr:uid="{88A8AF82-75DF-4F1F-9F09-86D635182A0A}"/>
    <cellStyle name="Salida 18 4 2 2 3" xfId="15696" xr:uid="{0A836D5D-F559-4753-80C6-5FE8DC933656}"/>
    <cellStyle name="Salida 18 4 2 2 3 2" xfId="30804" xr:uid="{2CD05151-B83F-446B-BD02-4398D1954D62}"/>
    <cellStyle name="Salida 18 4 2 2 4" xfId="20362" xr:uid="{213DAA8C-0829-42E2-AA75-5287C17CDD61}"/>
    <cellStyle name="Salida 18 4 2 3" xfId="9084" xr:uid="{913E6FF5-D716-4BEC-B9C4-3C8A1DD80BA6}"/>
    <cellStyle name="Salida 18 4 2 3 2" xfId="24192" xr:uid="{F31E236B-BE92-46CF-A4EA-C9AC5BE633F8}"/>
    <cellStyle name="Salida 18 4 2 4" xfId="14864" xr:uid="{21153E49-19F9-40A3-9AD5-1792835E2F58}"/>
    <cellStyle name="Salida 18 4 2 4 2" xfId="29972" xr:uid="{6B3DBE74-2B33-4B93-9398-6B6E9B65A5D7}"/>
    <cellStyle name="Salida 18 4 2 5" xfId="14577" xr:uid="{83A2EE14-5965-417C-8D78-90579B47DD59}"/>
    <cellStyle name="Salida 18 4 2 5 2" xfId="29685" xr:uid="{C6960FB5-D9AD-4129-9B40-3CD197156B52}"/>
    <cellStyle name="Salida 18 4 2 6" xfId="17725" xr:uid="{0FDA9D15-50A1-448E-B71C-A35E6AA15DEC}"/>
    <cellStyle name="Salida 18 4 3" xfId="2882" xr:uid="{48C6A018-BCC6-4981-86B3-326E6E08C8EA}"/>
    <cellStyle name="Salida 18 4 3 2" xfId="5519" xr:uid="{FB0A4073-2438-4D58-A421-5743637C07B1}"/>
    <cellStyle name="Salida 18 4 3 2 2" xfId="11830" xr:uid="{118A8B6B-87F2-40BC-9795-493F199E0D76}"/>
    <cellStyle name="Salida 18 4 3 2 2 2" xfId="26938" xr:uid="{8DEF6DB8-ECA4-4D22-87CF-556DFF6AA243}"/>
    <cellStyle name="Salida 18 4 3 2 3" xfId="15018" xr:uid="{B48A38A9-6A63-49BF-B715-3F4A9C804BFB}"/>
    <cellStyle name="Salida 18 4 3 2 3 2" xfId="30126" xr:uid="{2158BBC5-40D1-49C5-A389-CA5221B97573}"/>
    <cellStyle name="Salida 18 4 3 2 4" xfId="20627" xr:uid="{6D26531E-E42F-4BC0-896F-A74ED5B6A7BE}"/>
    <cellStyle name="Salida 18 4 3 3" xfId="8068" xr:uid="{D61F5F3C-83CB-4C0D-8E7C-E2AA7BF74021}"/>
    <cellStyle name="Salida 18 4 3 3 2" xfId="23176" xr:uid="{F6D3E3DD-87F2-440F-94AB-41D14031F45F}"/>
    <cellStyle name="Salida 18 4 3 4" xfId="17990" xr:uid="{9969794F-77A6-4CDA-A860-330E2655654A}"/>
    <cellStyle name="Salida 18 4 4" xfId="3185" xr:uid="{260D5DE6-5166-4EDE-80B2-950A4AB8F3F1}"/>
    <cellStyle name="Salida 18 4 4 2" xfId="5822" xr:uid="{73258E15-54CF-4620-AD07-73969AA61B87}"/>
    <cellStyle name="Salida 18 4 4 2 2" xfId="12133" xr:uid="{B2DAAB76-15FB-41B8-95E9-455D206B2618}"/>
    <cellStyle name="Salida 18 4 4 2 2 2" xfId="27241" xr:uid="{F31BBBBE-56CA-485E-A3CE-3B3C88ED14F7}"/>
    <cellStyle name="Salida 18 4 4 2 3" xfId="14945" xr:uid="{31818FBE-7CF2-4763-9DE0-1E4FBC6BDF68}"/>
    <cellStyle name="Salida 18 4 4 2 3 2" xfId="30053" xr:uid="{A829CCB0-D17A-4169-B963-70B3DF1CE8B0}"/>
    <cellStyle name="Salida 18 4 4 2 4" xfId="20930" xr:uid="{6E17EE19-B8BE-4385-8D84-E07240D0EDA4}"/>
    <cellStyle name="Salida 18 4 4 3" xfId="9567" xr:uid="{DA8E6126-0F73-456F-AE05-2FCB48523910}"/>
    <cellStyle name="Salida 18 4 4 3 2" xfId="24675" xr:uid="{2E66AEF0-D35E-49E9-B556-F796BEBCA184}"/>
    <cellStyle name="Salida 18 4 4 4" xfId="14306" xr:uid="{EBD6D173-BC1D-4B95-AF92-CE644526DDD8}"/>
    <cellStyle name="Salida 18 4 4 4 2" xfId="29414" xr:uid="{74F92FAF-39B2-42A0-B49B-8E2BDC69DFED}"/>
    <cellStyle name="Salida 18 4 4 5" xfId="18293" xr:uid="{BB33E17E-1709-4ABA-8A90-1F3388983FAC}"/>
    <cellStyle name="Salida 18 4 5" xfId="3511" xr:uid="{9F556FAE-77DE-4CC2-A7CC-BC436B7BC930}"/>
    <cellStyle name="Salida 18 4 5 2" xfId="6148" xr:uid="{35247296-33DF-41AA-9AC5-26A63734C396}"/>
    <cellStyle name="Salida 18 4 5 2 2" xfId="12459" xr:uid="{5D63DA3A-062D-49CB-A1C2-223EC857BA47}"/>
    <cellStyle name="Salida 18 4 5 2 2 2" xfId="27567" xr:uid="{9D5CE13D-438A-43A6-82F0-534E6A8CD98F}"/>
    <cellStyle name="Salida 18 4 5 2 3" xfId="13883" xr:uid="{045676A1-A31D-428B-AAA9-6AD45588BB31}"/>
    <cellStyle name="Salida 18 4 5 2 3 2" xfId="28991" xr:uid="{C7554E1A-2C9B-4D40-8F1E-ADC53032413E}"/>
    <cellStyle name="Salida 18 4 5 2 4" xfId="21256" xr:uid="{E8BC9CB0-9D55-4574-90F9-21D857286303}"/>
    <cellStyle name="Salida 18 4 5 3" xfId="9893" xr:uid="{F38D3574-6047-470A-8C1C-5B6CD02ADD99}"/>
    <cellStyle name="Salida 18 4 5 3 2" xfId="25001" xr:uid="{244E5FD9-0EC7-443C-B497-F417328B000B}"/>
    <cellStyle name="Salida 18 4 5 4" xfId="11798" xr:uid="{7037FF99-DB7D-4A60-A6A1-379F685746C5}"/>
    <cellStyle name="Salida 18 4 5 4 2" xfId="26906" xr:uid="{E33D1670-299A-4923-80FD-CE87C362B1AE}"/>
    <cellStyle name="Salida 18 4 5 5" xfId="18619" xr:uid="{E6C5F846-2A63-4EA0-B4A1-1BD04784907C}"/>
    <cellStyle name="Salida 18 4 6" xfId="3817" xr:uid="{D5FA45F2-6A72-4FA8-BB30-E2816D61E903}"/>
    <cellStyle name="Salida 18 4 6 2" xfId="6454" xr:uid="{9088FE48-6E53-420F-9974-3518359F78A1}"/>
    <cellStyle name="Salida 18 4 6 2 2" xfId="12765" xr:uid="{DE0B8482-1F37-4912-851F-500764BA208A}"/>
    <cellStyle name="Salida 18 4 6 2 2 2" xfId="27873" xr:uid="{6F40F09F-CDC8-4113-9595-F3BF6797ECAC}"/>
    <cellStyle name="Salida 18 4 6 2 3" xfId="15098" xr:uid="{64BF9F3F-A2A4-4720-A1A4-38136852A146}"/>
    <cellStyle name="Salida 18 4 6 2 3 2" xfId="30206" xr:uid="{CAC09233-D070-4CCF-ACAB-C0D5A1AEEF8D}"/>
    <cellStyle name="Salida 18 4 6 2 4" xfId="21562" xr:uid="{04B17266-615C-4147-AAB3-7009A1E6D309}"/>
    <cellStyle name="Salida 18 4 6 3" xfId="10199" xr:uid="{E3CCEB88-57FF-4897-9930-BA54DF62F156}"/>
    <cellStyle name="Salida 18 4 6 3 2" xfId="25307" xr:uid="{EA324970-5E45-4539-ADC3-1E70A23E4526}"/>
    <cellStyle name="Salida 18 4 6 4" xfId="16158" xr:uid="{BEBD7471-EA0C-4AC9-B574-3120AD7842C6}"/>
    <cellStyle name="Salida 18 4 6 4 2" xfId="31266" xr:uid="{E3C8A1AE-4F5A-4518-B72C-E34AF637057E}"/>
    <cellStyle name="Salida 18 4 6 5" xfId="18925" xr:uid="{E5F8B4E2-0329-4669-A5E6-9E3C7D973696}"/>
    <cellStyle name="Salida 18 4 7" xfId="4199" xr:uid="{2D0F7F72-211F-4589-A2C2-3A79A59B270B}"/>
    <cellStyle name="Salida 18 4 7 2" xfId="6836" xr:uid="{5FCD55D9-9942-40DE-9001-F7B8AB5CC534}"/>
    <cellStyle name="Salida 18 4 7 2 2" xfId="13147" xr:uid="{AD21D7B7-B9BB-4CA8-980D-A0273D985F44}"/>
    <cellStyle name="Salida 18 4 7 2 2 2" xfId="28255" xr:uid="{424631B1-B527-4309-B6B0-474EA627D104}"/>
    <cellStyle name="Salida 18 4 7 2 3" xfId="16816" xr:uid="{086315B7-CE92-4E43-B747-77E84E067343}"/>
    <cellStyle name="Salida 18 4 7 2 3 2" xfId="31924" xr:uid="{49EC82A5-8633-4FF0-9F73-0DFBACFB83A2}"/>
    <cellStyle name="Salida 18 4 7 2 4" xfId="21944" xr:uid="{3388D828-C52E-4F65-B0A7-DABA8D648111}"/>
    <cellStyle name="Salida 18 4 7 3" xfId="10581" xr:uid="{0B211D51-1983-404F-B35A-EF55E7861D84}"/>
    <cellStyle name="Salida 18 4 7 3 2" xfId="25689" xr:uid="{CD0789FD-A6F3-4987-9018-ECB38D6DA828}"/>
    <cellStyle name="Salida 18 4 7 4" xfId="7691" xr:uid="{D985CC46-2A69-461E-82D3-39F2FA666591}"/>
    <cellStyle name="Salida 18 4 7 4 2" xfId="22799" xr:uid="{E94C318C-82A9-4333-93F8-101EB31B2DD5}"/>
    <cellStyle name="Salida 18 4 7 5" xfId="19307" xr:uid="{FC37B4F6-B713-4AA3-8113-AB5BC398A609}"/>
    <cellStyle name="Salida 18 4 8" xfId="4764" xr:uid="{6F20641C-19B1-4DA3-B666-46736BBD6D49}"/>
    <cellStyle name="Salida 18 4 8 2" xfId="11146" xr:uid="{4FC0188A-3CFD-4EAD-A5AC-060F085C34DC}"/>
    <cellStyle name="Salida 18 4 8 2 2" xfId="26254" xr:uid="{46751691-91A3-4F58-B17A-49E4532D3A7F}"/>
    <cellStyle name="Salida 18 4 8 3" xfId="15845" xr:uid="{4E1B0C2F-B339-4E8C-B627-650395A18D08}"/>
    <cellStyle name="Salida 18 4 8 3 2" xfId="30953" xr:uid="{65D43F42-EA89-43B8-AF15-7ABFAF09EB95}"/>
    <cellStyle name="Salida 18 4 8 4" xfId="19872" xr:uid="{A26DF966-5110-408E-A388-317560F4DE35}"/>
    <cellStyle name="Salida 18 4 9" xfId="8625" xr:uid="{DAD95C9E-0B27-46A1-B014-CBDA3FC476F0}"/>
    <cellStyle name="Salida 18 4 9 2" xfId="23733" xr:uid="{8CDB32C8-9878-4582-BEFD-7F250EA5D9DE}"/>
    <cellStyle name="Salida 18 5" xfId="1997" xr:uid="{8C267D28-971D-4D4E-AE31-E40FE5C70EB4}"/>
    <cellStyle name="Salida 18 5 10" xfId="15403" xr:uid="{8F07AABF-6C5C-4173-9DF0-A223042E24DF}"/>
    <cellStyle name="Salida 18 5 10 2" xfId="30511" xr:uid="{81127C03-7581-4AEA-9D43-227F46A9035C}"/>
    <cellStyle name="Salida 18 5 11" xfId="17222" xr:uid="{9D5B9DDB-2FF0-4074-BD37-AABD4110FA87}"/>
    <cellStyle name="Salida 18 5 2" xfId="2759" xr:uid="{20EAC049-FFD6-4511-A8BF-B6E18DEE7ED3}"/>
    <cellStyle name="Salida 18 5 2 2" xfId="5396" xr:uid="{D59D736A-5ECF-42D8-8CE4-F19D4BC95EA4}"/>
    <cellStyle name="Salida 18 5 2 2 2" xfId="11745" xr:uid="{5AAC24EB-8E66-4CF7-A498-00535417F312}"/>
    <cellStyle name="Salida 18 5 2 2 2 2" xfId="26853" xr:uid="{AEB26C27-FED7-4118-A90B-65F2850B5FD9}"/>
    <cellStyle name="Salida 18 5 2 2 3" xfId="8031" xr:uid="{FD569194-E839-42BA-B6C4-A98144F30568}"/>
    <cellStyle name="Salida 18 5 2 2 3 2" xfId="23139" xr:uid="{6D8455D0-6402-4A6B-AEFB-CD0F23C021F2}"/>
    <cellStyle name="Salida 18 5 2 2 4" xfId="20504" xr:uid="{B138F750-8F1D-40F4-A314-BE55D79298B4}"/>
    <cellStyle name="Salida 18 5 2 3" xfId="15715" xr:uid="{31989C3D-F03D-47F4-B097-04365D50AE40}"/>
    <cellStyle name="Salida 18 5 2 3 2" xfId="30823" xr:uid="{8D9A5266-3FF2-4473-B0A4-DF1C01ED32BA}"/>
    <cellStyle name="Salida 18 5 2 4" xfId="17867" xr:uid="{2B28DF65-3644-4497-AB4B-1B8673922E8A}"/>
    <cellStyle name="Salida 18 5 3" xfId="3062" xr:uid="{9FF2C9BC-824D-4474-BC0E-C7DD81403FF6}"/>
    <cellStyle name="Salida 18 5 3 2" xfId="5699" xr:uid="{2C652065-01E3-4AAD-AA01-00A32F90C160}"/>
    <cellStyle name="Salida 18 5 3 2 2" xfId="12010" xr:uid="{08D25180-FE33-4766-9B6A-98F895CD5825}"/>
    <cellStyle name="Salida 18 5 3 2 2 2" xfId="27118" xr:uid="{B6CF2B80-81EF-4AF4-8797-796509EDD5D6}"/>
    <cellStyle name="Salida 18 5 3 2 3" xfId="13902" xr:uid="{8E6416FF-0534-4F94-A808-CFF40B5AE500}"/>
    <cellStyle name="Salida 18 5 3 2 3 2" xfId="29010" xr:uid="{7816B411-E9EE-4A44-A157-AE5ACE61CE93}"/>
    <cellStyle name="Salida 18 5 3 2 4" xfId="20807" xr:uid="{7533A858-F790-4E7C-96CD-472E57B82CA7}"/>
    <cellStyle name="Salida 18 5 3 3" xfId="9444" xr:uid="{A2B60E39-CEE3-423E-B363-588632C04CFF}"/>
    <cellStyle name="Salida 18 5 3 3 2" xfId="24552" xr:uid="{63F43A7C-68CB-4B9C-88EE-ABB6129A9960}"/>
    <cellStyle name="Salida 18 5 3 4" xfId="7188" xr:uid="{5A66442C-40F5-4888-8CA0-34A3D3D5461C}"/>
    <cellStyle name="Salida 18 5 3 4 2" xfId="22296" xr:uid="{E51FA3B5-1AA9-4EDC-88FC-A819D5B9ADC9}"/>
    <cellStyle name="Salida 18 5 3 5" xfId="18170" xr:uid="{49558160-49C4-4515-9918-9EEC885D8CF3}"/>
    <cellStyle name="Salida 18 5 4" xfId="3388" xr:uid="{9CB8A08E-CC72-4633-915F-479D985CD540}"/>
    <cellStyle name="Salida 18 5 4 2" xfId="6025" xr:uid="{B69DB76A-CB35-4099-8C3C-F931EA9AFD41}"/>
    <cellStyle name="Salida 18 5 4 2 2" xfId="12336" xr:uid="{783ACD71-0981-4C40-B08D-7F02E3263EFE}"/>
    <cellStyle name="Salida 18 5 4 2 2 2" xfId="27444" xr:uid="{97472920-E2A8-4E14-8F1F-9D88582AC7F7}"/>
    <cellStyle name="Salida 18 5 4 2 3" xfId="7656" xr:uid="{78A0177E-D0CC-4C05-B048-5B55EC323F59}"/>
    <cellStyle name="Salida 18 5 4 2 3 2" xfId="22764" xr:uid="{7EF5EF1C-1C11-4AC0-9C2D-9EE384EF169D}"/>
    <cellStyle name="Salida 18 5 4 2 4" xfId="21133" xr:uid="{D21A3290-FEFF-4E5B-83B0-BE765096DE59}"/>
    <cellStyle name="Salida 18 5 4 3" xfId="9770" xr:uid="{4FB79A33-24E4-497F-9F15-4146761A5ED5}"/>
    <cellStyle name="Salida 18 5 4 3 2" xfId="24878" xr:uid="{6F7AFB2D-6082-45CE-A3C4-D6710498692F}"/>
    <cellStyle name="Salida 18 5 4 4" xfId="14111" xr:uid="{6CCEB38D-A90E-4AF4-A481-9C50E7F25714}"/>
    <cellStyle name="Salida 18 5 4 4 2" xfId="29219" xr:uid="{1DDF95BE-F6C6-4ED6-9B55-3AEECAE84030}"/>
    <cellStyle name="Salida 18 5 4 5" xfId="18496" xr:uid="{B2FE92CA-781B-489F-8305-7BEE48527DC8}"/>
    <cellStyle name="Salida 18 5 5" xfId="3694" xr:uid="{D8FDA1A1-AD2D-41A2-B90A-229B04B430E6}"/>
    <cellStyle name="Salida 18 5 5 2" xfId="6331" xr:uid="{0B888E67-2184-4A09-9AD1-ED2282DF71AB}"/>
    <cellStyle name="Salida 18 5 5 2 2" xfId="12642" xr:uid="{86E8824B-6A96-481D-94B7-C35D5D087B7F}"/>
    <cellStyle name="Salida 18 5 5 2 2 2" xfId="27750" xr:uid="{F7073041-E54F-496F-9339-DDB07CF4B73C}"/>
    <cellStyle name="Salida 18 5 5 2 3" xfId="7480" xr:uid="{3446F4D4-0CCC-4848-BFB9-8E78B7040B23}"/>
    <cellStyle name="Salida 18 5 5 2 3 2" xfId="22588" xr:uid="{34A285BF-FFED-4CC3-AE17-B18CB2E736C8}"/>
    <cellStyle name="Salida 18 5 5 2 4" xfId="21439" xr:uid="{D9E987A1-6394-4DB4-AA00-5083C00ECD12}"/>
    <cellStyle name="Salida 18 5 5 3" xfId="10076" xr:uid="{A4839F9C-9E8A-4BBA-A188-CEFC01194FA6}"/>
    <cellStyle name="Salida 18 5 5 3 2" xfId="25184" xr:uid="{B1A2BFD4-A44C-4568-A2F1-86510207DBEC}"/>
    <cellStyle name="Salida 18 5 5 4" xfId="13528" xr:uid="{43318C89-586C-48F9-8ACF-68B67C029D68}"/>
    <cellStyle name="Salida 18 5 5 4 2" xfId="28636" xr:uid="{90270DC3-BA50-4661-8E1D-B93176AD0722}"/>
    <cellStyle name="Salida 18 5 5 5" xfId="18802" xr:uid="{8C8A0EC0-9CC7-4849-8989-1BF4DE26195E}"/>
    <cellStyle name="Salida 18 5 6" xfId="4069" xr:uid="{20095DB1-1B3D-421D-91FF-E0F1A297C5DE}"/>
    <cellStyle name="Salida 18 5 6 2" xfId="6706" xr:uid="{D6212915-781C-4184-A98D-EF1A46C10985}"/>
    <cellStyle name="Salida 18 5 6 2 2" xfId="13017" xr:uid="{D9B2622F-1D9E-4426-9D05-1C63897F5AD5}"/>
    <cellStyle name="Salida 18 5 6 2 2 2" xfId="28125" xr:uid="{26106140-802A-4C39-B549-156B115D086B}"/>
    <cellStyle name="Salida 18 5 6 2 3" xfId="16693" xr:uid="{C8A496F0-B283-4B07-AC42-9938DA3320F8}"/>
    <cellStyle name="Salida 18 5 6 2 3 2" xfId="31801" xr:uid="{59F8743A-65B2-42A7-8076-A2122209841C}"/>
    <cellStyle name="Salida 18 5 6 2 4" xfId="21814" xr:uid="{87792F63-184C-4803-91A0-F061EDB4029F}"/>
    <cellStyle name="Salida 18 5 6 3" xfId="10451" xr:uid="{F55DC8E2-048D-4C16-AF57-FF79E8B92DA5}"/>
    <cellStyle name="Salida 18 5 6 3 2" xfId="25559" xr:uid="{D25B865D-BCE9-428C-BC9A-B8874EC1A1DA}"/>
    <cellStyle name="Salida 18 5 6 4" xfId="13840" xr:uid="{0AB52E65-4095-47DB-BC0D-01DA00E2D25D}"/>
    <cellStyle name="Salida 18 5 6 4 2" xfId="28948" xr:uid="{C639DFB8-3937-43F0-8136-DDAA182A7833}"/>
    <cellStyle name="Salida 18 5 6 5" xfId="19177" xr:uid="{A5D3E0CA-31FE-408A-A558-6CD77BAAE3D9}"/>
    <cellStyle name="Salida 18 5 7" xfId="4634" xr:uid="{A2B26E98-3791-4B7A-85E7-B66CFB68C80F}"/>
    <cellStyle name="Salida 18 5 7 2" xfId="11016" xr:uid="{76C4C1C6-EEE5-402E-999D-1D1D70B31582}"/>
    <cellStyle name="Salida 18 5 7 2 2" xfId="26124" xr:uid="{B8F8B32E-80A6-483B-BFE3-D0B9DFAEA202}"/>
    <cellStyle name="Salida 18 5 7 3" xfId="13882" xr:uid="{B665EF96-82B4-4D84-997F-78807CBD6BC2}"/>
    <cellStyle name="Salida 18 5 7 3 2" xfId="28990" xr:uid="{89D1791B-0B1A-4DB9-B537-AF161461F4FB}"/>
    <cellStyle name="Salida 18 5 7 4" xfId="19742" xr:uid="{430DB377-9904-4EBC-982A-F6A45183BF94}"/>
    <cellStyle name="Salida 18 5 8" xfId="8495" xr:uid="{EFC4DFDB-DEF2-47D5-8C14-3BC24C023545}"/>
    <cellStyle name="Salida 18 5 8 2" xfId="23603" xr:uid="{CE136713-64F1-4AC8-B4C1-2274C3770220}"/>
    <cellStyle name="Salida 18 5 9" xfId="15301" xr:uid="{469245D4-8940-4E1D-AA7D-1B2CAFC77554}"/>
    <cellStyle name="Salida 18 5 9 2" xfId="30409" xr:uid="{A2C6D420-2119-4448-A361-2F9796609F9F}"/>
    <cellStyle name="Salida 2" xfId="1511" xr:uid="{00000000-0005-0000-0000-0000EB050000}"/>
    <cellStyle name="Salida 2 2" xfId="1937" xr:uid="{06CEA6A0-779F-45EE-80C3-3AAE8261C110}"/>
    <cellStyle name="Salida 2 2 10" xfId="8438" xr:uid="{52B78FC5-1A57-4266-B505-A1A722B5F733}"/>
    <cellStyle name="Salida 2 2 10 2" xfId="23546" xr:uid="{38F205AB-3E87-4CF5-9BD1-CA2D28FBFD45}"/>
    <cellStyle name="Salida 2 2 11" xfId="7562" xr:uid="{607DC605-E2EC-4DA2-ACD0-02A6F99887F8}"/>
    <cellStyle name="Salida 2 2 11 2" xfId="22670" xr:uid="{09989AD6-A2D8-47C3-8CA1-12D4056F069C}"/>
    <cellStyle name="Salida 2 2 12" xfId="14354" xr:uid="{A44FA102-57CB-4783-BD5F-09703C6A2E49}"/>
    <cellStyle name="Salida 2 2 12 2" xfId="29462" xr:uid="{9FBB0A86-3346-4271-9840-57CD594D943D}"/>
    <cellStyle name="Salida 2 2 13" xfId="17162" xr:uid="{81B142D6-AF10-4B17-8E4C-CC6EBFEEBD10}"/>
    <cellStyle name="Salida 2 2 2" xfId="2497" xr:uid="{E341CBFB-3942-4716-AAE7-10ACBD47E5F3}"/>
    <cellStyle name="Salida 2 2 2 2" xfId="5134" xr:uid="{B39F30BD-EE62-4260-8284-A6D251F15E3C}"/>
    <cellStyle name="Salida 2 2 2 2 2" xfId="11498" xr:uid="{8A35099B-1A16-4925-B969-40E554E7AFF6}"/>
    <cellStyle name="Salida 2 2 2 2 2 2" xfId="26606" xr:uid="{842A927A-57DD-4F56-8822-255FBC6704F4}"/>
    <cellStyle name="Salida 2 2 2 2 3" xfId="13620" xr:uid="{20B2BDDF-3647-450D-B5F7-A050C23E8062}"/>
    <cellStyle name="Salida 2 2 2 2 3 2" xfId="28728" xr:uid="{23D973B6-2FB6-4AB6-93C3-17100CF01E6C}"/>
    <cellStyle name="Salida 2 2 2 2 4" xfId="20242" xr:uid="{9C3FD5DF-E470-4232-B00C-94242B2A0662}"/>
    <cellStyle name="Salida 2 2 2 3" xfId="8964" xr:uid="{EDDC5ECE-86D6-48D4-949E-8886C55CE677}"/>
    <cellStyle name="Salida 2 2 2 3 2" xfId="24072" xr:uid="{2E290B68-23EC-4831-A04C-7C09A6299BE2}"/>
    <cellStyle name="Salida 2 2 3" xfId="2713" xr:uid="{8D40A642-00E9-4858-BD3D-4B8259985F96}"/>
    <cellStyle name="Salida 2 2 3 2" xfId="5350" xr:uid="{9EC9CBB0-BBD4-4CE0-A1EF-6CBE1A06EDE4}"/>
    <cellStyle name="Salida 2 2 3 2 2" xfId="11699" xr:uid="{C0596D80-5FBE-4FBB-98CE-49ED597F6952}"/>
    <cellStyle name="Salida 2 2 3 2 2 2" xfId="26807" xr:uid="{2720807B-7E72-4CED-9452-01252EC9D9BB}"/>
    <cellStyle name="Salida 2 2 3 2 3" xfId="13370" xr:uid="{600E22A0-5A37-41BC-A63F-BB696F259C52}"/>
    <cellStyle name="Salida 2 2 3 2 3 2" xfId="28478" xr:uid="{AAB9EBC7-A7D7-4CC5-BC9E-E3E02EE5A45B}"/>
    <cellStyle name="Salida 2 2 3 2 4" xfId="20458" xr:uid="{5ED96CC7-E9F1-45E6-89A4-81AB19A4DF74}"/>
    <cellStyle name="Salida 2 2 3 3" xfId="7886" xr:uid="{9914BBDC-6C83-4A80-A8E7-5FF5C7E7378E}"/>
    <cellStyle name="Salida 2 2 3 3 2" xfId="22994" xr:uid="{0B6722BF-45D0-47E7-8449-B071F2AFCAD3}"/>
    <cellStyle name="Salida 2 2 3 4" xfId="17821" xr:uid="{A7A6A9AB-C76E-43EE-9744-24B54369E9AD}"/>
    <cellStyle name="Salida 2 2 4" xfId="3016" xr:uid="{D66A4D22-FAB5-4528-867E-B64D4CB2F90E}"/>
    <cellStyle name="Salida 2 2 4 2" xfId="5653" xr:uid="{0D71C326-97D9-4B8B-9146-4185355F511B}"/>
    <cellStyle name="Salida 2 2 4 2 2" xfId="11964" xr:uid="{76BCCC62-2083-4862-96D0-6695ACBD8184}"/>
    <cellStyle name="Salida 2 2 4 2 2 2" xfId="27072" xr:uid="{FF7E6522-D986-4656-9E51-FC8708592CF1}"/>
    <cellStyle name="Salida 2 2 4 2 3" xfId="9180" xr:uid="{252A0405-011A-4B18-A723-DB9602ABF0D3}"/>
    <cellStyle name="Salida 2 2 4 2 3 2" xfId="24288" xr:uid="{B340B7DA-BF15-4E58-B43E-9987E41D451C}"/>
    <cellStyle name="Salida 2 2 4 2 4" xfId="20761" xr:uid="{C0A0EC72-1BE8-4904-8F86-8A2CF9CC0003}"/>
    <cellStyle name="Salida 2 2 4 3" xfId="9398" xr:uid="{B67EE53A-CC47-478B-9708-0B8674014836}"/>
    <cellStyle name="Salida 2 2 4 3 2" xfId="24506" xr:uid="{C42F67E4-3A82-4387-8B24-B5156D797B2B}"/>
    <cellStyle name="Salida 2 2 4 4" xfId="7969" xr:uid="{81F00BEF-C357-4EBA-AE41-B04A1732BD51}"/>
    <cellStyle name="Salida 2 2 4 4 2" xfId="23077" xr:uid="{BAE186F3-C8D0-4DF3-86AB-17C240898F41}"/>
    <cellStyle name="Salida 2 2 4 5" xfId="18124" xr:uid="{A46EC724-BC3E-4D08-9B4B-2E1384DF7522}"/>
    <cellStyle name="Salida 2 2 5" xfId="3342" xr:uid="{FB9BD903-B2C4-4953-814F-D13D6A6265C4}"/>
    <cellStyle name="Salida 2 2 5 2" xfId="5979" xr:uid="{0649BE65-1A71-46B9-A8A4-1D6232440796}"/>
    <cellStyle name="Salida 2 2 5 2 2" xfId="12290" xr:uid="{5C20622B-D6F7-4005-811A-C3C3E1D1A9C6}"/>
    <cellStyle name="Salida 2 2 5 2 2 2" xfId="27398" xr:uid="{8AFE6277-323B-4ED2-A251-373B2E42D70F}"/>
    <cellStyle name="Salida 2 2 5 2 3" xfId="14168" xr:uid="{2566EAF6-3CD5-43FA-A143-92480AE21F8F}"/>
    <cellStyle name="Salida 2 2 5 2 3 2" xfId="29276" xr:uid="{E1FE3CDD-0238-4354-9A91-18AAAF178D98}"/>
    <cellStyle name="Salida 2 2 5 2 4" xfId="21087" xr:uid="{CAE2F015-5A86-4428-AF5D-6F76E05F1863}"/>
    <cellStyle name="Salida 2 2 5 3" xfId="9724" xr:uid="{6412D5AC-6C16-46E4-A854-A14821A5901E}"/>
    <cellStyle name="Salida 2 2 5 3 2" xfId="24832" xr:uid="{FF91DABE-C486-4344-8BE2-155D2332FFDA}"/>
    <cellStyle name="Salida 2 2 5 4" xfId="16439" xr:uid="{6E4FFE96-A3BC-4CCF-B452-F69B24A417C4}"/>
    <cellStyle name="Salida 2 2 5 4 2" xfId="31547" xr:uid="{CA71A826-7C3D-41F4-AA51-7B1CFF7E74B6}"/>
    <cellStyle name="Salida 2 2 5 5" xfId="18450" xr:uid="{EDABA224-3143-4F85-A2A3-1AB332BEADE6}"/>
    <cellStyle name="Salida 2 2 6" xfId="3648" xr:uid="{333D8311-4120-45F7-96E6-EABE040DF29F}"/>
    <cellStyle name="Salida 2 2 6 2" xfId="6285" xr:uid="{493FC12F-CBBC-44DF-8136-6AD984D90720}"/>
    <cellStyle name="Salida 2 2 6 2 2" xfId="12596" xr:uid="{93773B88-927B-4BBF-A779-2D1CCBBCA607}"/>
    <cellStyle name="Salida 2 2 6 2 2 2" xfId="27704" xr:uid="{1C32051A-EE29-41DD-A483-63F2757E21B5}"/>
    <cellStyle name="Salida 2 2 6 2 3" xfId="14464" xr:uid="{7B998B96-44E5-43FC-955D-7EC6D9C3EFC2}"/>
    <cellStyle name="Salida 2 2 6 2 3 2" xfId="29572" xr:uid="{4C6909E6-B3D8-4131-B958-7AA2DD3B7574}"/>
    <cellStyle name="Salida 2 2 6 2 4" xfId="21393" xr:uid="{BE261227-CD91-406B-8BA5-4564B53654A4}"/>
    <cellStyle name="Salida 2 2 6 3" xfId="10030" xr:uid="{5FD56FDD-D136-46C1-8B5B-DC4455AF2A82}"/>
    <cellStyle name="Salida 2 2 6 3 2" xfId="25138" xr:uid="{2EBF026F-50A7-4A9E-AC3B-08F358DBD220}"/>
    <cellStyle name="Salida 2 2 6 4" xfId="15894" xr:uid="{415BE23B-A957-450A-9DB7-89880484D595}"/>
    <cellStyle name="Salida 2 2 6 4 2" xfId="31002" xr:uid="{9B4A16AC-D15F-4F56-9AE1-DA688698827F}"/>
    <cellStyle name="Salida 2 2 6 5" xfId="18756" xr:uid="{47F0B16D-E9D6-4085-8DBF-B6E1231CF61A}"/>
    <cellStyle name="Salida 2 2 7" xfId="4009" xr:uid="{155F53FA-B862-4FB7-957F-787FD3250C10}"/>
    <cellStyle name="Salida 2 2 7 2" xfId="6646" xr:uid="{69047052-EAE1-4681-B891-4C6FB1D2CEFD}"/>
    <cellStyle name="Salida 2 2 7 2 2" xfId="12957" xr:uid="{CB9849F4-D729-41A8-9639-18B0C7CAD543}"/>
    <cellStyle name="Salida 2 2 7 2 2 2" xfId="28065" xr:uid="{CA8A7AFA-A0C7-4914-8889-5836195DAB7B}"/>
    <cellStyle name="Salida 2 2 7 2 3" xfId="16647" xr:uid="{FDC2D185-7D5C-4B7F-9324-A45F996D7A0D}"/>
    <cellStyle name="Salida 2 2 7 2 3 2" xfId="31755" xr:uid="{43BBC717-878D-4DC5-8EDD-7E801C76033F}"/>
    <cellStyle name="Salida 2 2 7 2 4" xfId="21754" xr:uid="{84DB4F36-E18B-4606-AED5-D2C250350620}"/>
    <cellStyle name="Salida 2 2 7 3" xfId="10391" xr:uid="{81E7B30B-CFD1-47B1-8257-3218D33022F5}"/>
    <cellStyle name="Salida 2 2 7 3 2" xfId="25499" xr:uid="{A0E5B32D-F212-4C13-A0FA-CBE37C1E6155}"/>
    <cellStyle name="Salida 2 2 7 4" xfId="7808" xr:uid="{29888F2D-43D4-41FC-869B-63D376DF7E5B}"/>
    <cellStyle name="Salida 2 2 7 4 2" xfId="22916" xr:uid="{BA8527F0-2570-4AE9-830D-1189D64EDC69}"/>
    <cellStyle name="Salida 2 2 7 5" xfId="19117" xr:uid="{EDC16339-24A3-432E-B700-C7D1E39FF876}"/>
    <cellStyle name="Salida 2 2 8" xfId="4322" xr:uid="{DF7EE554-607A-4201-BA50-ECF4DF28754A}"/>
    <cellStyle name="Salida 2 2 8 2" xfId="6959" xr:uid="{0F3CB7FB-6C8C-405F-8421-93CD761350CC}"/>
    <cellStyle name="Salida 2 2 8 2 2" xfId="13270" xr:uid="{6D67B88F-4780-45FD-8E90-006F32D70844}"/>
    <cellStyle name="Salida 2 2 8 2 2 2" xfId="28378" xr:uid="{39A3C461-44C1-4554-8ED2-0362BB359196}"/>
    <cellStyle name="Salida 2 2 8 2 3" xfId="16934" xr:uid="{995BDC10-4249-47B3-848B-9E7614B6350B}"/>
    <cellStyle name="Salida 2 2 8 2 3 2" xfId="32042" xr:uid="{535ECE51-A89A-461C-B8C0-443C188EA233}"/>
    <cellStyle name="Salida 2 2 8 2 4" xfId="22067" xr:uid="{BC94E6C8-9272-44D3-B8E3-778E9D494C92}"/>
    <cellStyle name="Salida 2 2 8 3" xfId="10704" xr:uid="{01501E48-7AFF-4991-A141-E2B26C56A5DC}"/>
    <cellStyle name="Salida 2 2 8 3 2" xfId="25812" xr:uid="{461AAE56-2B4F-40FB-BD8A-AF54118EBD91}"/>
    <cellStyle name="Salida 2 2 8 4" xfId="9172" xr:uid="{2CC4EDD1-954B-4388-84C0-3F1FF75A8866}"/>
    <cellStyle name="Salida 2 2 8 4 2" xfId="24280" xr:uid="{CB8596BD-2866-4D62-8D29-26DF34AAE3E5}"/>
    <cellStyle name="Salida 2 2 8 5" xfId="19430" xr:uid="{0FE2EA0C-3AB5-4936-B689-9CFC1204CE3B}"/>
    <cellStyle name="Salida 2 2 9" xfId="4574" xr:uid="{1083D692-CCA9-4FBF-BAA6-0405A75870C1}"/>
    <cellStyle name="Salida 2 2 9 2" xfId="10956" xr:uid="{1D86728D-B14B-4C28-A53D-E1BE8D6C9048}"/>
    <cellStyle name="Salida 2 2 9 2 2" xfId="26064" xr:uid="{6EC2EF18-BD18-4AA8-9D6A-74405EC5271F}"/>
    <cellStyle name="Salida 2 2 9 3" xfId="15347" xr:uid="{35ADE328-6F4D-4330-8119-740406210C40}"/>
    <cellStyle name="Salida 2 2 9 3 2" xfId="30455" xr:uid="{491B5F0E-4FCD-448A-A37A-314638295B9E}"/>
    <cellStyle name="Salida 2 2 9 4" xfId="19682" xr:uid="{FBDDDC35-62F4-45A1-8D3C-C22E4AB563C6}"/>
    <cellStyle name="Salida 2 3" xfId="1796" xr:uid="{8F6308BE-9DE4-4BFE-923F-78FE5217A66F}"/>
    <cellStyle name="Salida 2 3 10" xfId="8297" xr:uid="{8FAC7C3B-63E8-457B-B7FF-43192BE96C64}"/>
    <cellStyle name="Salida 2 3 10 2" xfId="23405" xr:uid="{AF029A15-1EDC-45D1-9787-4C3EE1B1485E}"/>
    <cellStyle name="Salida 2 3 11" xfId="13666" xr:uid="{FD86F1B6-76D4-4BD3-B0B5-3F38295F0992}"/>
    <cellStyle name="Salida 2 3 11 2" xfId="28774" xr:uid="{37D38FE4-1E74-45FA-A164-8301AD2C1CE9}"/>
    <cellStyle name="Salida 2 3 12" xfId="14750" xr:uid="{33268555-5FFD-4BD6-B86C-BEB14E45B256}"/>
    <cellStyle name="Salida 2 3 12 2" xfId="29858" xr:uid="{86CD8BEA-D5FF-42BD-8E35-4E1C59EB6357}"/>
    <cellStyle name="Salida 2 3 13" xfId="17021" xr:uid="{3A220A09-204A-4ED1-B30B-4877CA30F6B9}"/>
    <cellStyle name="Salida 2 3 2" xfId="2356" xr:uid="{399C5277-0A8A-4B3D-BF77-89FD08A4F4F7}"/>
    <cellStyle name="Salida 2 3 2 2" xfId="4993" xr:uid="{4CE23D5D-BEAF-42ED-B8E5-B8D83EDA9544}"/>
    <cellStyle name="Salida 2 3 2 2 2" xfId="11357" xr:uid="{2C58D394-AC82-450C-8707-771EC8FADC6E}"/>
    <cellStyle name="Salida 2 3 2 2 2 2" xfId="26465" xr:uid="{2D86EBF6-0FB4-48A8-B271-3C289AC019E7}"/>
    <cellStyle name="Salida 2 3 2 2 3" xfId="7731" xr:uid="{DA5FFD1F-CC7A-414D-8671-30A4C4EDC479}"/>
    <cellStyle name="Salida 2 3 2 2 3 2" xfId="22839" xr:uid="{2735657F-82E0-47FE-89FF-53168A1562F1}"/>
    <cellStyle name="Salida 2 3 2 2 4" xfId="20101" xr:uid="{B1B34558-4B03-41EB-9B38-0FE230A7F382}"/>
    <cellStyle name="Salida 2 3 2 3" xfId="8823" xr:uid="{20FDF77A-C26A-4A0F-B0C6-35A76CC6B461}"/>
    <cellStyle name="Salida 2 3 2 3 2" xfId="23931" xr:uid="{D9C4A1CA-308C-40D3-BC50-2900E2F2B3CF}"/>
    <cellStyle name="Salida 2 3 3" xfId="2263" xr:uid="{B3239A6B-6A4B-4DFE-957B-75411E635944}"/>
    <cellStyle name="Salida 2 3 3 2" xfId="4900" xr:uid="{AC30F65C-F95F-4134-8A62-BDB698C17337}"/>
    <cellStyle name="Salida 2 3 3 2 2" xfId="11264" xr:uid="{20499E20-8DA1-44B6-A629-B66ACACFA1BC}"/>
    <cellStyle name="Salida 2 3 3 2 2 2" xfId="26372" xr:uid="{1A5FEC26-021E-43C5-8799-A595EE0798AC}"/>
    <cellStyle name="Salida 2 3 3 2 3" xfId="13825" xr:uid="{78796F04-93E6-4E8B-9B57-23B5A3EBA26F}"/>
    <cellStyle name="Salida 2 3 3 2 3 2" xfId="28933" xr:uid="{427426D0-DF6F-452F-9B3E-69F1B76B456A}"/>
    <cellStyle name="Salida 2 3 3 2 4" xfId="20008" xr:uid="{5D39BEFD-8A35-4A44-AC72-A3EDDF4A70D3}"/>
    <cellStyle name="Salida 2 3 3 3" xfId="13959" xr:uid="{1213318B-E1F3-4C41-BF5B-1EB665A25C26}"/>
    <cellStyle name="Salida 2 3 3 3 2" xfId="29067" xr:uid="{D0F06425-5F8B-466F-979A-6EE07E408A37}"/>
    <cellStyle name="Salida 2 3 3 4" xfId="17488" xr:uid="{C9A1311D-3FED-4368-8AD0-9D7C3F4B4E37}"/>
    <cellStyle name="Salida 2 3 4" xfId="2333" xr:uid="{785F3030-441F-4B4F-89CC-E4971ACA6032}"/>
    <cellStyle name="Salida 2 3 4 2" xfId="4970" xr:uid="{A80FDC0B-8E5E-43B0-A766-F14CE0DBF25E}"/>
    <cellStyle name="Salida 2 3 4 2 2" xfId="11334" xr:uid="{C2316C4B-7438-44E6-BB07-83112C104A12}"/>
    <cellStyle name="Salida 2 3 4 2 2 2" xfId="26442" xr:uid="{05807C7F-9C15-4679-B6DD-BA6CFC95258D}"/>
    <cellStyle name="Salida 2 3 4 2 3" xfId="7720" xr:uid="{0CFC22A2-1979-4189-90C8-A64E62ECA34F}"/>
    <cellStyle name="Salida 2 3 4 2 3 2" xfId="22828" xr:uid="{B0797786-72C9-41BD-A2A9-B0F51F936BC7}"/>
    <cellStyle name="Salida 2 3 4 2 4" xfId="20078" xr:uid="{2C274ABA-4D72-42CF-BB77-F1AE2B0A6589}"/>
    <cellStyle name="Salida 2 3 4 3" xfId="8800" xr:uid="{FE54C984-D445-4D24-BEF0-42F1C8E527CD}"/>
    <cellStyle name="Salida 2 3 4 3 2" xfId="23908" xr:uid="{4F2BC609-EF2B-42D4-9D93-B738362C32A7}"/>
    <cellStyle name="Salida 2 3 4 4" xfId="7365" xr:uid="{53E4E70E-A0FE-46BD-A276-4199BBDA2300}"/>
    <cellStyle name="Salida 2 3 4 4 2" xfId="22473" xr:uid="{1318A182-7604-40B1-895D-8A5FEF1C35E0}"/>
    <cellStyle name="Salida 2 3 4 5" xfId="17558" xr:uid="{A77826F4-2B76-41A4-B377-CFF719195140}"/>
    <cellStyle name="Salida 2 3 5" xfId="2277" xr:uid="{A45407C6-88D4-4F7A-BB2C-F0F2E16F0F7F}"/>
    <cellStyle name="Salida 2 3 5 2" xfId="4914" xr:uid="{90DC255D-2721-46E9-95D9-1E5C2F0F87E2}"/>
    <cellStyle name="Salida 2 3 5 2 2" xfId="11278" xr:uid="{F2F7A4A3-6B43-4216-B11B-FA0A54888197}"/>
    <cellStyle name="Salida 2 3 5 2 2 2" xfId="26386" xr:uid="{FAC45C22-15AA-43F1-8CDD-EA3D0DED9337}"/>
    <cellStyle name="Salida 2 3 5 2 3" xfId="14936" xr:uid="{8624FB48-C559-46A8-80CB-4765B7C9DF38}"/>
    <cellStyle name="Salida 2 3 5 2 3 2" xfId="30044" xr:uid="{4D4D70D3-EEC3-4F68-93D4-452C9C86DF10}"/>
    <cellStyle name="Salida 2 3 5 2 4" xfId="20022" xr:uid="{778B0380-948C-4439-95A9-114ADC769394}"/>
    <cellStyle name="Salida 2 3 5 3" xfId="8744" xr:uid="{8266E52A-53F5-4853-9AD4-ED7E40C2594F}"/>
    <cellStyle name="Salida 2 3 5 3 2" xfId="23852" xr:uid="{B046EE66-647F-4908-A809-B7F2D66D4589}"/>
    <cellStyle name="Salida 2 3 5 4" xfId="15315" xr:uid="{FD3C524B-BF0D-48F4-83BB-6AFB09B2541D}"/>
    <cellStyle name="Salida 2 3 5 4 2" xfId="30423" xr:uid="{96BF5BE6-E29F-41EE-9B33-2C921A02F907}"/>
    <cellStyle name="Salida 2 3 5 5" xfId="17502" xr:uid="{7F1D78E1-D7B0-4262-8AC0-9EEDE50F28A8}"/>
    <cellStyle name="Salida 2 3 6" xfId="2299" xr:uid="{D2928C3E-3115-4740-9F8B-B9F419E1FFCF}"/>
    <cellStyle name="Salida 2 3 6 2" xfId="4936" xr:uid="{2A676980-D27F-44C1-BAF4-CC1D95185FBA}"/>
    <cellStyle name="Salida 2 3 6 2 2" xfId="11300" xr:uid="{440D7586-F7E8-4D80-B5CF-7A0C3B6ABA8E}"/>
    <cellStyle name="Salida 2 3 6 2 2 2" xfId="26408" xr:uid="{C462C69F-CB2C-462F-83C1-D36924FA2166}"/>
    <cellStyle name="Salida 2 3 6 2 3" xfId="15204" xr:uid="{6EE7C7F7-A9D3-4BD6-AAB0-9FB8C71209F1}"/>
    <cellStyle name="Salida 2 3 6 2 3 2" xfId="30312" xr:uid="{14C21B94-CA6E-42DA-AB96-F6DD29AA71DB}"/>
    <cellStyle name="Salida 2 3 6 2 4" xfId="20044" xr:uid="{539B0F93-BD59-4AB0-B020-11CECC7F7804}"/>
    <cellStyle name="Salida 2 3 6 3" xfId="8766" xr:uid="{4B55F930-8CB5-4D90-893C-1DBCA8F27857}"/>
    <cellStyle name="Salida 2 3 6 3 2" xfId="23874" xr:uid="{E0A20B68-4C3B-4A01-9BA4-9D80FF624BA3}"/>
    <cellStyle name="Salida 2 3 6 4" xfId="15674" xr:uid="{A4E4356F-8813-49D7-980E-5132DA448CD7}"/>
    <cellStyle name="Salida 2 3 6 4 2" xfId="30782" xr:uid="{6F18F473-D78F-4976-81E5-C15DF29233E2}"/>
    <cellStyle name="Salida 2 3 6 5" xfId="17524" xr:uid="{66A78137-1892-4AC6-96C3-CD1CB074F3C2}"/>
    <cellStyle name="Salida 2 3 7" xfId="3868" xr:uid="{AAA39496-D3DF-40FD-8C47-AF46A11944EB}"/>
    <cellStyle name="Salida 2 3 7 2" xfId="6505" xr:uid="{A1A198FB-D89F-4181-97FC-16C16FE425EF}"/>
    <cellStyle name="Salida 2 3 7 2 2" xfId="12816" xr:uid="{A3975441-4F28-4105-A479-38A71A2A5376}"/>
    <cellStyle name="Salida 2 3 7 2 2 2" xfId="27924" xr:uid="{11F75BDD-7E06-45C4-BD91-16D57DE83F77}"/>
    <cellStyle name="Salida 2 3 7 2 3" xfId="13942" xr:uid="{100A62FB-AA6B-40E8-9E11-0DF952707973}"/>
    <cellStyle name="Salida 2 3 7 2 3 2" xfId="29050" xr:uid="{FAE37D16-8A98-4495-86C2-367125080C86}"/>
    <cellStyle name="Salida 2 3 7 2 4" xfId="21613" xr:uid="{E9DD8D58-6E41-46DA-A13C-A7FB9BE7BB6B}"/>
    <cellStyle name="Salida 2 3 7 3" xfId="10250" xr:uid="{A848F1B4-DB5F-4031-B764-24BB9BB89ACC}"/>
    <cellStyle name="Salida 2 3 7 3 2" xfId="25358" xr:uid="{59DA65FD-B979-497B-9671-03E91C5D47D3}"/>
    <cellStyle name="Salida 2 3 7 4" xfId="14800" xr:uid="{43095EE7-937D-4847-8E2A-4E7E3C543667}"/>
    <cellStyle name="Salida 2 3 7 4 2" xfId="29908" xr:uid="{040CD9F9-9DFE-434D-9CB6-5866B8A22161}"/>
    <cellStyle name="Salida 2 3 7 5" xfId="18976" xr:uid="{DE52AE16-AB00-44E4-8B26-712BF2A80878}"/>
    <cellStyle name="Salida 2 3 8" xfId="4250" xr:uid="{66B90E2D-1BF2-4E2A-959C-3C4A6609A829}"/>
    <cellStyle name="Salida 2 3 8 2" xfId="6887" xr:uid="{E48A876F-18F3-43ED-B738-EEB8E1B40687}"/>
    <cellStyle name="Salida 2 3 8 2 2" xfId="13198" xr:uid="{9F5C6472-09E7-409F-8E83-027698FA936B}"/>
    <cellStyle name="Salida 2 3 8 2 2 2" xfId="28306" xr:uid="{D6C8FC27-66C2-4695-A8D6-FFBB331865BA}"/>
    <cellStyle name="Salida 2 3 8 2 3" xfId="16862" xr:uid="{5187F401-3F22-4C4E-B62D-6B6EDC99DAE3}"/>
    <cellStyle name="Salida 2 3 8 2 3 2" xfId="31970" xr:uid="{0C6290A2-EC3D-44DA-9F12-7FDF2C369206}"/>
    <cellStyle name="Salida 2 3 8 2 4" xfId="21995" xr:uid="{F6C8CEAD-366D-4A50-A0CB-24D06F6586F1}"/>
    <cellStyle name="Salida 2 3 8 3" xfId="10632" xr:uid="{77AA72E3-AABC-4997-8372-20687B6609DD}"/>
    <cellStyle name="Salida 2 3 8 3 2" xfId="25740" xr:uid="{1D32D828-F9F8-4BAB-9523-8D8C652C10B4}"/>
    <cellStyle name="Salida 2 3 8 4" xfId="15779" xr:uid="{1D6DCD25-DF0E-4B71-81C6-ADDBC2E2A696}"/>
    <cellStyle name="Salida 2 3 8 4 2" xfId="30887" xr:uid="{25DD5871-40A5-4685-8578-F538280128E5}"/>
    <cellStyle name="Salida 2 3 8 5" xfId="19358" xr:uid="{844BCABB-77D3-4DBB-8984-4A30120C1F89}"/>
    <cellStyle name="Salida 2 3 9" xfId="4433" xr:uid="{61EF9DC1-A13F-4CD4-B352-8495C22B87E8}"/>
    <cellStyle name="Salida 2 3 9 2" xfId="10815" xr:uid="{70BAA0BC-A2ED-4CFF-93F5-10513ADE204C}"/>
    <cellStyle name="Salida 2 3 9 2 2" xfId="25923" xr:uid="{FD3E1E16-241C-49C6-846B-96493907249B}"/>
    <cellStyle name="Salida 2 3 9 3" xfId="15558" xr:uid="{66A7F7FD-2894-46AD-B035-BE50B90D6A1C}"/>
    <cellStyle name="Salida 2 3 9 3 2" xfId="30666" xr:uid="{F10CC256-748B-4F55-9AE6-21289D31BA77}"/>
    <cellStyle name="Salida 2 3 9 4" xfId="19541" xr:uid="{BF541558-2228-44CB-AA16-28758CB7BAB1}"/>
    <cellStyle name="Salida 2 4" xfId="2128" xr:uid="{E7B23F64-EB30-46FF-9753-F14EC816963E}"/>
    <cellStyle name="Salida 2 4 10" xfId="13778" xr:uid="{2C8BC46C-EC0F-450C-A1D7-196680B85B84}"/>
    <cellStyle name="Salida 2 4 10 2" xfId="28886" xr:uid="{0D33DEE2-121C-45B1-8FF5-6C543D55588C}"/>
    <cellStyle name="Salida 2 4 11" xfId="13804" xr:uid="{F451FE31-F204-4191-8B6B-E7DF6B1BB119}"/>
    <cellStyle name="Salida 2 4 11 2" xfId="28912" xr:uid="{51B3EC44-D695-46B2-99A0-98B6483208A4}"/>
    <cellStyle name="Salida 2 4 12" xfId="17353" xr:uid="{D7A8E940-0820-40D4-91B8-BFB7ABF1C80D}"/>
    <cellStyle name="Salida 2 4 2" xfId="2618" xr:uid="{B921325C-95B6-4995-9AD2-570F31D9DB65}"/>
    <cellStyle name="Salida 2 4 2 2" xfId="5255" xr:uid="{3652E87D-EA48-413F-A877-CCDEE86B24A1}"/>
    <cellStyle name="Salida 2 4 2 2 2" xfId="11619" xr:uid="{EB54A6B8-BE93-48B7-9622-68BE098AF532}"/>
    <cellStyle name="Salida 2 4 2 2 2 2" xfId="26727" xr:uid="{4D6CE977-BED0-45AE-91DC-5B81728572BA}"/>
    <cellStyle name="Salida 2 4 2 2 3" xfId="14199" xr:uid="{CA47FF64-74B6-4DA8-A797-A11CF310CE06}"/>
    <cellStyle name="Salida 2 4 2 2 3 2" xfId="29307" xr:uid="{F3F8DB36-D62F-4D2E-8E09-0636D31AA91E}"/>
    <cellStyle name="Salida 2 4 2 2 4" xfId="20363" xr:uid="{A44B9183-AEEA-45E1-BF18-F3C23FCEFC63}"/>
    <cellStyle name="Salida 2 4 2 3" xfId="9085" xr:uid="{F14E5646-C46C-4F1B-A1D0-8DA9E07555BE}"/>
    <cellStyle name="Salida 2 4 2 3 2" xfId="24193" xr:uid="{028A72AB-DCE6-4ED4-B9DF-6E73AF0F0F1A}"/>
    <cellStyle name="Salida 2 4 2 4" xfId="11821" xr:uid="{6AF6E318-D385-415D-8EB1-229C855E0456}"/>
    <cellStyle name="Salida 2 4 2 4 2" xfId="26929" xr:uid="{826ADDAE-E09E-4460-93A0-8B3E159DF033}"/>
    <cellStyle name="Salida 2 4 2 5" xfId="7856" xr:uid="{35D581C7-2BD4-4214-BD4F-8F00DF17C453}"/>
    <cellStyle name="Salida 2 4 2 5 2" xfId="22964" xr:uid="{14ECC371-DBD2-40A2-9F14-70A5963B0420}"/>
    <cellStyle name="Salida 2 4 2 6" xfId="17726" xr:uid="{E9FEB9C7-AEF2-45B9-A64A-BF29495CBA7A}"/>
    <cellStyle name="Salida 2 4 3" xfId="2883" xr:uid="{4595C967-2EC6-466A-BD3E-83C4016662B7}"/>
    <cellStyle name="Salida 2 4 3 2" xfId="5520" xr:uid="{0A59C8FE-71A4-4610-AF98-51114A5EDE87}"/>
    <cellStyle name="Salida 2 4 3 2 2" xfId="11831" xr:uid="{50473948-EB68-4B15-89DC-13BB20714617}"/>
    <cellStyle name="Salida 2 4 3 2 2 2" xfId="26939" xr:uid="{02827A81-91A5-4068-8235-65DC24B3A222}"/>
    <cellStyle name="Salida 2 4 3 2 3" xfId="15220" xr:uid="{B8AD7425-1F56-421E-B425-515507805042}"/>
    <cellStyle name="Salida 2 4 3 2 3 2" xfId="30328" xr:uid="{B6BACA85-67FD-45AD-9053-0AB0A53E2C65}"/>
    <cellStyle name="Salida 2 4 3 2 4" xfId="20628" xr:uid="{B53D2002-EA3F-4CC0-BE53-AEC8B48DF7AD}"/>
    <cellStyle name="Salida 2 4 3 3" xfId="8120" xr:uid="{693C85AB-2FC5-44C8-8564-F4E5FA1D921D}"/>
    <cellStyle name="Salida 2 4 3 3 2" xfId="23228" xr:uid="{8D2687FD-3FCE-492B-BF40-2DE5369E97B1}"/>
    <cellStyle name="Salida 2 4 3 4" xfId="17991" xr:uid="{D00A5A9A-3C98-40FE-870F-1D22D9C89FC0}"/>
    <cellStyle name="Salida 2 4 4" xfId="3186" xr:uid="{C3648BA6-9D93-409D-A24C-C9096E70D091}"/>
    <cellStyle name="Salida 2 4 4 2" xfId="5823" xr:uid="{F1A0CC70-2C8B-4049-B1D0-B625823BBE9B}"/>
    <cellStyle name="Salida 2 4 4 2 2" xfId="12134" xr:uid="{1C2A08C6-8E25-4BE2-8D11-80F1B032F34E}"/>
    <cellStyle name="Salida 2 4 4 2 2 2" xfId="27242" xr:uid="{E01533E2-3962-4991-94F8-C69F97D1F62C}"/>
    <cellStyle name="Salida 2 4 4 2 3" xfId="11213" xr:uid="{8087C89B-283C-4C19-88D5-2B36F56329EF}"/>
    <cellStyle name="Salida 2 4 4 2 3 2" xfId="26321" xr:uid="{68BB40AE-BB5B-42C6-AE44-08A9EEAE4F99}"/>
    <cellStyle name="Salida 2 4 4 2 4" xfId="20931" xr:uid="{DF77E8FF-94E7-4900-8913-D7B2D54F3C1A}"/>
    <cellStyle name="Salida 2 4 4 3" xfId="9568" xr:uid="{4F852FEF-78A8-4EF1-86C1-060FF6041435}"/>
    <cellStyle name="Salida 2 4 4 3 2" xfId="24676" xr:uid="{C52EC5D7-4C42-4A59-8A06-17ED7B8D65D5}"/>
    <cellStyle name="Salida 2 4 4 4" xfId="9272" xr:uid="{1E6C418B-6A1C-447D-9F47-C1FF75F97DED}"/>
    <cellStyle name="Salida 2 4 4 4 2" xfId="24380" xr:uid="{03E8B6AB-4579-4C6F-A7FA-6BDB725330B3}"/>
    <cellStyle name="Salida 2 4 4 5" xfId="18294" xr:uid="{B7B39D5D-A5CA-43CD-B397-E2826F95A73A}"/>
    <cellStyle name="Salida 2 4 5" xfId="3512" xr:uid="{703D0246-BF00-4138-969F-A04269889D9F}"/>
    <cellStyle name="Salida 2 4 5 2" xfId="6149" xr:uid="{17386E86-FDD2-446B-A6D0-51E7188C2B9E}"/>
    <cellStyle name="Salida 2 4 5 2 2" xfId="12460" xr:uid="{10D8F858-5377-4DBE-8828-E4125741CAA5}"/>
    <cellStyle name="Salida 2 4 5 2 2 2" xfId="27568" xr:uid="{62857CAD-E325-4274-9314-870768144F79}"/>
    <cellStyle name="Salida 2 4 5 2 3" xfId="15024" xr:uid="{09DF2F55-C656-41E3-BC5F-C8409D2FD991}"/>
    <cellStyle name="Salida 2 4 5 2 3 2" xfId="30132" xr:uid="{46C82F36-A75B-4D1A-8B6B-1ED0D9751D62}"/>
    <cellStyle name="Salida 2 4 5 2 4" xfId="21257" xr:uid="{C2279573-ACF5-448E-907C-4521795EA598}"/>
    <cellStyle name="Salida 2 4 5 3" xfId="9894" xr:uid="{8AEA8247-934A-4201-9BE0-AED76F527459}"/>
    <cellStyle name="Salida 2 4 5 3 2" xfId="25002" xr:uid="{EEE5F2CB-823A-41F1-B933-AD7B20855104}"/>
    <cellStyle name="Salida 2 4 5 4" xfId="15176" xr:uid="{B76040C2-51EC-4302-83D8-DDFF06E37D47}"/>
    <cellStyle name="Salida 2 4 5 4 2" xfId="30284" xr:uid="{47EDB41C-9249-4626-A3D6-E58CE8635BC3}"/>
    <cellStyle name="Salida 2 4 5 5" xfId="18620" xr:uid="{AF48E8D3-94FD-4C11-BCA9-E4F3E6456C9C}"/>
    <cellStyle name="Salida 2 4 6" xfId="3818" xr:uid="{84EFF06F-BB4F-4CB7-8320-6173B4ED1B1C}"/>
    <cellStyle name="Salida 2 4 6 2" xfId="6455" xr:uid="{E797C626-B593-4815-8AA2-CEED8A2B6F5D}"/>
    <cellStyle name="Salida 2 4 6 2 2" xfId="12766" xr:uid="{8F1A1858-8429-4FB3-9039-266A1296D26E}"/>
    <cellStyle name="Salida 2 4 6 2 2 2" xfId="27874" xr:uid="{82DC880E-D840-482C-B38B-D2379173A920}"/>
    <cellStyle name="Salida 2 4 6 2 3" xfId="11216" xr:uid="{840AAF2D-4E10-4C22-9C73-2C8274976C3E}"/>
    <cellStyle name="Salida 2 4 6 2 3 2" xfId="26324" xr:uid="{0235FB12-CB44-4245-BBE3-1046C6BEDB81}"/>
    <cellStyle name="Salida 2 4 6 2 4" xfId="21563" xr:uid="{A1B0CEBC-AC54-413E-A75E-2F77EFE12894}"/>
    <cellStyle name="Salida 2 4 6 3" xfId="10200" xr:uid="{33B14745-5EB0-496A-B830-9E1D67681EA4}"/>
    <cellStyle name="Salida 2 4 6 3 2" xfId="25308" xr:uid="{26673B05-70F4-4C31-9B96-5F4D4E64E379}"/>
    <cellStyle name="Salida 2 4 6 4" xfId="14557" xr:uid="{AD7E9301-5A3B-4DF0-90FD-4A9E86181602}"/>
    <cellStyle name="Salida 2 4 6 4 2" xfId="29665" xr:uid="{41758C6E-E6F3-48D6-98BF-3A9957DEE65F}"/>
    <cellStyle name="Salida 2 4 6 5" xfId="18926" xr:uid="{E38EA747-30BD-4238-9B27-990F2157958E}"/>
    <cellStyle name="Salida 2 4 7" xfId="4200" xr:uid="{886507AC-A0BC-481E-8A96-6D2B48D41CC3}"/>
    <cellStyle name="Salida 2 4 7 2" xfId="6837" xr:uid="{E54D8D8B-F59D-4CB6-9B98-DC4FC3AB3AE5}"/>
    <cellStyle name="Salida 2 4 7 2 2" xfId="13148" xr:uid="{0A88D878-9FA4-4DFE-AC5C-503D871FE21F}"/>
    <cellStyle name="Salida 2 4 7 2 2 2" xfId="28256" xr:uid="{69A0E82B-16E7-4D5E-84EB-31D659577BC4}"/>
    <cellStyle name="Salida 2 4 7 2 3" xfId="16817" xr:uid="{A55B6DBE-9EDE-42EF-B2D6-A9B535B174ED}"/>
    <cellStyle name="Salida 2 4 7 2 3 2" xfId="31925" xr:uid="{9DA12194-ADD0-40B2-80B3-5E4598C65185}"/>
    <cellStyle name="Salida 2 4 7 2 4" xfId="21945" xr:uid="{B30C1174-411D-440A-9DF6-B2594194B5CF}"/>
    <cellStyle name="Salida 2 4 7 3" xfId="10582" xr:uid="{A91839C8-B7BA-4263-81DE-64D6C7F99AE1}"/>
    <cellStyle name="Salida 2 4 7 3 2" xfId="25690" xr:uid="{A05AC835-512E-460C-A84D-70B203F272B9}"/>
    <cellStyle name="Salida 2 4 7 4" xfId="16389" xr:uid="{01327CCD-A065-484A-9763-686C76A84E46}"/>
    <cellStyle name="Salida 2 4 7 4 2" xfId="31497" xr:uid="{640D2B2D-D057-4872-8F0A-67B4056586E4}"/>
    <cellStyle name="Salida 2 4 7 5" xfId="19308" xr:uid="{A4FE58D8-19F9-4AE5-9F2A-352AC45A4CA6}"/>
    <cellStyle name="Salida 2 4 8" xfId="4765" xr:uid="{03C73E1A-73F5-44E0-B7A4-D06F0CE327E4}"/>
    <cellStyle name="Salida 2 4 8 2" xfId="11147" xr:uid="{63B94772-A627-48CD-9D87-C254A8294D6C}"/>
    <cellStyle name="Salida 2 4 8 2 2" xfId="26255" xr:uid="{6C8B3A88-3699-4696-A2B8-F8106CB5C73F}"/>
    <cellStyle name="Salida 2 4 8 3" xfId="7821" xr:uid="{901CE8BF-143D-4406-B241-4A2D48FC7647}"/>
    <cellStyle name="Salida 2 4 8 3 2" xfId="22929" xr:uid="{B74394A7-0F86-4031-BDD6-594C365AFA99}"/>
    <cellStyle name="Salida 2 4 8 4" xfId="19873" xr:uid="{98ADE61C-FCBB-4341-B72C-F729C1A60AB1}"/>
    <cellStyle name="Salida 2 4 9" xfId="8626" xr:uid="{76FBCE35-3040-414B-BA3D-ED5F2D3304D4}"/>
    <cellStyle name="Salida 2 4 9 2" xfId="23734" xr:uid="{C3469FB9-3F86-422D-895B-C35648684267}"/>
    <cellStyle name="Salida 2 5" xfId="1996" xr:uid="{30B728A9-09F7-4486-9710-1FF4F8A6E764}"/>
    <cellStyle name="Salida 2 5 10" xfId="14956" xr:uid="{2BB3785D-A4E5-4A2F-A4F0-C4AC2A3911A3}"/>
    <cellStyle name="Salida 2 5 10 2" xfId="30064" xr:uid="{30D159A1-269A-45D4-A115-5A829A8BF42D}"/>
    <cellStyle name="Salida 2 5 11" xfId="17221" xr:uid="{E42D8E5D-7549-4DA8-9BA2-F6935E167F6E}"/>
    <cellStyle name="Salida 2 5 2" xfId="2758" xr:uid="{D50F18AB-6DD0-4DC3-A8F7-8EB46A3A2F8F}"/>
    <cellStyle name="Salida 2 5 2 2" xfId="5395" xr:uid="{A4FBBFFE-9B6D-4D52-BF1B-AE4E10F5797E}"/>
    <cellStyle name="Salida 2 5 2 2 2" xfId="11744" xr:uid="{CA59640D-CCC8-478F-8E9D-54316B1C77C7}"/>
    <cellStyle name="Salida 2 5 2 2 2 2" xfId="26852" xr:uid="{96FDD4CE-40FB-4400-AE70-CC10D97EA6CF}"/>
    <cellStyle name="Salida 2 5 2 2 3" xfId="14560" xr:uid="{DDB3B384-975E-4789-8F10-BC73B593B832}"/>
    <cellStyle name="Salida 2 5 2 2 3 2" xfId="29668" xr:uid="{61C7EABA-FB4E-407C-AB00-38613775EBF4}"/>
    <cellStyle name="Salida 2 5 2 2 4" xfId="20503" xr:uid="{EA505751-F0BE-432D-8E7D-D0F277F3D60D}"/>
    <cellStyle name="Salida 2 5 2 3" xfId="7593" xr:uid="{62CE0AC3-FE0F-4916-ABC3-DA1AAA3E097B}"/>
    <cellStyle name="Salida 2 5 2 3 2" xfId="22701" xr:uid="{37066AB9-885C-4AE9-BA91-CCC70FCC1BC2}"/>
    <cellStyle name="Salida 2 5 2 4" xfId="17866" xr:uid="{E444B6F1-681D-42E0-9141-216F34D4EA4A}"/>
    <cellStyle name="Salida 2 5 3" xfId="3061" xr:uid="{24FA2A9D-B1E2-4C6E-8163-30CCFBF2D1E2}"/>
    <cellStyle name="Salida 2 5 3 2" xfId="5698" xr:uid="{008E2497-71B4-43CA-B24A-C625A59100FA}"/>
    <cellStyle name="Salida 2 5 3 2 2" xfId="12009" xr:uid="{D484E640-5366-423A-8BFA-63A6543A9DFA}"/>
    <cellStyle name="Salida 2 5 3 2 2 2" xfId="27117" xr:uid="{03074B3B-871F-4049-BCA1-C43A94DF326C}"/>
    <cellStyle name="Salida 2 5 3 2 3" xfId="16482" xr:uid="{FFAE57DB-62AB-4CCD-88FF-EF0643412704}"/>
    <cellStyle name="Salida 2 5 3 2 3 2" xfId="31590" xr:uid="{7CF91197-39C0-48C9-A887-0693AEE06B4E}"/>
    <cellStyle name="Salida 2 5 3 2 4" xfId="20806" xr:uid="{A984D828-1A65-460E-98B4-ABB3499F7A14}"/>
    <cellStyle name="Salida 2 5 3 3" xfId="9443" xr:uid="{C58C324F-5CD8-4819-8592-6452F8791C0E}"/>
    <cellStyle name="Salida 2 5 3 3 2" xfId="24551" xr:uid="{52A01054-1022-4FEB-95D7-B475131BA24D}"/>
    <cellStyle name="Salida 2 5 3 4" xfId="14005" xr:uid="{D20F80CE-7690-47F7-9CFB-707E86B81E7B}"/>
    <cellStyle name="Salida 2 5 3 4 2" xfId="29113" xr:uid="{88549819-CC58-4F69-A49D-4EF58BEA6F8E}"/>
    <cellStyle name="Salida 2 5 3 5" xfId="18169" xr:uid="{A61C6C6B-47BD-4A96-81D7-FD7905A23348}"/>
    <cellStyle name="Salida 2 5 4" xfId="3387" xr:uid="{8638A163-3DF9-4A56-BB60-10C4B5879FA5}"/>
    <cellStyle name="Salida 2 5 4 2" xfId="6024" xr:uid="{F6E9D98A-4146-40F1-8D9F-31630382BD09}"/>
    <cellStyle name="Salida 2 5 4 2 2" xfId="12335" xr:uid="{EEB8A08D-BEC6-4C09-98F4-13BD75ADE5B1}"/>
    <cellStyle name="Salida 2 5 4 2 2 2" xfId="27443" xr:uid="{D91C19C7-E46E-4AAE-8CD2-DF7AA63C0B9C}"/>
    <cellStyle name="Salida 2 5 4 2 3" xfId="8152" xr:uid="{867ABE8B-9BE2-482C-B15B-319C192FEE75}"/>
    <cellStyle name="Salida 2 5 4 2 3 2" xfId="23260" xr:uid="{7131E58A-EBB7-4431-92E5-8D5AC047153B}"/>
    <cellStyle name="Salida 2 5 4 2 4" xfId="21132" xr:uid="{287D34F6-CB64-467B-AAE7-D0F5C6B60E23}"/>
    <cellStyle name="Salida 2 5 4 3" xfId="9769" xr:uid="{57905724-B0CC-48AF-850F-BE883CEFE485}"/>
    <cellStyle name="Salida 2 5 4 3 2" xfId="24877" xr:uid="{C5D7CABE-433C-4D03-9762-414B90A57106}"/>
    <cellStyle name="Salida 2 5 4 4" xfId="7438" xr:uid="{B45CD3B8-3B63-471A-B2B6-22476B710492}"/>
    <cellStyle name="Salida 2 5 4 4 2" xfId="22546" xr:uid="{088F6F85-7A16-4931-9C4E-A96B02BAE74F}"/>
    <cellStyle name="Salida 2 5 4 5" xfId="18495" xr:uid="{4F20BDE3-011F-4856-B059-EB1678D868CD}"/>
    <cellStyle name="Salida 2 5 5" xfId="3693" xr:uid="{F77E9CB7-20D1-4EB5-80F3-DB2C33399A0C}"/>
    <cellStyle name="Salida 2 5 5 2" xfId="6330" xr:uid="{4817EFB4-CE89-45AD-A438-9A951157EC24}"/>
    <cellStyle name="Salida 2 5 5 2 2" xfId="12641" xr:uid="{18670A81-4E8F-4348-B03E-AC56E2F0A094}"/>
    <cellStyle name="Salida 2 5 5 2 2 2" xfId="27749" xr:uid="{7BACE6D3-499A-45AF-97E2-E92E2780DAC3}"/>
    <cellStyle name="Salida 2 5 5 2 3" xfId="15240" xr:uid="{66B05E2A-70AB-4438-9D92-36419C84B96D}"/>
    <cellStyle name="Salida 2 5 5 2 3 2" xfId="30348" xr:uid="{E1147EE2-E34E-4E4E-9ECF-1231AD55905A}"/>
    <cellStyle name="Salida 2 5 5 2 4" xfId="21438" xr:uid="{E08311B4-F604-4526-B1E2-370F54282376}"/>
    <cellStyle name="Salida 2 5 5 3" xfId="10075" xr:uid="{644CDC55-EB8F-4BDE-B691-D77665612E85}"/>
    <cellStyle name="Salida 2 5 5 3 2" xfId="25183" xr:uid="{2CD66C1D-AF78-49B1-BE53-E75BAC5A7280}"/>
    <cellStyle name="Salida 2 5 5 4" xfId="14190" xr:uid="{0F21EF88-7358-4AAE-87F9-7A1DD5A71A65}"/>
    <cellStyle name="Salida 2 5 5 4 2" xfId="29298" xr:uid="{5B6F583F-6919-45A2-ADB5-FFE87FDBF1EB}"/>
    <cellStyle name="Salida 2 5 5 5" xfId="18801" xr:uid="{46340694-5ADB-4D37-AC14-183DDB79D6D7}"/>
    <cellStyle name="Salida 2 5 6" xfId="4068" xr:uid="{0DAD73B6-816F-4E49-90B5-BF9BF9D76A59}"/>
    <cellStyle name="Salida 2 5 6 2" xfId="6705" xr:uid="{FF06FDB1-B44E-4BB6-891B-CF46661EDF0D}"/>
    <cellStyle name="Salida 2 5 6 2 2" xfId="13016" xr:uid="{11F52073-F243-4CCD-B8AD-39314BDAF1F7}"/>
    <cellStyle name="Salida 2 5 6 2 2 2" xfId="28124" xr:uid="{D18446C4-CD11-43DE-8B6D-D229B79A7639}"/>
    <cellStyle name="Salida 2 5 6 2 3" xfId="16692" xr:uid="{E32406E0-1DC5-42FE-8AC7-86F34504015A}"/>
    <cellStyle name="Salida 2 5 6 2 3 2" xfId="31800" xr:uid="{FAA822C0-59F7-40A4-831A-54EB4DD19301}"/>
    <cellStyle name="Salida 2 5 6 2 4" xfId="21813" xr:uid="{32ADF018-4ED2-4602-965B-8AC3E1658F86}"/>
    <cellStyle name="Salida 2 5 6 3" xfId="10450" xr:uid="{9B93974B-E129-4DF3-A3A0-FAB49453ECB3}"/>
    <cellStyle name="Salida 2 5 6 3 2" xfId="25558" xr:uid="{E61ED980-DA20-4711-B3CD-A2443029456B}"/>
    <cellStyle name="Salida 2 5 6 4" xfId="14374" xr:uid="{DA699A28-CCA0-4285-969D-4AD33DA3B3B8}"/>
    <cellStyle name="Salida 2 5 6 4 2" xfId="29482" xr:uid="{F71F32D1-3E08-4B98-A8D3-55B0168448D6}"/>
    <cellStyle name="Salida 2 5 6 5" xfId="19176" xr:uid="{876E0AEC-98C0-4278-896E-0979E5CB4020}"/>
    <cellStyle name="Salida 2 5 7" xfId="4633" xr:uid="{F7C825E4-FF89-470C-82E7-4ACB0AA10655}"/>
    <cellStyle name="Salida 2 5 7 2" xfId="11015" xr:uid="{AC2CEC14-D575-4A92-84C9-2F7F76CD6CB8}"/>
    <cellStyle name="Salida 2 5 7 2 2" xfId="26123" xr:uid="{34F25DC0-F86B-4B7F-8CD0-6572347FA400}"/>
    <cellStyle name="Salida 2 5 7 3" xfId="8709" xr:uid="{8D8ABB15-78B0-469E-A929-829BEC528F6C}"/>
    <cellStyle name="Salida 2 5 7 3 2" xfId="23817" xr:uid="{07232A37-6083-4AB5-88FA-802CBEAA3D72}"/>
    <cellStyle name="Salida 2 5 7 4" xfId="19741" xr:uid="{7300AA9E-0490-48C7-8D09-5953A6B6B818}"/>
    <cellStyle name="Salida 2 5 8" xfId="8494" xr:uid="{3123ACF4-9D2B-4534-B709-48DEB5424039}"/>
    <cellStyle name="Salida 2 5 8 2" xfId="23602" xr:uid="{4A7C938E-E6B7-4FE1-BA15-7186018F9951}"/>
    <cellStyle name="Salida 2 5 9" xfId="11795" xr:uid="{0F03F373-DF6C-4C4D-B839-F54E297E7F03}"/>
    <cellStyle name="Salida 2 5 9 2" xfId="26903" xr:uid="{209F6D45-3FD2-419C-8A9E-C34F567FBE9E}"/>
    <cellStyle name="Salida 3" xfId="1512" xr:uid="{00000000-0005-0000-0000-0000EC050000}"/>
    <cellStyle name="Salida 3 2" xfId="1938" xr:uid="{5FCA993E-C352-4FD9-8C34-F86E8307C50B}"/>
    <cellStyle name="Salida 3 2 10" xfId="8439" xr:uid="{92A4E696-F10A-4003-994A-2A41ADC62156}"/>
    <cellStyle name="Salida 3 2 10 2" xfId="23547" xr:uid="{C9B0782C-41E9-4BA2-9AB1-30015AD8A140}"/>
    <cellStyle name="Salida 3 2 11" xfId="15225" xr:uid="{9931B6AB-F194-4575-9C4A-CCF1A2814370}"/>
    <cellStyle name="Salida 3 2 11 2" xfId="30333" xr:uid="{4EE29A28-40CB-432A-A7B2-B7171E9DAB52}"/>
    <cellStyle name="Salida 3 2 12" xfId="13873" xr:uid="{19231E5C-514E-486B-BE7A-75666ADEA54B}"/>
    <cellStyle name="Salida 3 2 12 2" xfId="28981" xr:uid="{D1491E2C-0935-4616-BFB1-D8803272E496}"/>
    <cellStyle name="Salida 3 2 13" xfId="17163" xr:uid="{9B8251E0-DC4F-4B1A-B571-B2CAE5D380B0}"/>
    <cellStyle name="Salida 3 2 2" xfId="2498" xr:uid="{645874E3-7393-4B8E-BC37-686D516A6369}"/>
    <cellStyle name="Salida 3 2 2 2" xfId="5135" xr:uid="{F379B119-8850-4EDC-96E0-1406366A9CB1}"/>
    <cellStyle name="Salida 3 2 2 2 2" xfId="11499" xr:uid="{628E86F1-3805-4CC8-A4AF-1FCDB317BC4F}"/>
    <cellStyle name="Salida 3 2 2 2 2 2" xfId="26607" xr:uid="{42F341F1-2452-42D1-9DCE-CA482C4153C6}"/>
    <cellStyle name="Salida 3 2 2 2 3" xfId="16171" xr:uid="{0E5DE76B-D1D4-40FA-82EC-7850FE5ACC69}"/>
    <cellStyle name="Salida 3 2 2 2 3 2" xfId="31279" xr:uid="{D5405A91-AF4D-45FC-8EF4-06C0C02C1539}"/>
    <cellStyle name="Salida 3 2 2 2 4" xfId="20243" xr:uid="{B49D7EAB-0FF7-429B-B500-791D47B8E102}"/>
    <cellStyle name="Salida 3 2 2 3" xfId="8965" xr:uid="{E2F9FD51-1201-465C-9609-99F9F07BAAE3}"/>
    <cellStyle name="Salida 3 2 2 3 2" xfId="24073" xr:uid="{478B35A5-4357-4189-8597-64D37F3143A2}"/>
    <cellStyle name="Salida 3 2 3" xfId="2714" xr:uid="{23943BB8-0642-4586-A8B4-351DCA75DAF1}"/>
    <cellStyle name="Salida 3 2 3 2" xfId="5351" xr:uid="{8D78E85C-6097-4E0F-B9C0-3EE86CDA1F1F}"/>
    <cellStyle name="Salida 3 2 3 2 2" xfId="11700" xr:uid="{A5F6F250-FFC3-4BDE-A477-DDC57ADD2A11}"/>
    <cellStyle name="Salida 3 2 3 2 2 2" xfId="26808" xr:uid="{345AF4F5-604C-4EB5-BC1E-3E1D1D21A33E}"/>
    <cellStyle name="Salida 3 2 3 2 3" xfId="14694" xr:uid="{A085FF5D-AED7-486D-99ED-310C20C0EF5A}"/>
    <cellStyle name="Salida 3 2 3 2 3 2" xfId="29802" xr:uid="{B7F6CD91-6BCF-4581-9D17-C300887CF936}"/>
    <cellStyle name="Salida 3 2 3 2 4" xfId="20459" xr:uid="{AA9F3999-D641-45B6-8015-4C46EB635FDF}"/>
    <cellStyle name="Salida 3 2 3 3" xfId="14459" xr:uid="{84856F1E-6968-4E01-AB03-97714AD18449}"/>
    <cellStyle name="Salida 3 2 3 3 2" xfId="29567" xr:uid="{691391B7-C7FD-4D98-B5BF-09B0D212D378}"/>
    <cellStyle name="Salida 3 2 3 4" xfId="17822" xr:uid="{86F78476-6389-4E21-A96E-1BD69E102C94}"/>
    <cellStyle name="Salida 3 2 4" xfId="3017" xr:uid="{18862B8A-03BC-41D2-B1CC-1465CFC65AF3}"/>
    <cellStyle name="Salida 3 2 4 2" xfId="5654" xr:uid="{7F8689B1-826A-4091-AE7D-307F47FDDEA8}"/>
    <cellStyle name="Salida 3 2 4 2 2" xfId="11965" xr:uid="{4E5F53F8-FA09-4107-BEAC-6A06B7105D1F}"/>
    <cellStyle name="Salida 3 2 4 2 2 2" xfId="27073" xr:uid="{FE197821-2091-4BCD-99B4-1F93EA8E12BC}"/>
    <cellStyle name="Salida 3 2 4 2 3" xfId="15670" xr:uid="{14ADC177-3DD1-49FC-BCF8-87F28AD380AC}"/>
    <cellStyle name="Salida 3 2 4 2 3 2" xfId="30778" xr:uid="{AD05DCFE-9CDE-4E5F-A919-BE239DEE7C24}"/>
    <cellStyle name="Salida 3 2 4 2 4" xfId="20762" xr:uid="{019203EA-7798-4555-A386-6A4F401F498B}"/>
    <cellStyle name="Salida 3 2 4 3" xfId="9399" xr:uid="{D5F53BB0-BF46-4DF3-9C10-24CDEF7CCFBF}"/>
    <cellStyle name="Salida 3 2 4 3 2" xfId="24507" xr:uid="{ED7DFE79-FB3C-443F-8299-6E25C6184275}"/>
    <cellStyle name="Salida 3 2 4 4" xfId="14410" xr:uid="{810FEBBE-F5EC-4240-8330-66BD103C45FA}"/>
    <cellStyle name="Salida 3 2 4 4 2" xfId="29518" xr:uid="{5AE80C0E-E909-498D-B628-8A1DA48D6D8B}"/>
    <cellStyle name="Salida 3 2 4 5" xfId="18125" xr:uid="{4B5AAC5A-A1F7-4278-A293-B1DB0AFD9E27}"/>
    <cellStyle name="Salida 3 2 5" xfId="3343" xr:uid="{C9213B51-EF2F-4BA9-A8F9-A5583F1B8DA5}"/>
    <cellStyle name="Salida 3 2 5 2" xfId="5980" xr:uid="{343B77EF-3D20-46F0-ABFA-428C207D111A}"/>
    <cellStyle name="Salida 3 2 5 2 2" xfId="12291" xr:uid="{64676054-FBB7-4F20-8F55-2275EE593DDA}"/>
    <cellStyle name="Salida 3 2 5 2 2 2" xfId="27399" xr:uid="{5425D7CD-2AA5-47E7-9EAE-FE3DF484A832}"/>
    <cellStyle name="Salida 3 2 5 2 3" xfId="8264" xr:uid="{CB2748BE-F053-47FE-BE4F-E15C76CA5FC2}"/>
    <cellStyle name="Salida 3 2 5 2 3 2" xfId="23372" xr:uid="{6B2D6E7B-672A-4631-A06C-F580917E32C2}"/>
    <cellStyle name="Salida 3 2 5 2 4" xfId="21088" xr:uid="{E8F1F859-1D01-4424-BEE7-FBE8D015DAC6}"/>
    <cellStyle name="Salida 3 2 5 3" xfId="9725" xr:uid="{F61BAC71-6F51-4A45-82DC-96F30C38C2A7}"/>
    <cellStyle name="Salida 3 2 5 3 2" xfId="24833" xr:uid="{7D3B1D18-ACA0-42A5-A671-2EE2C138CCE3}"/>
    <cellStyle name="Salida 3 2 5 4" xfId="8234" xr:uid="{4333600D-AA94-49EB-8E9A-FA531F760D52}"/>
    <cellStyle name="Salida 3 2 5 4 2" xfId="23342" xr:uid="{FC5AB4C9-8D8B-49EC-B2FF-3F267ABE4E4C}"/>
    <cellStyle name="Salida 3 2 5 5" xfId="18451" xr:uid="{D685A7B6-9713-496F-82E3-A9BDAF7B49E6}"/>
    <cellStyle name="Salida 3 2 6" xfId="3649" xr:uid="{5DFFF946-2220-442E-87DC-B97D1D27269A}"/>
    <cellStyle name="Salida 3 2 6 2" xfId="6286" xr:uid="{14FA9892-BEA4-44F8-8B18-FA99830ED5E0}"/>
    <cellStyle name="Salida 3 2 6 2 2" xfId="12597" xr:uid="{687FDF9C-E5AB-45DC-BC15-FD644555F56C}"/>
    <cellStyle name="Salida 3 2 6 2 2 2" xfId="27705" xr:uid="{D7927246-777A-484C-A139-1FB1CF08D19D}"/>
    <cellStyle name="Salida 3 2 6 2 3" xfId="16347" xr:uid="{8683E2CE-93AE-49AD-84A1-9C2365AFBBA1}"/>
    <cellStyle name="Salida 3 2 6 2 3 2" xfId="31455" xr:uid="{B27B88AC-D76B-4AAB-888C-A7BE93202125}"/>
    <cellStyle name="Salida 3 2 6 2 4" xfId="21394" xr:uid="{4CB93466-7E69-4E81-8CD0-157AC8A4D84F}"/>
    <cellStyle name="Salida 3 2 6 3" xfId="10031" xr:uid="{2B82EB5F-34E4-4FDE-9C6B-25EEDB0D6D01}"/>
    <cellStyle name="Salida 3 2 6 3 2" xfId="25139" xr:uid="{CE805034-6BB0-419F-A998-C8924E83F32A}"/>
    <cellStyle name="Salida 3 2 6 4" xfId="13828" xr:uid="{829CC526-69B3-4922-AB3B-76FF209B8BF8}"/>
    <cellStyle name="Salida 3 2 6 4 2" xfId="28936" xr:uid="{18CB90B7-0E86-4A4D-9596-AD1A1C4E5B4D}"/>
    <cellStyle name="Salida 3 2 6 5" xfId="18757" xr:uid="{211A4B21-34EB-4CDE-B3B4-7E24B1AA11DE}"/>
    <cellStyle name="Salida 3 2 7" xfId="4010" xr:uid="{42C8AD1E-61B0-4C99-8FC2-4B83AE7C22B4}"/>
    <cellStyle name="Salida 3 2 7 2" xfId="6647" xr:uid="{5FFB7568-CB66-4BE7-BFBD-907AB223A192}"/>
    <cellStyle name="Salida 3 2 7 2 2" xfId="12958" xr:uid="{C46599EC-79E2-48FC-A6B7-BCF987A68AC3}"/>
    <cellStyle name="Salida 3 2 7 2 2 2" xfId="28066" xr:uid="{667DF4F9-09E4-4503-A2DF-6F0D8E704AF8}"/>
    <cellStyle name="Salida 3 2 7 2 3" xfId="16648" xr:uid="{315A05D4-A9DB-46F5-8C59-268F0499A242}"/>
    <cellStyle name="Salida 3 2 7 2 3 2" xfId="31756" xr:uid="{537300C7-10A0-46AA-A07D-0FA8EDD1B7E7}"/>
    <cellStyle name="Salida 3 2 7 2 4" xfId="21755" xr:uid="{5E5ABFE3-51F5-48AC-983B-FBEC9B7F2346}"/>
    <cellStyle name="Salida 3 2 7 3" xfId="10392" xr:uid="{2178AF47-069D-4C91-BD25-921D6AA68F72}"/>
    <cellStyle name="Salida 3 2 7 3 2" xfId="25500" xr:uid="{B4613855-A915-4A8A-B73B-163AECCB8ED9}"/>
    <cellStyle name="Salida 3 2 7 4" xfId="16166" xr:uid="{00BF02AE-6A8D-4774-B2B1-269B47FD7099}"/>
    <cellStyle name="Salida 3 2 7 4 2" xfId="31274" xr:uid="{88787D38-3F0B-4521-930A-362852B3087A}"/>
    <cellStyle name="Salida 3 2 7 5" xfId="19118" xr:uid="{9F2DC107-157C-4204-AC66-7DD79ABE61CD}"/>
    <cellStyle name="Salida 3 2 8" xfId="4323" xr:uid="{18B9475D-CCA7-4037-A31F-2CB2D7F38889}"/>
    <cellStyle name="Salida 3 2 8 2" xfId="6960" xr:uid="{995DC639-F0D5-4D56-B7AA-9E18CBACD983}"/>
    <cellStyle name="Salida 3 2 8 2 2" xfId="13271" xr:uid="{DB7CC1AC-6D65-4707-B5B6-1AC47F4AB61C}"/>
    <cellStyle name="Salida 3 2 8 2 2 2" xfId="28379" xr:uid="{05B072D9-41B7-45A8-9802-4333AE87364E}"/>
    <cellStyle name="Salida 3 2 8 2 3" xfId="16935" xr:uid="{7B0E256C-0487-45C7-96C1-BDA6BA5FC38B}"/>
    <cellStyle name="Salida 3 2 8 2 3 2" xfId="32043" xr:uid="{1D385C43-861A-4FF6-96DE-C28FD4BCB286}"/>
    <cellStyle name="Salida 3 2 8 2 4" xfId="22068" xr:uid="{46117CDD-5F2E-4AC1-8C97-717E31EDBC43}"/>
    <cellStyle name="Salida 3 2 8 3" xfId="10705" xr:uid="{3F198617-6245-4C2F-B4F7-1B9088693EB9}"/>
    <cellStyle name="Salida 3 2 8 3 2" xfId="25813" xr:uid="{D078D602-F5F3-420D-B508-F5AA3BBAE8E9}"/>
    <cellStyle name="Salida 3 2 8 4" xfId="16039" xr:uid="{DA21235B-A643-4401-9844-0731EBA7136F}"/>
    <cellStyle name="Salida 3 2 8 4 2" xfId="31147" xr:uid="{6C9F6445-9F80-4623-98B4-D4C8FFB35715}"/>
    <cellStyle name="Salida 3 2 8 5" xfId="19431" xr:uid="{B42EA772-1603-479C-BB06-BAC10C510CDF}"/>
    <cellStyle name="Salida 3 2 9" xfId="4575" xr:uid="{45D43651-1B43-47BF-A762-0CB13D746904}"/>
    <cellStyle name="Salida 3 2 9 2" xfId="10957" xr:uid="{A81B5BE9-25B4-4030-A2FB-DFAD64C80DFA}"/>
    <cellStyle name="Salida 3 2 9 2 2" xfId="26065" xr:uid="{26D88DB8-F45B-45E4-B252-7DAA515EFF5B}"/>
    <cellStyle name="Salida 3 2 9 3" xfId="15079" xr:uid="{8684FC28-744E-4FC5-A9BB-11F93B79C32E}"/>
    <cellStyle name="Salida 3 2 9 3 2" xfId="30187" xr:uid="{33ABD8A3-4FA5-413A-AADF-95186F73421F}"/>
    <cellStyle name="Salida 3 2 9 4" xfId="19683" xr:uid="{8217560C-4A26-46F0-87B2-CB353436E9E7}"/>
    <cellStyle name="Salida 3 3" xfId="1795" xr:uid="{7DA15EE0-6F6B-4B2A-9313-5118001C4F57}"/>
    <cellStyle name="Salida 3 3 10" xfId="8272" xr:uid="{F5D90DB6-D135-44D9-A18F-075DEA1FF894}"/>
    <cellStyle name="Salida 3 3 10 2" xfId="23380" xr:uid="{9AB8C8EF-21CA-4BEA-B191-DD7C01DE1E7C}"/>
    <cellStyle name="Salida 3 3 11" xfId="16187" xr:uid="{19DA9948-9BEE-4C7F-9E24-D23D4C7249D6}"/>
    <cellStyle name="Salida 3 3 11 2" xfId="31295" xr:uid="{C4004849-CB73-41DC-BDFA-2E2D2CD7F792}"/>
    <cellStyle name="Salida 3 3 12" xfId="15316" xr:uid="{D4B7E495-5B11-45E7-9723-7A1047C79CA2}"/>
    <cellStyle name="Salida 3 3 12 2" xfId="30424" xr:uid="{89EC28DA-E5D0-47E3-AF4E-4EAC2AF9CECD}"/>
    <cellStyle name="Salida 3 3 13" xfId="17020" xr:uid="{2B8B5127-6A79-4762-AFDC-68C53E2FA2A9}"/>
    <cellStyle name="Salida 3 3 2" xfId="2355" xr:uid="{988CA3D5-4057-4E2E-BFF5-5A1A17D37829}"/>
    <cellStyle name="Salida 3 3 2 2" xfId="4992" xr:uid="{224BC8B7-6D39-4941-AA91-2329B9E70EA4}"/>
    <cellStyle name="Salida 3 3 2 2 2" xfId="11356" xr:uid="{57274F5F-5DE0-4977-9815-CDEB9B28A5ED}"/>
    <cellStyle name="Salida 3 3 2 2 2 2" xfId="26464" xr:uid="{5FB741EB-66FB-4961-BFA5-59D634D67355}"/>
    <cellStyle name="Salida 3 3 2 2 3" xfId="7143" xr:uid="{1D11D4F5-30EA-41D0-99DA-00FC87C09341}"/>
    <cellStyle name="Salida 3 3 2 2 3 2" xfId="22251" xr:uid="{8064361C-F7F0-410B-BAD4-A33DBBABD4B6}"/>
    <cellStyle name="Salida 3 3 2 2 4" xfId="20100" xr:uid="{63025061-B5F3-4E8F-AF4B-E2F6E0ED4970}"/>
    <cellStyle name="Salida 3 3 2 3" xfId="8822" xr:uid="{D103BE93-3FC7-49DD-AAFC-A7E3E8187947}"/>
    <cellStyle name="Salida 3 3 2 3 2" xfId="23930" xr:uid="{994B3D99-9D1C-4AAB-A6D2-19D76A59FE85}"/>
    <cellStyle name="Salida 3 3 3" xfId="2264" xr:uid="{B7B98E9F-60BF-4548-96A6-5958151A06A3}"/>
    <cellStyle name="Salida 3 3 3 2" xfId="4901" xr:uid="{5E43A8DC-ED3C-43F4-9E3F-56953F740D47}"/>
    <cellStyle name="Salida 3 3 3 2 2" xfId="11265" xr:uid="{3255A9BA-F35B-42C6-ADE1-B64FF29F8E31}"/>
    <cellStyle name="Salida 3 3 3 2 2 2" xfId="26373" xr:uid="{958A750A-50EC-47CB-86D1-9447260B190B}"/>
    <cellStyle name="Salida 3 3 3 2 3" xfId="15641" xr:uid="{E9439592-270E-48C7-AC5C-4ADAFD18BE6C}"/>
    <cellStyle name="Salida 3 3 3 2 3 2" xfId="30749" xr:uid="{60471CF9-1F83-4D55-A0B0-51704D55629B}"/>
    <cellStyle name="Salida 3 3 3 2 4" xfId="20009" xr:uid="{6A4E01B5-4B7D-44CE-808E-1107989475AB}"/>
    <cellStyle name="Salida 3 3 3 3" xfId="11688" xr:uid="{60BD4ED1-2D99-495D-9529-3DA56088B690}"/>
    <cellStyle name="Salida 3 3 3 3 2" xfId="26796" xr:uid="{0684E3C1-E353-4268-A9E6-4DE431444D22}"/>
    <cellStyle name="Salida 3 3 3 4" xfId="17489" xr:uid="{8F8DFA6A-C2F5-40CA-9F00-1AC998E5AA9F}"/>
    <cellStyle name="Salida 3 3 4" xfId="2332" xr:uid="{25A966E4-7EED-462C-A82D-67B67BF4BA70}"/>
    <cellStyle name="Salida 3 3 4 2" xfId="4969" xr:uid="{48CB968F-00C3-4D54-8CFC-FF13FD95E169}"/>
    <cellStyle name="Salida 3 3 4 2 2" xfId="11333" xr:uid="{2EE5E680-F92E-407B-83A6-2942E8F8341F}"/>
    <cellStyle name="Salida 3 3 4 2 2 2" xfId="26441" xr:uid="{BCF19063-D0A6-4DF8-8909-B40F715C64B4}"/>
    <cellStyle name="Salida 3 3 4 2 3" xfId="14901" xr:uid="{EE36454B-9ADC-447C-8234-0B980D3451A4}"/>
    <cellStyle name="Salida 3 3 4 2 3 2" xfId="30009" xr:uid="{39630022-7102-46FE-9787-46E65C59CEA5}"/>
    <cellStyle name="Salida 3 3 4 2 4" xfId="20077" xr:uid="{D6EBEDF4-E4A3-40AA-A0F5-C734A57E4712}"/>
    <cellStyle name="Salida 3 3 4 3" xfId="8799" xr:uid="{DEAA8B45-86C7-428B-BBAC-118B7B85712F}"/>
    <cellStyle name="Salida 3 3 4 3 2" xfId="23907" xr:uid="{A94062B6-502D-4301-8726-DA9651F9F94F}"/>
    <cellStyle name="Salida 3 3 4 4" xfId="8218" xr:uid="{6E365488-D1A7-49D2-98AD-5169FA341513}"/>
    <cellStyle name="Salida 3 3 4 4 2" xfId="23326" xr:uid="{840C87BE-4EB2-4EFB-AA78-4422A98A6EDE}"/>
    <cellStyle name="Salida 3 3 4 5" xfId="17557" xr:uid="{B47D3802-4DB1-42ED-8B9F-E11104F994AE}"/>
    <cellStyle name="Salida 3 3 5" xfId="2278" xr:uid="{5D590241-1646-417D-91DB-23E683A36DFB}"/>
    <cellStyle name="Salida 3 3 5 2" xfId="4915" xr:uid="{925C34C7-C244-4899-8E7A-3C5DAFFF9181}"/>
    <cellStyle name="Salida 3 3 5 2 2" xfId="11279" xr:uid="{55D73C2D-CEF1-416E-A84F-27FD471D4554}"/>
    <cellStyle name="Salida 3 3 5 2 2 2" xfId="26387" xr:uid="{8F5C8BF1-5339-4D86-91BE-3A3BD88F10DF}"/>
    <cellStyle name="Salida 3 3 5 2 3" xfId="16530" xr:uid="{91150AA7-492A-423F-A248-54A51CABD888}"/>
    <cellStyle name="Salida 3 3 5 2 3 2" xfId="31638" xr:uid="{0273C195-9911-4477-AEF1-F9B88AC17A10}"/>
    <cellStyle name="Salida 3 3 5 2 4" xfId="20023" xr:uid="{7EB1D7B1-1E48-4D83-BAC0-F618F584475B}"/>
    <cellStyle name="Salida 3 3 5 3" xfId="8745" xr:uid="{67D1AAC6-D126-45AA-B77D-67253D60BF85}"/>
    <cellStyle name="Salida 3 3 5 3 2" xfId="23853" xr:uid="{5ADD7A24-0DD6-4C8A-9673-726454442111}"/>
    <cellStyle name="Salida 3 3 5 4" xfId="7521" xr:uid="{4AD42C43-F267-45F1-A67E-09E1492D0A59}"/>
    <cellStyle name="Salida 3 3 5 4 2" xfId="22629" xr:uid="{805329FC-AB3F-4659-9FAB-2EE18A8AE62D}"/>
    <cellStyle name="Salida 3 3 5 5" xfId="17503" xr:uid="{6700ACC7-3E2A-4AE9-BB98-3DF8CE30B05B}"/>
    <cellStyle name="Salida 3 3 6" xfId="2298" xr:uid="{05648329-55B3-4710-BB99-3532E8575D0C}"/>
    <cellStyle name="Salida 3 3 6 2" xfId="4935" xr:uid="{AF801E70-AA8D-4004-B236-639337C46CD0}"/>
    <cellStyle name="Salida 3 3 6 2 2" xfId="11299" xr:uid="{2C35A57C-1E26-4DA3-B174-B2720D175783}"/>
    <cellStyle name="Salida 3 3 6 2 2 2" xfId="26407" xr:uid="{AC6A021D-C2C9-4166-82A4-88F32C0BC624}"/>
    <cellStyle name="Salida 3 3 6 2 3" xfId="13548" xr:uid="{77E907D2-6DB2-4F3E-B73A-F28948651BBB}"/>
    <cellStyle name="Salida 3 3 6 2 3 2" xfId="28656" xr:uid="{DA4197D1-9E83-4004-8DAF-F0AA38C7C0C0}"/>
    <cellStyle name="Salida 3 3 6 2 4" xfId="20043" xr:uid="{3029340F-E20C-4708-9E4A-A7BF6CB0C4B5}"/>
    <cellStyle name="Salida 3 3 6 3" xfId="8765" xr:uid="{315DA75B-DE0B-46F9-B12A-48C8BDB4231F}"/>
    <cellStyle name="Salida 3 3 6 3 2" xfId="23873" xr:uid="{57BB4C6A-F857-46CF-BC77-15A179BA2617}"/>
    <cellStyle name="Salida 3 3 6 4" xfId="13427" xr:uid="{9B917777-70AF-4792-8CAF-9B6D16F27745}"/>
    <cellStyle name="Salida 3 3 6 4 2" xfId="28535" xr:uid="{B9D25972-E629-4250-BC99-9AD958B2A755}"/>
    <cellStyle name="Salida 3 3 6 5" xfId="17523" xr:uid="{948E2D61-1DB0-4833-980E-F617F289EE3B}"/>
    <cellStyle name="Salida 3 3 7" xfId="3867" xr:uid="{C994B79E-80B4-46F0-869C-759AC3C7E5E1}"/>
    <cellStyle name="Salida 3 3 7 2" xfId="6504" xr:uid="{E4295519-9021-4D98-9E29-BD5AAD11454C}"/>
    <cellStyle name="Salida 3 3 7 2 2" xfId="12815" xr:uid="{A70E3682-15D0-4EC4-A551-D137E09DAD03}"/>
    <cellStyle name="Salida 3 3 7 2 2 2" xfId="27923" xr:uid="{0275A50E-5ABD-49F9-BE99-B355F736E7AE}"/>
    <cellStyle name="Salida 3 3 7 2 3" xfId="9199" xr:uid="{4615314A-C3CC-4C10-8D7D-F08DF13BD49C}"/>
    <cellStyle name="Salida 3 3 7 2 3 2" xfId="24307" xr:uid="{8C951A82-B285-4A24-9414-6BB9008025F1}"/>
    <cellStyle name="Salida 3 3 7 2 4" xfId="21612" xr:uid="{99E8A465-8024-4E02-A44F-2FB0F0A67235}"/>
    <cellStyle name="Salida 3 3 7 3" xfId="10249" xr:uid="{01BC6875-864E-4FE7-BC97-20DDE9491F8E}"/>
    <cellStyle name="Salida 3 3 7 3 2" xfId="25357" xr:uid="{1536A6E3-F739-4565-B525-0CBF87109B04}"/>
    <cellStyle name="Salida 3 3 7 4" xfId="13465" xr:uid="{84B03EF8-4AE4-445D-8F46-01AFD94912CB}"/>
    <cellStyle name="Salida 3 3 7 4 2" xfId="28573" xr:uid="{3D978DC5-C4FA-4AEB-AAB4-AA707460F4BB}"/>
    <cellStyle name="Salida 3 3 7 5" xfId="18975" xr:uid="{6A8B5875-79B6-4142-A7E2-E5EFF35B5CF1}"/>
    <cellStyle name="Salida 3 3 8" xfId="4249" xr:uid="{629F0697-6AD2-42A0-B2E3-DEC406A45B47}"/>
    <cellStyle name="Salida 3 3 8 2" xfId="6886" xr:uid="{7894E2AC-7375-473B-A26E-AED4F2A6D0CE}"/>
    <cellStyle name="Salida 3 3 8 2 2" xfId="13197" xr:uid="{BEDC1E67-F89A-4867-9250-C2236C4F1B9C}"/>
    <cellStyle name="Salida 3 3 8 2 2 2" xfId="28305" xr:uid="{C6925830-A8DF-4BA4-93A5-2C61EFED4CB8}"/>
    <cellStyle name="Salida 3 3 8 2 3" xfId="16861" xr:uid="{566F2C34-B250-48AA-815B-3B6F19F71182}"/>
    <cellStyle name="Salida 3 3 8 2 3 2" xfId="31969" xr:uid="{A93C5845-61B4-4F96-949B-BB86F2EDAA5C}"/>
    <cellStyle name="Salida 3 3 8 2 4" xfId="21994" xr:uid="{B7A3DD8B-E0D9-4727-98FD-7F8158034ABB}"/>
    <cellStyle name="Salida 3 3 8 3" xfId="10631" xr:uid="{372CD724-6813-4B0B-8D33-1E63512E75EA}"/>
    <cellStyle name="Salida 3 3 8 3 2" xfId="25739" xr:uid="{6DA3C1A6-72CF-461E-BC04-20EC1B7E123D}"/>
    <cellStyle name="Salida 3 3 8 4" xfId="7431" xr:uid="{826810EC-44BC-4066-BB1D-C4BB26A83129}"/>
    <cellStyle name="Salida 3 3 8 4 2" xfId="22539" xr:uid="{E56F232B-4828-45F7-B52A-5D6538C44C08}"/>
    <cellStyle name="Salida 3 3 8 5" xfId="19357" xr:uid="{BC7DA718-BC78-4FC6-A9A8-26BA960DE1A7}"/>
    <cellStyle name="Salida 3 3 9" xfId="4432" xr:uid="{2DE3830A-5D81-4931-8267-DC450753DBF2}"/>
    <cellStyle name="Salida 3 3 9 2" xfId="10814" xr:uid="{65C60D31-4241-47F1-8727-458E6B66FD3C}"/>
    <cellStyle name="Salida 3 3 9 2 2" xfId="25922" xr:uid="{3C03A370-DEC8-4B77-8272-C1ACA445ABD2}"/>
    <cellStyle name="Salida 3 3 9 3" xfId="14497" xr:uid="{D195A67A-4416-4E3E-89ED-9BB354525B3D}"/>
    <cellStyle name="Salida 3 3 9 3 2" xfId="29605" xr:uid="{5FBF1AD0-9C10-4432-B7E1-05E9D23F289F}"/>
    <cellStyle name="Salida 3 3 9 4" xfId="19540" xr:uid="{5D9E670F-7EF3-4360-B056-4D93AB505037}"/>
    <cellStyle name="Salida 3 4" xfId="2131" xr:uid="{477F188B-352D-455C-A521-ECE58248B87B}"/>
    <cellStyle name="Salida 3 4 10" xfId="13928" xr:uid="{264EE468-AA78-4C19-897E-EAF7F4112D7B}"/>
    <cellStyle name="Salida 3 4 10 2" xfId="29036" xr:uid="{0094D8C4-0619-4095-BAAE-B6707E3428EF}"/>
    <cellStyle name="Salida 3 4 11" xfId="8036" xr:uid="{AEA49E73-258C-4B44-BAC0-7605F6A8534E}"/>
    <cellStyle name="Salida 3 4 11 2" xfId="23144" xr:uid="{E637323B-3243-463B-A9F1-40F73051C9C7}"/>
    <cellStyle name="Salida 3 4 12" xfId="17356" xr:uid="{E9EC3B55-19D9-4685-83E8-3C1CD674519C}"/>
    <cellStyle name="Salida 3 4 2" xfId="2621" xr:uid="{700909DB-E389-400D-8195-A4A330A8DEE7}"/>
    <cellStyle name="Salida 3 4 2 2" xfId="5258" xr:uid="{50455F57-A99D-4094-957C-9C1E78FDA1D8}"/>
    <cellStyle name="Salida 3 4 2 2 2" xfId="11622" xr:uid="{FFCE7C31-2609-4717-B077-3C682F25AF83}"/>
    <cellStyle name="Salida 3 4 2 2 2 2" xfId="26730" xr:uid="{9EB181F5-CB63-42C0-A4DC-BF16370660C1}"/>
    <cellStyle name="Salida 3 4 2 2 3" xfId="15475" xr:uid="{DDD4190E-3412-4FDF-B630-33D2D624BA24}"/>
    <cellStyle name="Salida 3 4 2 2 3 2" xfId="30583" xr:uid="{0B112B32-51C1-4E54-A95C-2D165CAB86F5}"/>
    <cellStyle name="Salida 3 4 2 2 4" xfId="20366" xr:uid="{51CA6D31-4CD6-4DA0-B585-CD92C4BC47CF}"/>
    <cellStyle name="Salida 3 4 2 3" xfId="9088" xr:uid="{07D6FC41-6BCD-44C5-B44D-6CDC7679C152}"/>
    <cellStyle name="Salida 3 4 2 3 2" xfId="24196" xr:uid="{6F86DDD8-4FEB-4E67-AACF-0D4D96E7D9DF}"/>
    <cellStyle name="Salida 3 4 2 4" xfId="14720" xr:uid="{8F4176B6-5BBF-4233-B782-BF8AA6F27174}"/>
    <cellStyle name="Salida 3 4 2 4 2" xfId="29828" xr:uid="{F5314AF2-388F-4E78-98EB-773A8C41A47D}"/>
    <cellStyle name="Salida 3 4 2 5" xfId="14680" xr:uid="{B1CD00A5-C276-4B23-AF10-F720D533DA3D}"/>
    <cellStyle name="Salida 3 4 2 5 2" xfId="29788" xr:uid="{9450E98A-08A5-46FB-BEEA-2030ED14B808}"/>
    <cellStyle name="Salida 3 4 2 6" xfId="17729" xr:uid="{98DEC2F7-99C0-4632-8842-9199489639F5}"/>
    <cellStyle name="Salida 3 4 3" xfId="2886" xr:uid="{F61943F7-1294-4BAF-BFC3-81B8958A21EF}"/>
    <cellStyle name="Salida 3 4 3 2" xfId="5523" xr:uid="{EC4BDED3-71BA-4D5D-86F6-72FE4EDF820E}"/>
    <cellStyle name="Salida 3 4 3 2 2" xfId="11834" xr:uid="{478B98E7-535A-4E45-918C-F175CCECB991}"/>
    <cellStyle name="Salida 3 4 3 2 2 2" xfId="26942" xr:uid="{09B50405-ABF2-4A20-92F0-B571429DCC5A}"/>
    <cellStyle name="Salida 3 4 3 2 3" xfId="13709" xr:uid="{596D1696-B20F-49BC-BAEF-4AAD7D3E6332}"/>
    <cellStyle name="Salida 3 4 3 2 3 2" xfId="28817" xr:uid="{17C6FB6F-91B9-464D-A373-0671E78B3640}"/>
    <cellStyle name="Salida 3 4 3 2 4" xfId="20631" xr:uid="{4A6CCA2C-0F44-4FE3-9516-A5C56F599BE3}"/>
    <cellStyle name="Salida 3 4 3 3" xfId="13435" xr:uid="{0E56979B-3F1B-4B79-A312-08BD629FFD70}"/>
    <cellStyle name="Salida 3 4 3 3 2" xfId="28543" xr:uid="{F682214A-8D71-422A-AD3B-4235D187642A}"/>
    <cellStyle name="Salida 3 4 3 4" xfId="17994" xr:uid="{5D917DDE-4B27-49B5-B691-D50415905FAA}"/>
    <cellStyle name="Salida 3 4 4" xfId="3189" xr:uid="{2EC0E7A9-AF81-4D99-9B4E-766EE91FDD59}"/>
    <cellStyle name="Salida 3 4 4 2" xfId="5826" xr:uid="{0A243B04-8DB2-4148-9D60-A9A94AF72632}"/>
    <cellStyle name="Salida 3 4 4 2 2" xfId="12137" xr:uid="{D0B85973-13C1-4E33-87A0-FA3D69DC94E4}"/>
    <cellStyle name="Salida 3 4 4 2 2 2" xfId="27245" xr:uid="{55341147-713A-4054-A7E7-E9012BFB666F}"/>
    <cellStyle name="Salida 3 4 4 2 3" xfId="15981" xr:uid="{C8B93E57-76A9-4F57-9C49-246F98F5350C}"/>
    <cellStyle name="Salida 3 4 4 2 3 2" xfId="31089" xr:uid="{98AB4169-43B7-44AF-8C7F-0F3EB9712C91}"/>
    <cellStyle name="Salida 3 4 4 2 4" xfId="20934" xr:uid="{91A7D652-E02D-46EA-8AC0-97284355F689}"/>
    <cellStyle name="Salida 3 4 4 3" xfId="9571" xr:uid="{9F6794BC-1AA3-451D-93E7-B9A48AB13D50}"/>
    <cellStyle name="Salida 3 4 4 3 2" xfId="24679" xr:uid="{90015632-55A9-41F0-8371-1815BD0C9B06}"/>
    <cellStyle name="Salida 3 4 4 4" xfId="14850" xr:uid="{C6353A1D-3A04-4678-A5AB-1A82044C8F1A}"/>
    <cellStyle name="Salida 3 4 4 4 2" xfId="29958" xr:uid="{3C64A6BB-6299-4482-B133-ACB8BFCECCC8}"/>
    <cellStyle name="Salida 3 4 4 5" xfId="18297" xr:uid="{406F3FFA-6827-445C-8EB0-9B7ECA57273A}"/>
    <cellStyle name="Salida 3 4 5" xfId="3515" xr:uid="{77ECD7F8-57FB-4FA5-9E73-37E17027C303}"/>
    <cellStyle name="Salida 3 4 5 2" xfId="6152" xr:uid="{3951DB4A-0112-4F73-AF90-0249C02ABE35}"/>
    <cellStyle name="Salida 3 4 5 2 2" xfId="12463" xr:uid="{CFF25213-CD63-43B8-A0EC-255E6C8D4DFA}"/>
    <cellStyle name="Salida 3 4 5 2 2 2" xfId="27571" xr:uid="{79BABBF5-4827-4228-9ACF-76A76233ACF3}"/>
    <cellStyle name="Salida 3 4 5 2 3" xfId="13564" xr:uid="{BB7F469B-E609-4B5D-B513-567A0551FC47}"/>
    <cellStyle name="Salida 3 4 5 2 3 2" xfId="28672" xr:uid="{4D58958D-C13C-442C-BC72-08D915BEFF0B}"/>
    <cellStyle name="Salida 3 4 5 2 4" xfId="21260" xr:uid="{84EE34AD-DCB7-475A-AB57-9D43C239D634}"/>
    <cellStyle name="Salida 3 4 5 3" xfId="9897" xr:uid="{2C2D6066-7594-470C-9286-7B8AAEF6A4BA}"/>
    <cellStyle name="Salida 3 4 5 3 2" xfId="25005" xr:uid="{747DBB9E-F591-4235-B8B9-A598E0102CD6}"/>
    <cellStyle name="Salida 3 4 5 4" xfId="14687" xr:uid="{FE3A7AA2-65AD-4B2E-A5BA-E96146C3D0E8}"/>
    <cellStyle name="Salida 3 4 5 4 2" xfId="29795" xr:uid="{A85ED825-98BD-4ABD-8AD2-65964C800D5B}"/>
    <cellStyle name="Salida 3 4 5 5" xfId="18623" xr:uid="{0B222ACA-7253-4B99-8C5A-B799E1FE5E86}"/>
    <cellStyle name="Salida 3 4 6" xfId="3821" xr:uid="{151C918A-9816-4261-9768-96FCF54925E0}"/>
    <cellStyle name="Salida 3 4 6 2" xfId="6458" xr:uid="{7D71845C-6088-4AE5-B56D-8920DEA40FEF}"/>
    <cellStyle name="Salida 3 4 6 2 2" xfId="12769" xr:uid="{96023522-A68D-4CD4-B97A-22C96718B98E}"/>
    <cellStyle name="Salida 3 4 6 2 2 2" xfId="27877" xr:uid="{BD483CFF-3910-400D-B6EF-F6699C898F9C}"/>
    <cellStyle name="Salida 3 4 6 2 3" xfId="13360" xr:uid="{CA9A8905-00E9-4FD4-95BE-8272A15249C3}"/>
    <cellStyle name="Salida 3 4 6 2 3 2" xfId="28468" xr:uid="{00263E1F-6A02-482D-8F92-B7E255483D1A}"/>
    <cellStyle name="Salida 3 4 6 2 4" xfId="21566" xr:uid="{7275F96D-216B-4383-9363-03893748B1CC}"/>
    <cellStyle name="Salida 3 4 6 3" xfId="10203" xr:uid="{B93D3DAD-F615-46CC-BBF8-FC378713573A}"/>
    <cellStyle name="Salida 3 4 6 3 2" xfId="25311" xr:uid="{B9F166D7-FFF2-4833-BE7F-2CD0D49A39F8}"/>
    <cellStyle name="Salida 3 4 6 4" xfId="14812" xr:uid="{BA806180-AA5F-4290-9E20-250F9B89D68F}"/>
    <cellStyle name="Salida 3 4 6 4 2" xfId="29920" xr:uid="{9FFF147E-2A66-4A8A-BDB5-CC2BE00617DF}"/>
    <cellStyle name="Salida 3 4 6 5" xfId="18929" xr:uid="{45D26B98-ED06-4E98-A3A6-9135C533C156}"/>
    <cellStyle name="Salida 3 4 7" xfId="4203" xr:uid="{9C7F9399-0BFE-4C09-AD91-B3C524A4B501}"/>
    <cellStyle name="Salida 3 4 7 2" xfId="6840" xr:uid="{C7DB2097-57A9-412A-9EA5-B5E5FA112EBA}"/>
    <cellStyle name="Salida 3 4 7 2 2" xfId="13151" xr:uid="{74C316E8-88C8-4CFE-99C4-F966D29456EA}"/>
    <cellStyle name="Salida 3 4 7 2 2 2" xfId="28259" xr:uid="{98F12E48-5FF8-44F9-8713-EFE3EC65705C}"/>
    <cellStyle name="Salida 3 4 7 2 3" xfId="16820" xr:uid="{301777F4-C138-4B2A-A41B-BF61670E87AE}"/>
    <cellStyle name="Salida 3 4 7 2 3 2" xfId="31928" xr:uid="{DD057220-B9A0-4E29-AB41-2E18B47CBE11}"/>
    <cellStyle name="Salida 3 4 7 2 4" xfId="21948" xr:uid="{E93EFAF8-3D3C-438C-8DBE-CE2C2DB1DD78}"/>
    <cellStyle name="Salida 3 4 7 3" xfId="10585" xr:uid="{2AB3D28F-E27E-4F92-8512-7C8A656E13C0}"/>
    <cellStyle name="Salida 3 4 7 3 2" xfId="25693" xr:uid="{3A11AB7A-789D-465F-80D2-02EC0038A26F}"/>
    <cellStyle name="Salida 3 4 7 4" xfId="15731" xr:uid="{4FE205C3-78B7-4D05-9A34-6F07FE1FC304}"/>
    <cellStyle name="Salida 3 4 7 4 2" xfId="30839" xr:uid="{6243C503-1ECF-4D2F-A78C-93950C636445}"/>
    <cellStyle name="Salida 3 4 7 5" xfId="19311" xr:uid="{EE44BF6C-2BF9-49B1-8A2F-537A011B3B0A}"/>
    <cellStyle name="Salida 3 4 8" xfId="4768" xr:uid="{6432D990-88F1-48BD-81B5-570D433AB136}"/>
    <cellStyle name="Salida 3 4 8 2" xfId="11150" xr:uid="{4A6CC594-E4EA-4A5C-9517-BA2336C99127}"/>
    <cellStyle name="Salida 3 4 8 2 2" xfId="26258" xr:uid="{D0BD647F-57C0-4B4F-8B12-9C0B295C322E}"/>
    <cellStyle name="Salida 3 4 8 3" xfId="15571" xr:uid="{CC1598CE-8019-4626-9314-C3F40C4CC87E}"/>
    <cellStyle name="Salida 3 4 8 3 2" xfId="30679" xr:uid="{E3E57E54-74AB-4FBF-9549-6601410E5E7A}"/>
    <cellStyle name="Salida 3 4 8 4" xfId="19876" xr:uid="{B4E89B15-007E-4BDE-980F-9B933F1B669A}"/>
    <cellStyle name="Salida 3 4 9" xfId="8629" xr:uid="{AB2B0AAF-594B-4C1B-9DE2-5891643E5194}"/>
    <cellStyle name="Salida 3 4 9 2" xfId="23737" xr:uid="{504B870A-47E0-4C3D-80C1-C1BC1661D6C0}"/>
    <cellStyle name="Salida 3 5" xfId="1995" xr:uid="{AAE4DD89-D83E-40CD-94A1-B08129E2FCB6}"/>
    <cellStyle name="Salida 3 5 10" xfId="15453" xr:uid="{9ACDAE97-C28B-428E-853A-A77F3A75C613}"/>
    <cellStyle name="Salida 3 5 10 2" xfId="30561" xr:uid="{F49AF116-42E4-449D-8AE1-5E8203790AD6}"/>
    <cellStyle name="Salida 3 5 11" xfId="17220" xr:uid="{0447C628-466A-4B39-811B-A2DA6AD9EB5F}"/>
    <cellStyle name="Salida 3 5 2" xfId="2757" xr:uid="{2E3F4F86-B8F6-4308-B53D-E47CF867D658}"/>
    <cellStyle name="Salida 3 5 2 2" xfId="5394" xr:uid="{CB1F1827-C03F-4D46-B76F-BCFE18BB4FA0}"/>
    <cellStyle name="Salida 3 5 2 2 2" xfId="11743" xr:uid="{91F48A97-B3FA-49EC-8BF9-C2414FE5A3D9}"/>
    <cellStyle name="Salida 3 5 2 2 2 2" xfId="26851" xr:uid="{F002003A-0E13-4C70-AFB5-726A700E1FB3}"/>
    <cellStyle name="Salida 3 5 2 2 3" xfId="16295" xr:uid="{6EA5DDC8-89A0-4DCA-AFE8-10A348D4EFD2}"/>
    <cellStyle name="Salida 3 5 2 2 3 2" xfId="31403" xr:uid="{3331ECB2-46E9-4783-BF4B-C245E6A84D82}"/>
    <cellStyle name="Salida 3 5 2 2 4" xfId="20502" xr:uid="{49A801E1-5066-46A6-97C1-CD5CF314E008}"/>
    <cellStyle name="Salida 3 5 2 3" xfId="16241" xr:uid="{C33436CD-8F22-4A1D-8F38-747C07059BED}"/>
    <cellStyle name="Salida 3 5 2 3 2" xfId="31349" xr:uid="{2178C317-C97C-427A-BB0D-2D84CBFD452C}"/>
    <cellStyle name="Salida 3 5 2 4" xfId="17865" xr:uid="{A59C4133-BD51-4CC6-86EC-1E1DD8824812}"/>
    <cellStyle name="Salida 3 5 3" xfId="3060" xr:uid="{FB4464FE-687F-441A-966F-4C644243D88C}"/>
    <cellStyle name="Salida 3 5 3 2" xfId="5697" xr:uid="{260DDE16-956E-4FA5-A24E-830FAE219AC6}"/>
    <cellStyle name="Salida 3 5 3 2 2" xfId="12008" xr:uid="{CC5A53F1-4596-4D1F-BF65-69857CB2D5E7}"/>
    <cellStyle name="Salida 3 5 3 2 2 2" xfId="27116" xr:uid="{E496A6F5-5D10-44B8-96F4-D39521DBB905}"/>
    <cellStyle name="Salida 3 5 3 2 3" xfId="14719" xr:uid="{07BDF1A2-94B9-44DC-AE4D-35E229F74139}"/>
    <cellStyle name="Salida 3 5 3 2 3 2" xfId="29827" xr:uid="{93B9DFC8-CE72-44E1-9D45-B5844305F67B}"/>
    <cellStyle name="Salida 3 5 3 2 4" xfId="20805" xr:uid="{4A9B9319-4873-47D3-8E68-29C14A5AECAA}"/>
    <cellStyle name="Salida 3 5 3 3" xfId="9442" xr:uid="{17676AE7-8DCC-4DFD-942D-E076B8AF2CA5}"/>
    <cellStyle name="Salida 3 5 3 3 2" xfId="24550" xr:uid="{1EDE325F-E08B-4E6C-8298-0ADE39EC36E7}"/>
    <cellStyle name="Salida 3 5 3 4" xfId="15802" xr:uid="{E23EC453-1EBA-4657-8120-D45651841558}"/>
    <cellStyle name="Salida 3 5 3 4 2" xfId="30910" xr:uid="{D03746FF-0488-4D73-89CF-BFE8B33A8E3B}"/>
    <cellStyle name="Salida 3 5 3 5" xfId="18168" xr:uid="{A9B6BBEF-38BF-4425-84D8-49E291D0766F}"/>
    <cellStyle name="Salida 3 5 4" xfId="3386" xr:uid="{E7441DF4-3F9A-4087-858D-DD769E7AC527}"/>
    <cellStyle name="Salida 3 5 4 2" xfId="6023" xr:uid="{6974EE7B-BA0D-42EF-80AB-BBCA6763D851}"/>
    <cellStyle name="Salida 3 5 4 2 2" xfId="12334" xr:uid="{060CF58A-0A63-4DA2-95B0-8EE63CF08BDB}"/>
    <cellStyle name="Salida 3 5 4 2 2 2" xfId="27442" xr:uid="{C6C3FB4A-C519-4783-A0AE-0301D1550B1E}"/>
    <cellStyle name="Salida 3 5 4 2 3" xfId="15583" xr:uid="{59558214-B879-4F38-8A55-27AFAE434DC5}"/>
    <cellStyle name="Salida 3 5 4 2 3 2" xfId="30691" xr:uid="{F4E93BB9-729D-4649-95BD-DDFD6A5C9FCD}"/>
    <cellStyle name="Salida 3 5 4 2 4" xfId="21131" xr:uid="{41E31187-7F94-4B15-A513-ADAF46A0C296}"/>
    <cellStyle name="Salida 3 5 4 3" xfId="9768" xr:uid="{D44ECF3D-AD52-41F4-8489-0B9F2505FBEE}"/>
    <cellStyle name="Salida 3 5 4 3 2" xfId="24876" xr:uid="{455640E0-4D8E-418E-970D-84C11046F64B}"/>
    <cellStyle name="Salida 3 5 4 4" xfId="15993" xr:uid="{3AFDFA01-6748-4948-A468-85D8E18A7CA6}"/>
    <cellStyle name="Salida 3 5 4 4 2" xfId="31101" xr:uid="{DEAAB59E-4613-4491-A93C-653E744F0460}"/>
    <cellStyle name="Salida 3 5 4 5" xfId="18494" xr:uid="{62CBB99C-31DF-4AEF-97B2-D5443D551049}"/>
    <cellStyle name="Salida 3 5 5" xfId="3692" xr:uid="{B6841F20-7280-456A-B438-DF3F805E26B5}"/>
    <cellStyle name="Salida 3 5 5 2" xfId="6329" xr:uid="{3547DB08-0DC7-4143-B29F-8045AA16E5B6}"/>
    <cellStyle name="Salida 3 5 5 2 2" xfId="12640" xr:uid="{C3E7EF1A-E936-493A-BD32-7DC9AB279529}"/>
    <cellStyle name="Salida 3 5 5 2 2 2" xfId="27748" xr:uid="{275C97D9-61FB-4906-B10F-0826B53FCD3E}"/>
    <cellStyle name="Salida 3 5 5 2 3" xfId="7570" xr:uid="{C73A5A3B-03E8-4950-82C7-4AECE69AE5CC}"/>
    <cellStyle name="Salida 3 5 5 2 3 2" xfId="22678" xr:uid="{5AF30BF5-BB7C-497C-8B8D-B554CECED66D}"/>
    <cellStyle name="Salida 3 5 5 2 4" xfId="21437" xr:uid="{F2B52B0C-D048-487C-9700-367AB8A9606A}"/>
    <cellStyle name="Salida 3 5 5 3" xfId="10074" xr:uid="{DD5990D8-9ACF-435D-84CF-502F2D05B1C2}"/>
    <cellStyle name="Salida 3 5 5 3 2" xfId="25182" xr:uid="{9A7000A7-7C3C-42AB-BCF6-C174BA437103}"/>
    <cellStyle name="Salida 3 5 5 4" xfId="14250" xr:uid="{01CDAB1E-0BC0-4FAC-ACC7-7FFE4FED4A68}"/>
    <cellStyle name="Salida 3 5 5 4 2" xfId="29358" xr:uid="{02EA4511-0FA6-4D96-BB10-550A79BD2132}"/>
    <cellStyle name="Salida 3 5 5 5" xfId="18800" xr:uid="{3276AD4B-85DE-4FB9-9249-5A36E994FADE}"/>
    <cellStyle name="Salida 3 5 6" xfId="4067" xr:uid="{0DC32A1C-D2B8-4196-AFF0-4A2E53C54163}"/>
    <cellStyle name="Salida 3 5 6 2" xfId="6704" xr:uid="{2794B9FB-133A-4BB8-A41E-287BD6F3EED5}"/>
    <cellStyle name="Salida 3 5 6 2 2" xfId="13015" xr:uid="{DABBE444-847F-433B-831F-FA5603F306D3}"/>
    <cellStyle name="Salida 3 5 6 2 2 2" xfId="28123" xr:uid="{04FAF933-E7C5-4C7F-AAE6-721757785697}"/>
    <cellStyle name="Salida 3 5 6 2 3" xfId="16691" xr:uid="{15D0F193-8242-4A6A-B8AA-9AFFE6A2CC31}"/>
    <cellStyle name="Salida 3 5 6 2 3 2" xfId="31799" xr:uid="{40459BDE-431A-44B6-8BB2-2168CA557C8E}"/>
    <cellStyle name="Salida 3 5 6 2 4" xfId="21812" xr:uid="{FB323F8D-1CE1-4F10-96E6-FDDF01BB04CC}"/>
    <cellStyle name="Salida 3 5 6 3" xfId="10449" xr:uid="{873B16FE-3E39-417B-B944-3743098545BD}"/>
    <cellStyle name="Salida 3 5 6 3 2" xfId="25557" xr:uid="{98C59091-BC06-44C5-8416-2193576F88A9}"/>
    <cellStyle name="Salida 3 5 6 4" xfId="15596" xr:uid="{E127C020-5917-4EBC-BE21-25443FD9E01F}"/>
    <cellStyle name="Salida 3 5 6 4 2" xfId="30704" xr:uid="{EFD6BB19-BDEB-4153-B3B2-7B18ABA44DD1}"/>
    <cellStyle name="Salida 3 5 6 5" xfId="19175" xr:uid="{B4D85D63-669D-4102-8C78-0004F167DCCC}"/>
    <cellStyle name="Salida 3 5 7" xfId="4632" xr:uid="{AFE914EE-092C-489D-A8BE-7AAF7CA70423}"/>
    <cellStyle name="Salida 3 5 7 2" xfId="11014" xr:uid="{F27B85EB-1F11-4618-B593-88689789E661}"/>
    <cellStyle name="Salida 3 5 7 2 2" xfId="26122" xr:uid="{A2C2EC17-1779-4ABD-AD4F-BCC7E3A37E35}"/>
    <cellStyle name="Salida 3 5 7 3" xfId="15598" xr:uid="{3B1D140C-AFEA-4330-BEAE-8AA54F52575E}"/>
    <cellStyle name="Salida 3 5 7 3 2" xfId="30706" xr:uid="{4F8E4433-A047-4D07-B4D5-8F1030A1CCD2}"/>
    <cellStyle name="Salida 3 5 7 4" xfId="19740" xr:uid="{C4F3DF91-4A77-4BCF-862C-E3084DA9CAC8}"/>
    <cellStyle name="Salida 3 5 8" xfId="8493" xr:uid="{AA4FB0F1-5702-4D08-8BBC-F9F9552BFC4F}"/>
    <cellStyle name="Salida 3 5 8 2" xfId="23601" xr:uid="{52ECC114-8751-46EC-B547-1619413BD73B}"/>
    <cellStyle name="Salida 3 5 9" xfId="15831" xr:uid="{49834431-1E9E-48A3-BCA4-D7157F6DDEF0}"/>
    <cellStyle name="Salida 3 5 9 2" xfId="30939" xr:uid="{FB269F57-D772-401B-802E-C8E67C70E6CA}"/>
    <cellStyle name="Salida 4" xfId="1513" xr:uid="{00000000-0005-0000-0000-0000ED050000}"/>
    <cellStyle name="Salida 4 2" xfId="1939" xr:uid="{4431280D-69C5-4BD0-B561-5050DBDAA137}"/>
    <cellStyle name="Salida 4 2 10" xfId="8440" xr:uid="{ADDE3377-7C01-4D25-B7E8-218271D8417A}"/>
    <cellStyle name="Salida 4 2 10 2" xfId="23548" xr:uid="{26225EEB-7F99-42F4-972E-B6AC4C7E32BF}"/>
    <cellStyle name="Salida 4 2 11" xfId="7780" xr:uid="{D7927A06-930C-4B68-ACE2-DDBA00F2DE15}"/>
    <cellStyle name="Salida 4 2 11 2" xfId="22888" xr:uid="{E0408F03-8445-4F41-8EF9-960687C46056}"/>
    <cellStyle name="Salida 4 2 12" xfId="15415" xr:uid="{EB8FCADC-BEC7-46B4-87E5-6976B1B5A327}"/>
    <cellStyle name="Salida 4 2 12 2" xfId="30523" xr:uid="{D09711A4-BECE-420B-B6AA-7F071479C67D}"/>
    <cellStyle name="Salida 4 2 13" xfId="17164" xr:uid="{C5E437EB-8F4E-4FAD-B93F-E428E8EE9A5B}"/>
    <cellStyle name="Salida 4 2 2" xfId="2499" xr:uid="{3053BC31-E55D-4263-B459-ACF3497E5973}"/>
    <cellStyle name="Salida 4 2 2 2" xfId="5136" xr:uid="{6114FB84-B5C6-4651-BE92-2D9E77F62103}"/>
    <cellStyle name="Salida 4 2 2 2 2" xfId="11500" xr:uid="{75A895CC-A01A-4433-9B5C-09CDE999D9CA}"/>
    <cellStyle name="Salida 4 2 2 2 2 2" xfId="26608" xr:uid="{FECBDEC5-78F3-47DC-B95E-6D0B5451AC8E}"/>
    <cellStyle name="Salida 4 2 2 2 3" xfId="7744" xr:uid="{9E55D273-833E-46A9-87EB-D66AB948EF8A}"/>
    <cellStyle name="Salida 4 2 2 2 3 2" xfId="22852" xr:uid="{308F84CE-FA56-40B5-9FA9-8D66FE34E737}"/>
    <cellStyle name="Salida 4 2 2 2 4" xfId="20244" xr:uid="{932D3AF3-5A8C-4F2D-8A44-1AA1049D4D29}"/>
    <cellStyle name="Salida 4 2 2 3" xfId="8966" xr:uid="{A80574E1-CFED-48E3-B6BD-8BF643D430A3}"/>
    <cellStyle name="Salida 4 2 2 3 2" xfId="24074" xr:uid="{1EFE61C7-85C1-4699-A91A-3BD23A6C3F69}"/>
    <cellStyle name="Salida 4 2 3" xfId="2715" xr:uid="{98AB6111-CE0A-40D1-B7ED-82CF2BE43086}"/>
    <cellStyle name="Salida 4 2 3 2" xfId="5352" xr:uid="{8BE32955-7372-40AE-BFA5-A33F519EAB3D}"/>
    <cellStyle name="Salida 4 2 3 2 2" xfId="11701" xr:uid="{6FEC5F10-B254-49A6-A399-E920F10CAB1C}"/>
    <cellStyle name="Salida 4 2 3 2 2 2" xfId="26809" xr:uid="{CD523D3E-6B68-46AF-BA4C-AC56AE4E3CD1}"/>
    <cellStyle name="Salida 4 2 3 2 3" xfId="15570" xr:uid="{90521CD9-86A0-4D0C-A1EC-607B662DA226}"/>
    <cellStyle name="Salida 4 2 3 2 3 2" xfId="30678" xr:uid="{1057FB5D-7886-4DEC-9436-8FBE831FE467}"/>
    <cellStyle name="Salida 4 2 3 2 4" xfId="20460" xr:uid="{733BBB81-8E7F-47C9-85EA-3AF73A27595C}"/>
    <cellStyle name="Salida 4 2 3 3" xfId="8157" xr:uid="{39CA0F3B-C741-43E1-A454-0421B4345793}"/>
    <cellStyle name="Salida 4 2 3 3 2" xfId="23265" xr:uid="{E788463B-49DC-42AD-B33E-F303FF331C23}"/>
    <cellStyle name="Salida 4 2 3 4" xfId="17823" xr:uid="{D85E758A-A55D-47FB-8188-DC80D00BC616}"/>
    <cellStyle name="Salida 4 2 4" xfId="3018" xr:uid="{574E9A9E-F116-4A17-A245-E017C8ACBE25}"/>
    <cellStyle name="Salida 4 2 4 2" xfId="5655" xr:uid="{1AF87963-3102-4FA7-84D2-AEC58A36140C}"/>
    <cellStyle name="Salida 4 2 4 2 2" xfId="11966" xr:uid="{2F9161C9-A6AA-49BA-9425-A4F323F930DA}"/>
    <cellStyle name="Salida 4 2 4 2 2 2" xfId="27074" xr:uid="{5626DCCC-D44E-46A7-BFD7-FA289C5212FF}"/>
    <cellStyle name="Salida 4 2 4 2 3" xfId="7596" xr:uid="{CD34B7DC-02A0-44FB-AA02-507D8A968979}"/>
    <cellStyle name="Salida 4 2 4 2 3 2" xfId="22704" xr:uid="{E2C511F9-BD40-4CC3-8FFB-93F86544EB48}"/>
    <cellStyle name="Salida 4 2 4 2 4" xfId="20763" xr:uid="{D4995EB3-E106-4FCE-8ADB-8A77364A615A}"/>
    <cellStyle name="Salida 4 2 4 3" xfId="9400" xr:uid="{DD2F130E-6C93-48F2-9E86-8C1C57CB8622}"/>
    <cellStyle name="Salida 4 2 4 3 2" xfId="24508" xr:uid="{E9EF73B0-4F2E-47FF-B4E2-EE3D8F795427}"/>
    <cellStyle name="Salida 4 2 4 4" xfId="7117" xr:uid="{08EFFCAC-37FB-4646-993F-10605E57BEA2}"/>
    <cellStyle name="Salida 4 2 4 4 2" xfId="22225" xr:uid="{055C045D-1180-4905-A0FE-52590ED2DD33}"/>
    <cellStyle name="Salida 4 2 4 5" xfId="18126" xr:uid="{F0242744-D19E-4F97-8463-8E85B1A1BE56}"/>
    <cellStyle name="Salida 4 2 5" xfId="3344" xr:uid="{B4313202-8793-48BA-A618-E11A8F454455}"/>
    <cellStyle name="Salida 4 2 5 2" xfId="5981" xr:uid="{37868DC2-3EB9-46B0-B4D0-9E9DBDAA41CF}"/>
    <cellStyle name="Salida 4 2 5 2 2" xfId="12292" xr:uid="{C7871613-5A75-463F-B37D-536DEF3D7738}"/>
    <cellStyle name="Salida 4 2 5 2 2 2" xfId="27400" xr:uid="{4ECEA094-26A7-4924-B8CE-B36FF33A755A}"/>
    <cellStyle name="Salida 4 2 5 2 3" xfId="7353" xr:uid="{902783CF-C326-460E-9D09-C589D13B928F}"/>
    <cellStyle name="Salida 4 2 5 2 3 2" xfId="22461" xr:uid="{AB201CB2-22E0-4319-84A1-6D794E861F3C}"/>
    <cellStyle name="Salida 4 2 5 2 4" xfId="21089" xr:uid="{C75967F8-C3A4-49A6-8049-E5A51C0A4E6C}"/>
    <cellStyle name="Salida 4 2 5 3" xfId="9726" xr:uid="{7CF34A25-25A0-4B18-8BD4-7FF2A56C37F9}"/>
    <cellStyle name="Salida 4 2 5 3 2" xfId="24834" xr:uid="{B379DFC1-3925-4615-8B43-90335206A95B}"/>
    <cellStyle name="Salida 4 2 5 4" xfId="16193" xr:uid="{AC0146CE-3E31-4FFB-815C-6FFECC6A3CB5}"/>
    <cellStyle name="Salida 4 2 5 4 2" xfId="31301" xr:uid="{942F3AAC-E39D-4703-9AFB-EA8C21454AFB}"/>
    <cellStyle name="Salida 4 2 5 5" xfId="18452" xr:uid="{6D3E4D75-8C53-4DC5-8CBF-6516D2AB4DDA}"/>
    <cellStyle name="Salida 4 2 6" xfId="3650" xr:uid="{9DB852A8-CAEB-41F9-AE6F-68376A2AB24B}"/>
    <cellStyle name="Salida 4 2 6 2" xfId="6287" xr:uid="{02314B4C-0016-46ED-8C33-26E205404F6D}"/>
    <cellStyle name="Salida 4 2 6 2 2" xfId="12598" xr:uid="{C055B8F3-C014-4CF8-8989-8DA18E3320F8}"/>
    <cellStyle name="Salida 4 2 6 2 2 2" xfId="27706" xr:uid="{9CC7739E-CA48-4BFB-8213-6C849507F643}"/>
    <cellStyle name="Salida 4 2 6 2 3" xfId="13376" xr:uid="{C282AB18-A9D1-46F6-8301-019656D44B74}"/>
    <cellStyle name="Salida 4 2 6 2 3 2" xfId="28484" xr:uid="{DA977DEF-B080-41EE-8BC2-583277CE33AE}"/>
    <cellStyle name="Salida 4 2 6 2 4" xfId="21395" xr:uid="{AB790444-D43B-43AB-8261-687AE5D1EF67}"/>
    <cellStyle name="Salida 4 2 6 3" xfId="10032" xr:uid="{4FBE0205-017F-46AD-914D-A5B605B1E6AA}"/>
    <cellStyle name="Salida 4 2 6 3 2" xfId="25140" xr:uid="{295B46DB-D626-4916-918E-56918E175897}"/>
    <cellStyle name="Salida 4 2 6 4" xfId="13919" xr:uid="{BB2DE882-A246-4CA1-BFA1-EE1B7E9A229D}"/>
    <cellStyle name="Salida 4 2 6 4 2" xfId="29027" xr:uid="{0B27FE42-6F9A-4F44-BD4B-F80F9B20CD92}"/>
    <cellStyle name="Salida 4 2 6 5" xfId="18758" xr:uid="{2018AFCC-325A-444B-A176-A64C4AF56A98}"/>
    <cellStyle name="Salida 4 2 7" xfId="4011" xr:uid="{EF493C81-EFE3-42D1-8C7C-E65720C6CA81}"/>
    <cellStyle name="Salida 4 2 7 2" xfId="6648" xr:uid="{D6BC35D0-6CE1-4BB0-9A67-55D3CB7732E5}"/>
    <cellStyle name="Salida 4 2 7 2 2" xfId="12959" xr:uid="{62297BF5-1B35-468B-B351-1C295F7205BD}"/>
    <cellStyle name="Salida 4 2 7 2 2 2" xfId="28067" xr:uid="{0D08589F-3C37-42EF-8497-EC65070C37D7}"/>
    <cellStyle name="Salida 4 2 7 2 3" xfId="16649" xr:uid="{4C4133E5-4396-4655-9D91-FF1984BAC4E5}"/>
    <cellStyle name="Salida 4 2 7 2 3 2" xfId="31757" xr:uid="{E9E939AB-0AD2-4839-8AA4-B3AA6639A72A}"/>
    <cellStyle name="Salida 4 2 7 2 4" xfId="21756" xr:uid="{958ADE8A-83CA-4E6A-8EBF-E7F760B74506}"/>
    <cellStyle name="Salida 4 2 7 3" xfId="10393" xr:uid="{C4F4EB4D-0F1F-48DF-8659-C511D82F686F}"/>
    <cellStyle name="Salida 4 2 7 3 2" xfId="25501" xr:uid="{6EEAD29A-DF33-44BC-A19B-B483227EF90A}"/>
    <cellStyle name="Salida 4 2 7 4" xfId="14393" xr:uid="{DA444ACF-7A8D-4DCB-99C5-3A3587B1EC4C}"/>
    <cellStyle name="Salida 4 2 7 4 2" xfId="29501" xr:uid="{32F7D8F1-1D4E-4E4E-BB56-E9C921D76118}"/>
    <cellStyle name="Salida 4 2 7 5" xfId="19119" xr:uid="{1D3B7A1F-15A2-4ED0-A111-931DE9762F62}"/>
    <cellStyle name="Salida 4 2 8" xfId="4324" xr:uid="{A079E36F-61D0-4F01-8F5A-2C5A8AB9BCD8}"/>
    <cellStyle name="Salida 4 2 8 2" xfId="6961" xr:uid="{EEF5FD8C-6826-4314-AA81-34C6B4E4834B}"/>
    <cellStyle name="Salida 4 2 8 2 2" xfId="13272" xr:uid="{29150973-6C93-4C88-A742-0AFBF2344329}"/>
    <cellStyle name="Salida 4 2 8 2 2 2" xfId="28380" xr:uid="{7AADDE26-3D5D-49F7-A970-B188D280439D}"/>
    <cellStyle name="Salida 4 2 8 2 3" xfId="16936" xr:uid="{1710A5D8-5A7E-4D13-969E-32AAF574668B}"/>
    <cellStyle name="Salida 4 2 8 2 3 2" xfId="32044" xr:uid="{F13A1E70-48C6-4E55-A3C2-BBD5061690FE}"/>
    <cellStyle name="Salida 4 2 8 2 4" xfId="22069" xr:uid="{CF01AF17-1585-4320-AD3F-0D238C6DE88E}"/>
    <cellStyle name="Salida 4 2 8 3" xfId="10706" xr:uid="{7F430961-6F43-42FA-9561-C938981758D9}"/>
    <cellStyle name="Salida 4 2 8 3 2" xfId="25814" xr:uid="{B792A3B8-E1BC-4D66-B755-DD5A89598167}"/>
    <cellStyle name="Salida 4 2 8 4" xfId="7362" xr:uid="{1BD0010B-9115-47FC-9280-1305066B9FAF}"/>
    <cellStyle name="Salida 4 2 8 4 2" xfId="22470" xr:uid="{076BE909-1AD0-4D79-8380-E53FE27DD2AE}"/>
    <cellStyle name="Salida 4 2 8 5" xfId="19432" xr:uid="{670E66EF-94D5-411F-A261-3D54EADF034F}"/>
    <cellStyle name="Salida 4 2 9" xfId="4576" xr:uid="{ADDDD1BD-981B-46DC-9325-5BE926A76475}"/>
    <cellStyle name="Salida 4 2 9 2" xfId="10958" xr:uid="{25D501BC-37DC-4E96-8586-952396B18751}"/>
    <cellStyle name="Salida 4 2 9 2 2" xfId="26066" xr:uid="{6404467D-A825-4F60-8DEA-ECFD2FBC42F6}"/>
    <cellStyle name="Salida 4 2 9 3" xfId="7082" xr:uid="{30F04FAE-E3BA-400E-AC03-A4F75D707E19}"/>
    <cellStyle name="Salida 4 2 9 3 2" xfId="22190" xr:uid="{B8BDB7E5-688E-41E9-8360-BF62C441A2C5}"/>
    <cellStyle name="Salida 4 2 9 4" xfId="19684" xr:uid="{21C74ACF-9DD5-4026-8E3E-7ECF14072FF9}"/>
    <cellStyle name="Salida 4 3" xfId="1794" xr:uid="{E621F8F8-AC61-4CEA-AE1E-74A562966F0F}"/>
    <cellStyle name="Salida 4 3 10" xfId="8271" xr:uid="{B400C59F-C0D9-4E00-BE4D-BE1842966F71}"/>
    <cellStyle name="Salida 4 3 10 2" xfId="23379" xr:uid="{EA6D374B-A046-492F-9CC7-91FA93519E9C}"/>
    <cellStyle name="Salida 4 3 11" xfId="14325" xr:uid="{9DF84EB1-F13D-458D-8FAC-062DBEC2B3B9}"/>
    <cellStyle name="Salida 4 3 11 2" xfId="29433" xr:uid="{30C3B898-55F2-4340-854A-AB1BB452D8FA}"/>
    <cellStyle name="Salida 4 3 12" xfId="15165" xr:uid="{77848064-A9FC-4EBB-A416-15E5153E3768}"/>
    <cellStyle name="Salida 4 3 12 2" xfId="30273" xr:uid="{4F512B65-B7F2-4DDB-9C8B-BA5C62BE1CFB}"/>
    <cellStyle name="Salida 4 3 13" xfId="17019" xr:uid="{8DF867EF-6518-4F7C-B6D6-48167B986730}"/>
    <cellStyle name="Salida 4 3 2" xfId="2354" xr:uid="{3BE7FAFC-E436-4F39-9DBE-2A5A3A4D51F3}"/>
    <cellStyle name="Salida 4 3 2 2" xfId="4991" xr:uid="{C0824FAF-07CA-49D2-A0AD-611A7552DD31}"/>
    <cellStyle name="Salida 4 3 2 2 2" xfId="11355" xr:uid="{BB3682C7-1DC3-44C7-877B-594B87A7C955}"/>
    <cellStyle name="Salida 4 3 2 2 2 2" xfId="26463" xr:uid="{BF6ACC11-5F79-42CC-A978-84A341A04E17}"/>
    <cellStyle name="Salida 4 3 2 2 3" xfId="7407" xr:uid="{57E690B0-C94A-413D-8DFE-194C34A1FD6E}"/>
    <cellStyle name="Salida 4 3 2 2 3 2" xfId="22515" xr:uid="{A2804F27-553F-4469-B3F5-B78D713BCE92}"/>
    <cellStyle name="Salida 4 3 2 2 4" xfId="20099" xr:uid="{D214F64C-2B7A-458E-A585-842CCF40D7EF}"/>
    <cellStyle name="Salida 4 3 2 3" xfId="8821" xr:uid="{0FC36DF2-CF29-47DC-940C-6A170E9C7768}"/>
    <cellStyle name="Salida 4 3 2 3 2" xfId="23929" xr:uid="{0F58490C-5F18-47FC-9A01-DCD695764315}"/>
    <cellStyle name="Salida 4 3 3" xfId="2265" xr:uid="{861ABD45-3A72-4CD8-BB51-1BC6A7B41FAA}"/>
    <cellStyle name="Salida 4 3 3 2" xfId="4902" xr:uid="{F25476BA-26E7-4845-A048-A07D074AEBE6}"/>
    <cellStyle name="Salida 4 3 3 2 2" xfId="11266" xr:uid="{34226CF9-EC3D-4AB1-AE1C-D78FAFBF874E}"/>
    <cellStyle name="Salida 4 3 3 2 2 2" xfId="26374" xr:uid="{B411F2A7-42FB-4FCE-8953-6C527D64956E}"/>
    <cellStyle name="Salida 4 3 3 2 3" xfId="8141" xr:uid="{7F4E0810-4601-4266-AC32-C5A6EAE0F1E2}"/>
    <cellStyle name="Salida 4 3 3 2 3 2" xfId="23249" xr:uid="{08D48443-F573-4183-AD4E-06DF80C358DB}"/>
    <cellStyle name="Salida 4 3 3 2 4" xfId="20010" xr:uid="{D92B6103-3CCC-4761-B86A-B233C882269F}"/>
    <cellStyle name="Salida 4 3 3 3" xfId="14550" xr:uid="{1A90A3A6-C66F-4CF4-9A43-777B641A88CF}"/>
    <cellStyle name="Salida 4 3 3 3 2" xfId="29658" xr:uid="{4A16CF71-3D3E-40DF-89CE-DBC2A13AE35D}"/>
    <cellStyle name="Salida 4 3 3 4" xfId="17490" xr:uid="{63812F05-2BD3-4435-99F3-4B8847CABE2B}"/>
    <cellStyle name="Salida 4 3 4" xfId="2331" xr:uid="{E88B979B-6ED3-4262-9AD7-A57982B1FE12}"/>
    <cellStyle name="Salida 4 3 4 2" xfId="4968" xr:uid="{801EE8E9-08C3-4440-B9F1-E2746B8604EE}"/>
    <cellStyle name="Salida 4 3 4 2 2" xfId="11332" xr:uid="{66C108D1-8516-4716-90F2-2291AB420975}"/>
    <cellStyle name="Salida 4 3 4 2 2 2" xfId="26440" xr:uid="{397419AF-9189-40ED-9E03-2261B59550BA}"/>
    <cellStyle name="Salida 4 3 4 2 3" xfId="14150" xr:uid="{7B94F8B3-DF69-4FBB-BC97-A1CF1F6DBF4E}"/>
    <cellStyle name="Salida 4 3 4 2 3 2" xfId="29258" xr:uid="{CA9CC92C-1E4C-4ED4-9816-5D9B7E7BF260}"/>
    <cellStyle name="Salida 4 3 4 2 4" xfId="20076" xr:uid="{7F99C94C-C721-45A6-B217-B455F2FB23C6}"/>
    <cellStyle name="Salida 4 3 4 3" xfId="8798" xr:uid="{AB36E217-7AF2-490B-82E5-14205EC2F4D5}"/>
    <cellStyle name="Salida 4 3 4 3 2" xfId="23906" xr:uid="{62EDA182-FAA3-44F8-AD0C-608D9973909F}"/>
    <cellStyle name="Salida 4 3 4 4" xfId="13710" xr:uid="{BC442B13-7AC4-4431-8EE3-74CD30A3789F}"/>
    <cellStyle name="Salida 4 3 4 4 2" xfId="28818" xr:uid="{4C9DDC45-A6E5-4CCA-AA4D-9533D797D39F}"/>
    <cellStyle name="Salida 4 3 4 5" xfId="17556" xr:uid="{3363804A-749A-421A-894A-76FD138A678A}"/>
    <cellStyle name="Salida 4 3 5" xfId="2279" xr:uid="{2FA0E1A7-9B85-4230-BB88-92A8B400EA09}"/>
    <cellStyle name="Salida 4 3 5 2" xfId="4916" xr:uid="{4224D203-A5CA-4A83-AD72-A68691630040}"/>
    <cellStyle name="Salida 4 3 5 2 2" xfId="11280" xr:uid="{229B4791-88C3-4A98-9520-E00BC8737740}"/>
    <cellStyle name="Salida 4 3 5 2 2 2" xfId="26388" xr:uid="{3B2F68A3-D36C-4080-9818-D91C4AF36B2A}"/>
    <cellStyle name="Salida 4 3 5 2 3" xfId="7204" xr:uid="{08C296A8-5BF7-4613-9DD4-70435F023EA5}"/>
    <cellStyle name="Salida 4 3 5 2 3 2" xfId="22312" xr:uid="{29C943CC-1843-4A4B-A242-FDC297E1DE79}"/>
    <cellStyle name="Salida 4 3 5 2 4" xfId="20024" xr:uid="{BC397C7B-ACA3-4B7B-9ABB-53A24A471EA8}"/>
    <cellStyle name="Salida 4 3 5 3" xfId="8746" xr:uid="{1E1924E2-5023-43EA-A175-D09CEF9F6524}"/>
    <cellStyle name="Salida 4 3 5 3 2" xfId="23854" xr:uid="{42DB4C81-3FD6-42F5-858F-27AE1A420F59}"/>
    <cellStyle name="Salida 4 3 5 4" xfId="15956" xr:uid="{1F4B57DF-EC92-4B32-9D0B-9D52E9D0AE9D}"/>
    <cellStyle name="Salida 4 3 5 4 2" xfId="31064" xr:uid="{4918FE0F-4C1A-4E81-9932-48D5B5D81AAC}"/>
    <cellStyle name="Salida 4 3 5 5" xfId="17504" xr:uid="{1B08DC39-9390-4EA4-BAEE-3BC839476365}"/>
    <cellStyle name="Salida 4 3 6" xfId="2297" xr:uid="{B6658890-028F-4726-B3FF-05A1B46F067D}"/>
    <cellStyle name="Salida 4 3 6 2" xfId="4934" xr:uid="{2EBEFAAD-54BD-46C7-BC7B-FB504AF7E6D5}"/>
    <cellStyle name="Salida 4 3 6 2 2" xfId="11298" xr:uid="{6BA8B892-6934-4C54-8AAB-2E45EBC77138}"/>
    <cellStyle name="Salida 4 3 6 2 2 2" xfId="26406" xr:uid="{18419515-DBCF-4480-8E5C-8BBE68DF3C08}"/>
    <cellStyle name="Salida 4 3 6 2 3" xfId="15947" xr:uid="{1533D503-B41C-40C0-B1BB-436C14457AEE}"/>
    <cellStyle name="Salida 4 3 6 2 3 2" xfId="31055" xr:uid="{222CB48A-B0D3-4E75-80B9-E7DA0C827912}"/>
    <cellStyle name="Salida 4 3 6 2 4" xfId="20042" xr:uid="{CFDF26BC-79DE-4927-B1F9-1CB34E27E4CD}"/>
    <cellStyle name="Salida 4 3 6 3" xfId="8764" xr:uid="{F059E0F0-0783-403F-B945-34E32F1873F9}"/>
    <cellStyle name="Salida 4 3 6 3 2" xfId="23872" xr:uid="{4EEBD33D-606D-4BAA-BD7A-EF01CBC3A928}"/>
    <cellStyle name="Salida 4 3 6 4" xfId="14838" xr:uid="{FE7407FC-C213-45C2-8748-DF8A32E1E8CC}"/>
    <cellStyle name="Salida 4 3 6 4 2" xfId="29946" xr:uid="{48522E35-3B37-407C-A450-EA1032F8DC73}"/>
    <cellStyle name="Salida 4 3 6 5" xfId="17522" xr:uid="{B68D1916-A992-4196-A390-E12749A04FF8}"/>
    <cellStyle name="Salida 4 3 7" xfId="3866" xr:uid="{24D36547-AE72-45E2-8103-36CA698D3D04}"/>
    <cellStyle name="Salida 4 3 7 2" xfId="6503" xr:uid="{2DB6F847-8AFA-44B2-B070-0C143C693462}"/>
    <cellStyle name="Salida 4 3 7 2 2" xfId="12814" xr:uid="{11EFCC67-AA52-4A81-A044-79EFAE2EB6ED}"/>
    <cellStyle name="Salida 4 3 7 2 2 2" xfId="27922" xr:uid="{5987B3A3-7B40-49D6-B6ED-6739A5EB1A0B}"/>
    <cellStyle name="Salida 4 3 7 2 3" xfId="15417" xr:uid="{A8777CEE-0C84-453D-ABFF-BA9325562823}"/>
    <cellStyle name="Salida 4 3 7 2 3 2" xfId="30525" xr:uid="{B1BA66B8-90F5-416F-8017-D76623E10CF6}"/>
    <cellStyle name="Salida 4 3 7 2 4" xfId="21611" xr:uid="{569CE564-90FA-4A29-A127-2AADA84036D5}"/>
    <cellStyle name="Salida 4 3 7 3" xfId="10248" xr:uid="{00E0B46E-3D60-46CB-8066-158304DE1A75}"/>
    <cellStyle name="Salida 4 3 7 3 2" xfId="25356" xr:uid="{103EB697-287E-4C58-A82D-C9CA54E52D69}"/>
    <cellStyle name="Salida 4 3 7 4" xfId="13451" xr:uid="{1D2BB2ED-4C10-413D-BA1B-28DCB96F5421}"/>
    <cellStyle name="Salida 4 3 7 4 2" xfId="28559" xr:uid="{857B6EC0-6F8D-42FD-9E43-91ACAEB41740}"/>
    <cellStyle name="Salida 4 3 7 5" xfId="18974" xr:uid="{3D814E63-0DE0-4CDF-8D84-55539F4E5A87}"/>
    <cellStyle name="Salida 4 3 8" xfId="4248" xr:uid="{A995467F-376D-4768-AB7C-E2EE94E54423}"/>
    <cellStyle name="Salida 4 3 8 2" xfId="6885" xr:uid="{8ECFD5D6-2FA7-4399-89B6-0AE1D4E13548}"/>
    <cellStyle name="Salida 4 3 8 2 2" xfId="13196" xr:uid="{360CFE91-1A2C-4E11-9767-DF80D7301287}"/>
    <cellStyle name="Salida 4 3 8 2 2 2" xfId="28304" xr:uid="{6CA9BF12-EA61-4D98-8DE4-8958F49BC18D}"/>
    <cellStyle name="Salida 4 3 8 2 3" xfId="16860" xr:uid="{C00A7F79-63DB-455F-A87C-633D60134C53}"/>
    <cellStyle name="Salida 4 3 8 2 3 2" xfId="31968" xr:uid="{5EB9983B-5FD8-406C-B983-85D5B6908C59}"/>
    <cellStyle name="Salida 4 3 8 2 4" xfId="21993" xr:uid="{8AE6C74C-DEF9-4E5F-AE18-8AEB0C94BD58}"/>
    <cellStyle name="Salida 4 3 8 3" xfId="10630" xr:uid="{3CB71EEC-B760-4ABE-9A8E-4E560493C408}"/>
    <cellStyle name="Salida 4 3 8 3 2" xfId="25738" xr:uid="{31866EF7-01AA-4C43-9C05-CA67D65008A2}"/>
    <cellStyle name="Salida 4 3 8 4" xfId="14842" xr:uid="{6D02FDE1-0127-4F23-A691-EBCC5E45B8CA}"/>
    <cellStyle name="Salida 4 3 8 4 2" xfId="29950" xr:uid="{2E793B8E-06F1-4FA5-AB3C-A39794F5FB4D}"/>
    <cellStyle name="Salida 4 3 8 5" xfId="19356" xr:uid="{435243A0-5E02-4427-B308-730C5FB2FE58}"/>
    <cellStyle name="Salida 4 3 9" xfId="4431" xr:uid="{4D441DCC-03B6-46A9-9B2E-770C6F09FF17}"/>
    <cellStyle name="Salida 4 3 9 2" xfId="10813" xr:uid="{DE8DD4A9-0587-4555-B376-D2BE2BBBE9EB}"/>
    <cellStyle name="Salida 4 3 9 2 2" xfId="25921" xr:uid="{2230DAF0-34F1-47ED-A5C6-5CD8C5E2F7CC}"/>
    <cellStyle name="Salida 4 3 9 3" xfId="13669" xr:uid="{563D74F7-F139-48C2-9C8B-C9097BE0D407}"/>
    <cellStyle name="Salida 4 3 9 3 2" xfId="28777" xr:uid="{F3D372C8-5037-4FEA-9332-AB9D0C6E7DE7}"/>
    <cellStyle name="Salida 4 3 9 4" xfId="19539" xr:uid="{7C51C813-4165-4DD3-B208-773ADC9B8662}"/>
    <cellStyle name="Salida 4 4" xfId="2129" xr:uid="{2C181BFF-BB8C-49E6-A123-7322DAB9B47C}"/>
    <cellStyle name="Salida 4 4 10" xfId="15948" xr:uid="{2BDDFC1E-7999-4136-A8A5-075C3A72B4D4}"/>
    <cellStyle name="Salida 4 4 10 2" xfId="31056" xr:uid="{1A220680-9474-4658-8852-7468C970402D}"/>
    <cellStyle name="Salida 4 4 11" xfId="15321" xr:uid="{9E86B1B4-F904-453C-8912-AF8E629D8BC2}"/>
    <cellStyle name="Salida 4 4 11 2" xfId="30429" xr:uid="{5AA94C0D-C89A-4833-88D0-CC67696A9E4E}"/>
    <cellStyle name="Salida 4 4 12" xfId="17354" xr:uid="{02212151-80F5-4D4B-812F-FFAD9D940B8E}"/>
    <cellStyle name="Salida 4 4 2" xfId="2619" xr:uid="{B37D1726-2AF8-47AD-8D1B-C0E7267ED160}"/>
    <cellStyle name="Salida 4 4 2 2" xfId="5256" xr:uid="{E7D3BB8E-4EEE-4A49-B222-4B092ADE70F4}"/>
    <cellStyle name="Salida 4 4 2 2 2" xfId="11620" xr:uid="{9274AF9C-21CE-494C-8D27-8B573CBBDAF6}"/>
    <cellStyle name="Salida 4 4 2 2 2 2" xfId="26728" xr:uid="{E1F60A87-E673-4567-A91B-E96D2D79C78E}"/>
    <cellStyle name="Salida 4 4 2 2 3" xfId="15217" xr:uid="{5D18E23D-1B7B-451A-B24E-9DCFE1F64BF5}"/>
    <cellStyle name="Salida 4 4 2 2 3 2" xfId="30325" xr:uid="{10911DA8-1035-4A28-A4B6-F014DADE7D89}"/>
    <cellStyle name="Salida 4 4 2 2 4" xfId="20364" xr:uid="{6AC7AFDA-CC1F-47B0-AB43-F3A63B4B2BB5}"/>
    <cellStyle name="Salida 4 4 2 3" xfId="9086" xr:uid="{0F41CE6B-975D-4CDA-B3AB-0D8C797093DB}"/>
    <cellStyle name="Salida 4 4 2 3 2" xfId="24194" xr:uid="{341431FE-907A-4DC1-87D5-34C6172B9456}"/>
    <cellStyle name="Salida 4 4 2 4" xfId="16487" xr:uid="{EDCECCA1-F780-44BA-BD49-B78E548FD3F6}"/>
    <cellStyle name="Salida 4 4 2 4 2" xfId="31595" xr:uid="{41DFA657-0447-483C-9F2E-EC54E0E2FBFE}"/>
    <cellStyle name="Salida 4 4 2 5" xfId="16330" xr:uid="{FA42C6F1-0290-41F6-97F0-404DDB13CCCF}"/>
    <cellStyle name="Salida 4 4 2 5 2" xfId="31438" xr:uid="{58FEECFA-3E50-46B2-B5E5-CE9E025D2456}"/>
    <cellStyle name="Salida 4 4 2 6" xfId="17727" xr:uid="{E8772258-2749-4C94-90CB-75E3C7430A89}"/>
    <cellStyle name="Salida 4 4 3" xfId="2884" xr:uid="{DA7B2CCC-62EF-40CB-93BB-C6B4DE8C29AD}"/>
    <cellStyle name="Salida 4 4 3 2" xfId="5521" xr:uid="{6F406AB1-4ADC-4C1A-B330-FC77750282DB}"/>
    <cellStyle name="Salida 4 4 3 2 2" xfId="11832" xr:uid="{61200B65-ED99-490B-B4D2-4258F8D4D38F}"/>
    <cellStyle name="Salida 4 4 3 2 2 2" xfId="26940" xr:uid="{43E65774-E062-46FE-969C-D11AB751606F}"/>
    <cellStyle name="Salida 4 4 3 2 3" xfId="7061" xr:uid="{6D39E356-FB3B-472A-B0D7-E9599575563D}"/>
    <cellStyle name="Salida 4 4 3 2 3 2" xfId="22169" xr:uid="{C741E875-0651-46D2-A737-2580FC27EFD6}"/>
    <cellStyle name="Salida 4 4 3 2 4" xfId="20629" xr:uid="{881AEA7D-B861-443F-B399-912B928DF0BF}"/>
    <cellStyle name="Salida 4 4 3 3" xfId="13507" xr:uid="{80AE8353-EE87-45C9-ABB5-2B1B232BD22B}"/>
    <cellStyle name="Salida 4 4 3 3 2" xfId="28615" xr:uid="{50207862-5F11-472E-938F-6C79EFCFF71D}"/>
    <cellStyle name="Salida 4 4 3 4" xfId="17992" xr:uid="{12325369-C7E2-401D-BD02-9582A4058421}"/>
    <cellStyle name="Salida 4 4 4" xfId="3187" xr:uid="{ACE41684-F9FB-4708-8539-81DC26ACE509}"/>
    <cellStyle name="Salida 4 4 4 2" xfId="5824" xr:uid="{3445CBEE-9C23-424C-BC41-E29CC4A5245F}"/>
    <cellStyle name="Salida 4 4 4 2 2" xfId="12135" xr:uid="{D2416D01-B8C7-40BA-8881-623A3F0D5DE2}"/>
    <cellStyle name="Salida 4 4 4 2 2 2" xfId="27243" xr:uid="{700A6867-91BA-4444-8326-97B6EFE7DBFA}"/>
    <cellStyle name="Salida 4 4 4 2 3" xfId="14897" xr:uid="{2D462F25-DA36-47E4-ABDD-3E2B7DC5AC61}"/>
    <cellStyle name="Salida 4 4 4 2 3 2" xfId="30005" xr:uid="{A104A0B7-546E-46CF-AEB4-0B98D3300974}"/>
    <cellStyle name="Salida 4 4 4 2 4" xfId="20932" xr:uid="{10D2FD73-1A76-4442-8B55-203C61A7AD8D}"/>
    <cellStyle name="Salida 4 4 4 3" xfId="9569" xr:uid="{53DFCED4-850F-417D-9C84-D31A5A358B2F}"/>
    <cellStyle name="Salida 4 4 4 3 2" xfId="24677" xr:uid="{E25446B5-3AB0-43EA-8AFA-E657BC990E63}"/>
    <cellStyle name="Salida 4 4 4 4" xfId="14003" xr:uid="{8F6E0959-AD6B-4369-992E-2A0DCC378315}"/>
    <cellStyle name="Salida 4 4 4 4 2" xfId="29111" xr:uid="{2484EF38-05B5-4B76-948B-9FB31A373B2A}"/>
    <cellStyle name="Salida 4 4 4 5" xfId="18295" xr:uid="{287AFE72-1758-413B-A123-4E127F2E3ECA}"/>
    <cellStyle name="Salida 4 4 5" xfId="3513" xr:uid="{4957C500-9455-42EA-8F1A-80F1A52B1FE1}"/>
    <cellStyle name="Salida 4 4 5 2" xfId="6150" xr:uid="{8B2CD607-CE9C-4E11-A323-810BA7A68558}"/>
    <cellStyle name="Salida 4 4 5 2 2" xfId="12461" xr:uid="{1E77D1A1-8E1C-4659-865F-1390A07D4BFC}"/>
    <cellStyle name="Salida 4 4 5 2 2 2" xfId="27569" xr:uid="{85D46805-1C13-4135-AC9A-1CB34424B0E7}"/>
    <cellStyle name="Salida 4 4 5 2 3" xfId="13763" xr:uid="{514930EE-CD61-42FF-963A-6A72B9DA5A52}"/>
    <cellStyle name="Salida 4 4 5 2 3 2" xfId="28871" xr:uid="{C0E30458-9E19-4CE2-9457-0816168598C3}"/>
    <cellStyle name="Salida 4 4 5 2 4" xfId="21258" xr:uid="{2836B4D8-D77F-4DB2-9756-4AB172BD1CCC}"/>
    <cellStyle name="Salida 4 4 5 3" xfId="9895" xr:uid="{ACCEE986-37E8-407E-8398-64DBBBA994FD}"/>
    <cellStyle name="Salida 4 4 5 3 2" xfId="25003" xr:uid="{CEE5809A-DB2D-493E-A060-CA99644C71DE}"/>
    <cellStyle name="Salida 4 4 5 4" xfId="14690" xr:uid="{2F611499-857C-41B3-B357-BDE3D68F9F11}"/>
    <cellStyle name="Salida 4 4 5 4 2" xfId="29798" xr:uid="{83D3821D-EC5A-4C4A-AD21-274004F22A95}"/>
    <cellStyle name="Salida 4 4 5 5" xfId="18621" xr:uid="{CE4A2BE3-19CE-4258-9912-1BCD4BBA5518}"/>
    <cellStyle name="Salida 4 4 6" xfId="3819" xr:uid="{A3D2CEC9-ECFE-4CD3-8EEF-C013FE52F453}"/>
    <cellStyle name="Salida 4 4 6 2" xfId="6456" xr:uid="{6BFCACD3-FA11-4A3A-A5F4-D236302CF6DF}"/>
    <cellStyle name="Salida 4 4 6 2 2" xfId="12767" xr:uid="{EB21C423-4182-4AD9-B3F5-E576DD05A7D7}"/>
    <cellStyle name="Salida 4 4 6 2 2 2" xfId="27875" xr:uid="{41524B22-1E76-487A-87AD-A300AE2F8C17}"/>
    <cellStyle name="Salida 4 4 6 2 3" xfId="7086" xr:uid="{8E2480C5-CCF8-4ACA-8828-9D1039D07FA2}"/>
    <cellStyle name="Salida 4 4 6 2 3 2" xfId="22194" xr:uid="{CBC7B467-0C4D-4D19-B7F8-1E29EBE7B736}"/>
    <cellStyle name="Salida 4 4 6 2 4" xfId="21564" xr:uid="{BDAC521B-3AB5-4930-B332-1C45B4E6D498}"/>
    <cellStyle name="Salida 4 4 6 3" xfId="10201" xr:uid="{EA1C5CC0-3220-4FF6-984E-E288927BCD91}"/>
    <cellStyle name="Salida 4 4 6 3 2" xfId="25309" xr:uid="{AA3F56BA-D54F-40AF-BCB0-98C6B1433481}"/>
    <cellStyle name="Salida 4 4 6 4" xfId="14122" xr:uid="{5D41F9CA-F175-4484-9C72-C14B13872DC3}"/>
    <cellStyle name="Salida 4 4 6 4 2" xfId="29230" xr:uid="{AD30526A-5B0E-4020-B256-BA78F3269FE3}"/>
    <cellStyle name="Salida 4 4 6 5" xfId="18927" xr:uid="{73069624-3A0F-43B7-AACB-DBA0CA4B424B}"/>
    <cellStyle name="Salida 4 4 7" xfId="4201" xr:uid="{9F7444E8-327E-4DA1-9B3F-9FEC8ED8FECE}"/>
    <cellStyle name="Salida 4 4 7 2" xfId="6838" xr:uid="{F7A24F3B-1DD2-4FEF-88CB-C103BB7D03A5}"/>
    <cellStyle name="Salida 4 4 7 2 2" xfId="13149" xr:uid="{CAA553EB-B9DA-4E86-9DF6-E94B79CD86F2}"/>
    <cellStyle name="Salida 4 4 7 2 2 2" xfId="28257" xr:uid="{4D497CC6-FE42-4CA3-BDE5-C0D9C28D9458}"/>
    <cellStyle name="Salida 4 4 7 2 3" xfId="16818" xr:uid="{F8D72738-5162-4BA6-88F4-C868A7DBEDC5}"/>
    <cellStyle name="Salida 4 4 7 2 3 2" xfId="31926" xr:uid="{42B8499D-9FC5-433F-89F7-A8FBA4FF40F4}"/>
    <cellStyle name="Salida 4 4 7 2 4" xfId="21946" xr:uid="{5630E55E-5A2D-43F6-AF80-12537EEE6F54}"/>
    <cellStyle name="Salida 4 4 7 3" xfId="10583" xr:uid="{234BF740-55C5-43B0-AFDD-3A8BBC547591}"/>
    <cellStyle name="Salida 4 4 7 3 2" xfId="25691" xr:uid="{C0D0F5C8-D39D-413B-8DA9-CB381863EF6B}"/>
    <cellStyle name="Salida 4 4 7 4" xfId="8044" xr:uid="{578BB73B-EE3C-4BC3-ACC2-D28801390AA0}"/>
    <cellStyle name="Salida 4 4 7 4 2" xfId="23152" xr:uid="{CA9F6B9B-7AB7-4E91-ADF9-096EB629BD38}"/>
    <cellStyle name="Salida 4 4 7 5" xfId="19309" xr:uid="{2DACAB21-014B-4D22-8294-17951DF8B170}"/>
    <cellStyle name="Salida 4 4 8" xfId="4766" xr:uid="{189EE4E8-B3C1-4EAE-A1A0-399B0DB4FEC7}"/>
    <cellStyle name="Salida 4 4 8 2" xfId="11148" xr:uid="{69B0F0D5-D200-46B2-80C4-82E3D101DC79}"/>
    <cellStyle name="Salida 4 4 8 2 2" xfId="26256" xr:uid="{8ED40311-4E35-41A9-8054-5A9B100FC9E1}"/>
    <cellStyle name="Salida 4 4 8 3" xfId="13713" xr:uid="{5CA64906-0D13-4930-8E8D-82319B371520}"/>
    <cellStyle name="Salida 4 4 8 3 2" xfId="28821" xr:uid="{D05FCEF8-F576-40A5-A7DA-023119E2A606}"/>
    <cellStyle name="Salida 4 4 8 4" xfId="19874" xr:uid="{F75B0B2F-4344-4444-9796-3349671CAFF6}"/>
    <cellStyle name="Salida 4 4 9" xfId="8627" xr:uid="{A9781A87-BF14-4FCB-9E73-CBCA7558C06F}"/>
    <cellStyle name="Salida 4 4 9 2" xfId="23735" xr:uid="{3822B6DF-2256-400D-A416-068F2DDD18B9}"/>
    <cellStyle name="Salida 4 5" xfId="1994" xr:uid="{F88E01D0-BBE5-4A45-B3F8-94ACAC77D0FC}"/>
    <cellStyle name="Salida 4 5 10" xfId="7603" xr:uid="{F7C3616C-DE6B-49E3-9E4F-59269B3E2AEE}"/>
    <cellStyle name="Salida 4 5 10 2" xfId="22711" xr:uid="{1EC356F9-64A2-4DEC-B950-CE9CC9426B98}"/>
    <cellStyle name="Salida 4 5 11" xfId="17219" xr:uid="{82D27CB4-A93C-4929-993A-7050D70DE518}"/>
    <cellStyle name="Salida 4 5 2" xfId="2756" xr:uid="{67C94D6D-E00E-4C62-99AE-64AD19B79AD2}"/>
    <cellStyle name="Salida 4 5 2 2" xfId="5393" xr:uid="{111A0137-9CEE-41F0-977E-2BAD1B396E30}"/>
    <cellStyle name="Salida 4 5 2 2 2" xfId="11742" xr:uid="{7E78BFFB-8E71-4469-8DDA-46A3CCD46524}"/>
    <cellStyle name="Salida 4 5 2 2 2 2" xfId="26850" xr:uid="{59008F00-5925-4880-B162-1902DDBBA4BA}"/>
    <cellStyle name="Salida 4 5 2 2 3" xfId="15874" xr:uid="{C3BA0D88-0BC6-4348-8588-5F5B4C62D1BE}"/>
    <cellStyle name="Salida 4 5 2 2 3 2" xfId="30982" xr:uid="{786BAD86-311C-4D2C-8D6D-D34D9F2E4177}"/>
    <cellStyle name="Salida 4 5 2 2 4" xfId="20501" xr:uid="{9D965679-51F6-413D-BF15-AEEFD207A0A9}"/>
    <cellStyle name="Salida 4 5 2 3" xfId="15193" xr:uid="{BF51F62C-D0A6-482F-A40E-B6A12391E2A2}"/>
    <cellStyle name="Salida 4 5 2 3 2" xfId="30301" xr:uid="{7A618464-14C5-4F15-A2CD-AA61F5DB836A}"/>
    <cellStyle name="Salida 4 5 2 4" xfId="17864" xr:uid="{23881D3E-7176-4F2B-9DB9-5D7FB19C58ED}"/>
    <cellStyle name="Salida 4 5 3" xfId="3059" xr:uid="{415FD38E-E06A-4706-AD47-39FE84E391B6}"/>
    <cellStyle name="Salida 4 5 3 2" xfId="5696" xr:uid="{716C914B-EC8D-4184-BC05-FEFDE3E30BD3}"/>
    <cellStyle name="Salida 4 5 3 2 2" xfId="12007" xr:uid="{F02752F7-5779-484F-923B-EC60D20BEA6B}"/>
    <cellStyle name="Salida 4 5 3 2 2 2" xfId="27115" xr:uid="{6857590D-67F5-491A-8536-FC3F6A061593}"/>
    <cellStyle name="Salida 4 5 3 2 3" xfId="16335" xr:uid="{83025C84-2519-4042-A6CA-5770DD315E12}"/>
    <cellStyle name="Salida 4 5 3 2 3 2" xfId="31443" xr:uid="{502C1434-74A7-47AF-8710-4BC8A67E9C0B}"/>
    <cellStyle name="Salida 4 5 3 2 4" xfId="20804" xr:uid="{DEE4A9D3-D89D-43A7-A917-E9651A76A52D}"/>
    <cellStyle name="Salida 4 5 3 3" xfId="9441" xr:uid="{CCF7597B-B115-4C74-9B14-7F3FAB268BD4}"/>
    <cellStyle name="Salida 4 5 3 3 2" xfId="24549" xr:uid="{BD6784D3-B80B-47A8-A719-D3D14C1CD5D2}"/>
    <cellStyle name="Salida 4 5 3 4" xfId="14935" xr:uid="{D39256FC-E17F-4722-B6D3-7DDF94870339}"/>
    <cellStyle name="Salida 4 5 3 4 2" xfId="30043" xr:uid="{6B044E42-C1B2-4BD5-AB8E-430BBF37FFDC}"/>
    <cellStyle name="Salida 4 5 3 5" xfId="18167" xr:uid="{FCC7285E-8376-4360-AC12-8571F2AB7E27}"/>
    <cellStyle name="Salida 4 5 4" xfId="3385" xr:uid="{7A958B37-242B-4567-9E1C-A4581B9D9AF0}"/>
    <cellStyle name="Salida 4 5 4 2" xfId="6022" xr:uid="{C2678A37-1C9F-4866-97E6-2F772280377B}"/>
    <cellStyle name="Salida 4 5 4 2 2" xfId="12333" xr:uid="{A9F0C84C-167F-4797-814E-036DE6DD9BFA}"/>
    <cellStyle name="Salida 4 5 4 2 2 2" xfId="27441" xr:uid="{B147965C-FA99-4AA5-9AE3-FC83D2534960}"/>
    <cellStyle name="Salida 4 5 4 2 3" xfId="9142" xr:uid="{1D236398-5910-4841-968F-2FF7F697C1D3}"/>
    <cellStyle name="Salida 4 5 4 2 3 2" xfId="24250" xr:uid="{D13BB42D-412E-453C-B27F-7A71340F3388}"/>
    <cellStyle name="Salida 4 5 4 2 4" xfId="21130" xr:uid="{4CA94CB7-E72C-40DA-A85C-8D96AFDE00E5}"/>
    <cellStyle name="Salida 4 5 4 3" xfId="9767" xr:uid="{78222647-8421-47A1-892D-449F80333755}"/>
    <cellStyle name="Salida 4 5 4 3 2" xfId="24875" xr:uid="{D1784A5E-8FA0-4B72-99A5-8245DFA94B51}"/>
    <cellStyle name="Salida 4 5 4 4" xfId="7399" xr:uid="{0B3AA6C0-8D0D-4751-AF4B-6ED9AA290C72}"/>
    <cellStyle name="Salida 4 5 4 4 2" xfId="22507" xr:uid="{9DD7FBF2-62E2-471E-A75B-F91E6C835E4C}"/>
    <cellStyle name="Salida 4 5 4 5" xfId="18493" xr:uid="{32E44BCF-AFD2-48E3-A025-2971E28A0819}"/>
    <cellStyle name="Salida 4 5 5" xfId="3691" xr:uid="{8A7D5BB0-24C6-4CD2-AD01-9F76C77CC0FB}"/>
    <cellStyle name="Salida 4 5 5 2" xfId="6328" xr:uid="{4AC07E2D-2F67-411B-A7D1-133216C75980}"/>
    <cellStyle name="Salida 4 5 5 2 2" xfId="12639" xr:uid="{C2D3D693-83C1-4AE0-B710-47F6DCFC31D0}"/>
    <cellStyle name="Salida 4 5 5 2 2 2" xfId="27747" xr:uid="{C9D51B1E-D9BF-4468-95BF-51F18B305049}"/>
    <cellStyle name="Salida 4 5 5 2 3" xfId="11770" xr:uid="{780847DE-BF1B-49F8-9284-66E11C14848A}"/>
    <cellStyle name="Salida 4 5 5 2 3 2" xfId="26878" xr:uid="{AA7EC424-43E0-4B01-86A5-900F1B7F6F72}"/>
    <cellStyle name="Salida 4 5 5 2 4" xfId="21436" xr:uid="{660F0D6E-D924-4801-A088-DE1A8B970B0D}"/>
    <cellStyle name="Salida 4 5 5 3" xfId="10073" xr:uid="{0B66990B-A80E-4679-BD6B-DFD721079E1F}"/>
    <cellStyle name="Salida 4 5 5 3 2" xfId="25181" xr:uid="{E42793AA-0AC0-438E-9578-0344A6B65FFA}"/>
    <cellStyle name="Salida 4 5 5 4" xfId="15724" xr:uid="{28FA3268-52E9-4AAD-889A-F24A39950B41}"/>
    <cellStyle name="Salida 4 5 5 4 2" xfId="30832" xr:uid="{6A55234C-66AD-445D-91FA-AA2AE88FD3D3}"/>
    <cellStyle name="Salida 4 5 5 5" xfId="18799" xr:uid="{2DE30AE9-56F1-4433-A82A-0072D25F3326}"/>
    <cellStyle name="Salida 4 5 6" xfId="4066" xr:uid="{88B9408A-0824-4D0F-A69C-CE98AD1C59A9}"/>
    <cellStyle name="Salida 4 5 6 2" xfId="6703" xr:uid="{FB8E5E75-8E8F-4473-8A6E-7CA668250F61}"/>
    <cellStyle name="Salida 4 5 6 2 2" xfId="13014" xr:uid="{5A3681B1-0F9E-488B-A0A9-30C25CA2DFC9}"/>
    <cellStyle name="Salida 4 5 6 2 2 2" xfId="28122" xr:uid="{756D5BF2-5D49-49BB-A6DA-DC86E4D0DA9A}"/>
    <cellStyle name="Salida 4 5 6 2 3" xfId="16690" xr:uid="{7240F11B-97EE-4D66-8182-D541EB2D7E00}"/>
    <cellStyle name="Salida 4 5 6 2 3 2" xfId="31798" xr:uid="{3629BF64-C347-4FC0-9394-47A8F3BAA90A}"/>
    <cellStyle name="Salida 4 5 6 2 4" xfId="21811" xr:uid="{C0154DCD-0C77-4C0C-BAA3-558C8C5AEA94}"/>
    <cellStyle name="Salida 4 5 6 3" xfId="10448" xr:uid="{08E15329-54EF-4167-81A7-6ED94A1A654D}"/>
    <cellStyle name="Salida 4 5 6 3 2" xfId="25556" xr:uid="{CD263292-788C-4270-97E7-F62BD8618ED2}"/>
    <cellStyle name="Salida 4 5 6 4" xfId="15869" xr:uid="{813E6D05-1F07-4B7D-BFDB-647DA7C4C187}"/>
    <cellStyle name="Salida 4 5 6 4 2" xfId="30977" xr:uid="{563B8305-2519-4D08-85DC-AA1DA7B66724}"/>
    <cellStyle name="Salida 4 5 6 5" xfId="19174" xr:uid="{13318C73-875D-42C9-AA92-7347B070D52A}"/>
    <cellStyle name="Salida 4 5 7" xfId="4631" xr:uid="{EFDF772E-18DB-4D68-B0FF-212409BD4426}"/>
    <cellStyle name="Salida 4 5 7 2" xfId="11013" xr:uid="{C2763D94-4189-4DC6-B11F-896F7745B765}"/>
    <cellStyle name="Salida 4 5 7 2 2" xfId="26121" xr:uid="{3A0036B2-FEC5-4735-BEDB-E2DBED283E53}"/>
    <cellStyle name="Salida 4 5 7 3" xfId="7908" xr:uid="{942F5E81-1074-47D2-B533-04237C715581}"/>
    <cellStyle name="Salida 4 5 7 3 2" xfId="23016" xr:uid="{0E820740-DD61-4CA7-B3DE-0CA95516EC00}"/>
    <cellStyle name="Salida 4 5 7 4" xfId="19739" xr:uid="{774DB4BC-4AAE-4B75-A8B6-9DB4BA2A79EB}"/>
    <cellStyle name="Salida 4 5 8" xfId="8492" xr:uid="{740CFDC8-A2A7-4B8B-8AB7-A4A497EE0DDD}"/>
    <cellStyle name="Salida 4 5 8 2" xfId="23600" xr:uid="{1748DB85-6E89-426F-AF2A-128DA9F8F113}"/>
    <cellStyle name="Salida 4 5 9" xfId="16116" xr:uid="{21E68195-E824-4E9F-BA46-DCB358A75E73}"/>
    <cellStyle name="Salida 4 5 9 2" xfId="31224" xr:uid="{93F227FA-566F-42B3-A74C-A119F02323F4}"/>
    <cellStyle name="Salida 5" xfId="1514" xr:uid="{00000000-0005-0000-0000-0000EE050000}"/>
    <cellStyle name="Salida 5 2" xfId="1940" xr:uid="{2B229A60-BD1E-4E8F-B06A-559D659AD43D}"/>
    <cellStyle name="Salida 5 2 10" xfId="8441" xr:uid="{4A0E2B66-6B48-4A95-8E61-6D793A81B081}"/>
    <cellStyle name="Salida 5 2 10 2" xfId="23549" xr:uid="{36A8C896-D643-4860-88D8-22BF3159B2E4}"/>
    <cellStyle name="Salida 5 2 11" xfId="16157" xr:uid="{4CD42BFF-F91B-4770-B761-382AAB56B372}"/>
    <cellStyle name="Salida 5 2 11 2" xfId="31265" xr:uid="{00FDEBDD-C26D-4A8D-95FE-D6C3D4D99EB1}"/>
    <cellStyle name="Salida 5 2 12" xfId="15872" xr:uid="{325FCEA8-BED0-4C35-8ECF-DA9A45550F82}"/>
    <cellStyle name="Salida 5 2 12 2" xfId="30980" xr:uid="{E2A1B712-257F-4353-AAA3-63EEF43DFF29}"/>
    <cellStyle name="Salida 5 2 13" xfId="17165" xr:uid="{D4B34D7F-495C-4E08-9D69-6D58BC031645}"/>
    <cellStyle name="Salida 5 2 2" xfId="2500" xr:uid="{EDD34282-0132-4092-894C-18AA07130D27}"/>
    <cellStyle name="Salida 5 2 2 2" xfId="5137" xr:uid="{F9A2E2FC-3FCA-41FF-8FBB-F5766F584A3E}"/>
    <cellStyle name="Salida 5 2 2 2 2" xfId="11501" xr:uid="{DCDE0611-8DEE-4A29-972E-4CA4BB8E7829}"/>
    <cellStyle name="Salida 5 2 2 2 2 2" xfId="26609" xr:uid="{9419C29A-8EA2-4C04-9679-0883A45D39A5}"/>
    <cellStyle name="Salida 5 2 2 2 3" xfId="14514" xr:uid="{A2E07788-B92B-4255-87EC-8F24B61BA52D}"/>
    <cellStyle name="Salida 5 2 2 2 3 2" xfId="29622" xr:uid="{3CEF98B1-A63D-4F7F-BE38-237693380306}"/>
    <cellStyle name="Salida 5 2 2 2 4" xfId="20245" xr:uid="{2369ED60-9F69-40F2-909A-2113796F697F}"/>
    <cellStyle name="Salida 5 2 2 3" xfId="8967" xr:uid="{760C9159-F2FA-4764-883B-E5B91FA04646}"/>
    <cellStyle name="Salida 5 2 2 3 2" xfId="24075" xr:uid="{55C9006A-4657-4DD0-B714-8AC461786524}"/>
    <cellStyle name="Salida 5 2 3" xfId="2716" xr:uid="{DF664AF4-8E89-4115-AB7B-08C95422F2C8}"/>
    <cellStyle name="Salida 5 2 3 2" xfId="5353" xr:uid="{9BA28743-7BD3-465C-AC28-1AF84A73C701}"/>
    <cellStyle name="Salida 5 2 3 2 2" xfId="11702" xr:uid="{D98D7320-26C9-474E-93D9-B5414119CBB4}"/>
    <cellStyle name="Salida 5 2 3 2 2 2" xfId="26810" xr:uid="{C5E768B5-5254-4D23-9CAD-927AF40735E2}"/>
    <cellStyle name="Salida 5 2 3 2 3" xfId="13954" xr:uid="{B6D6CF10-4752-4A04-A54E-379C58148140}"/>
    <cellStyle name="Salida 5 2 3 2 3 2" xfId="29062" xr:uid="{07B945F5-0687-4D47-A8CC-12EFA158DDE3}"/>
    <cellStyle name="Salida 5 2 3 2 4" xfId="20461" xr:uid="{702114F4-C5E6-4B07-9DE3-349DE8A1D3F5}"/>
    <cellStyle name="Salida 5 2 3 3" xfId="14310" xr:uid="{4AC6713F-98F4-4086-9556-B1215D01FF8A}"/>
    <cellStyle name="Salida 5 2 3 3 2" xfId="29418" xr:uid="{34C4FF2A-33AF-4988-ACBE-7B87E61A0A50}"/>
    <cellStyle name="Salida 5 2 3 4" xfId="17824" xr:uid="{12A1065E-7F9A-4F9B-B151-6462727A3CBF}"/>
    <cellStyle name="Salida 5 2 4" xfId="3019" xr:uid="{C5D48C1B-832D-4FE0-9FEE-8FA78F221945}"/>
    <cellStyle name="Salida 5 2 4 2" xfId="5656" xr:uid="{A367258F-A3A0-4828-936A-86F68275855E}"/>
    <cellStyle name="Salida 5 2 4 2 2" xfId="11967" xr:uid="{32351BA8-54EB-448A-AA33-F2E5A525FF45}"/>
    <cellStyle name="Salida 5 2 4 2 2 2" xfId="27075" xr:uid="{93CEED59-C2FA-431A-A8BD-1AE61DE65E80}"/>
    <cellStyle name="Salida 5 2 4 2 3" xfId="7740" xr:uid="{D147A213-45E0-4E6F-A739-00B935EAEBC8}"/>
    <cellStyle name="Salida 5 2 4 2 3 2" xfId="22848" xr:uid="{7F399F8E-7A6D-413E-ABD6-28D3F73CCA90}"/>
    <cellStyle name="Salida 5 2 4 2 4" xfId="20764" xr:uid="{E5F8B76E-B139-42F2-B02A-6CA985ED73EC}"/>
    <cellStyle name="Salida 5 2 4 3" xfId="9401" xr:uid="{E212A97B-B565-44E4-821E-F3FDB46BB257}"/>
    <cellStyle name="Salida 5 2 4 3 2" xfId="24509" xr:uid="{68EED3B1-F11C-4ED7-AEF8-BF37B3EF8F0D}"/>
    <cellStyle name="Salida 5 2 4 4" xfId="14531" xr:uid="{20E3EDEA-7EF3-43A1-9509-862F5101BDEC}"/>
    <cellStyle name="Salida 5 2 4 4 2" xfId="29639" xr:uid="{F24D5716-3B6D-473D-A42A-E391987F7EB3}"/>
    <cellStyle name="Salida 5 2 4 5" xfId="18127" xr:uid="{23883702-0830-49C5-8688-E32FAC4DB0CF}"/>
    <cellStyle name="Salida 5 2 5" xfId="3345" xr:uid="{6047CBB0-2801-470B-A557-FC6DCB0184BC}"/>
    <cellStyle name="Salida 5 2 5 2" xfId="5982" xr:uid="{CF3E3BBF-985D-45D9-9B96-9B33A79FC14C}"/>
    <cellStyle name="Salida 5 2 5 2 2" xfId="12293" xr:uid="{1AA58E7A-5B52-4965-9D9F-FCC4E1F541B8}"/>
    <cellStyle name="Salida 5 2 5 2 2 2" xfId="27401" xr:uid="{BB535A66-5C11-4456-9B05-E82FFF133565}"/>
    <cellStyle name="Salida 5 2 5 2 3" xfId="7412" xr:uid="{48500D17-3F76-4945-B157-29B66A2025B4}"/>
    <cellStyle name="Salida 5 2 5 2 3 2" xfId="22520" xr:uid="{8B410D7C-D3E5-4178-AFB4-BD96B1D910C3}"/>
    <cellStyle name="Salida 5 2 5 2 4" xfId="21090" xr:uid="{B97B9F95-C833-4FB6-8BFF-E9F32C7D4C15}"/>
    <cellStyle name="Salida 5 2 5 3" xfId="9727" xr:uid="{10530D35-C45F-4919-8C49-4540D377E094}"/>
    <cellStyle name="Salida 5 2 5 3 2" xfId="24835" xr:uid="{CEB5F03A-2B34-40E8-9317-6501235F8157}"/>
    <cellStyle name="Salida 5 2 5 4" xfId="13826" xr:uid="{CCE79E36-178B-411C-894E-84057838040C}"/>
    <cellStyle name="Salida 5 2 5 4 2" xfId="28934" xr:uid="{8FAD734F-988D-46D2-9C4F-F3EF7888919C}"/>
    <cellStyle name="Salida 5 2 5 5" xfId="18453" xr:uid="{C398F649-4E0C-42A3-9BEE-FB4B602498CD}"/>
    <cellStyle name="Salida 5 2 6" xfId="3651" xr:uid="{5EB94642-B5AE-458D-A661-32AA362F72F9}"/>
    <cellStyle name="Salida 5 2 6 2" xfId="6288" xr:uid="{E296257A-7682-489E-A430-78308E72424E}"/>
    <cellStyle name="Salida 5 2 6 2 2" xfId="12599" xr:uid="{F175799E-1F84-4EE3-997C-1024DAC11212}"/>
    <cellStyle name="Salida 5 2 6 2 2 2" xfId="27707" xr:uid="{871A186D-FE6B-4040-847F-26F5416BE6BA}"/>
    <cellStyle name="Salida 5 2 6 2 3" xfId="7456" xr:uid="{EF729BC7-B362-4B38-8EA0-F8B882540EC5}"/>
    <cellStyle name="Salida 5 2 6 2 3 2" xfId="22564" xr:uid="{207C96F9-58D5-442B-A7C6-9C5FC1AB55A4}"/>
    <cellStyle name="Salida 5 2 6 2 4" xfId="21396" xr:uid="{9492FBF8-7B89-49F1-8CFB-E1146C1CC506}"/>
    <cellStyle name="Salida 5 2 6 3" xfId="10033" xr:uid="{83418EE9-8FB2-4901-AE6C-046EADAC6452}"/>
    <cellStyle name="Salida 5 2 6 3 2" xfId="25141" xr:uid="{9E14CEBB-633F-4E03-A512-DBB5E745B193}"/>
    <cellStyle name="Salida 5 2 6 4" xfId="13558" xr:uid="{3126909E-EEC7-4E1E-890C-C7DF8721D670}"/>
    <cellStyle name="Salida 5 2 6 4 2" xfId="28666" xr:uid="{8C02BF12-5693-4613-8FC0-F3049BE8C486}"/>
    <cellStyle name="Salida 5 2 6 5" xfId="18759" xr:uid="{CFD8E913-C182-4588-BB43-8C8F4AE4DE05}"/>
    <cellStyle name="Salida 5 2 7" xfId="4012" xr:uid="{85BAD73A-B7F5-43DC-9597-159CC2BF90CF}"/>
    <cellStyle name="Salida 5 2 7 2" xfId="6649" xr:uid="{98C0F594-B7C5-4B33-B1F1-5777EEEFAAB6}"/>
    <cellStyle name="Salida 5 2 7 2 2" xfId="12960" xr:uid="{0669BAEB-78B2-4872-9495-02EA23EED0C5}"/>
    <cellStyle name="Salida 5 2 7 2 2 2" xfId="28068" xr:uid="{0A3B886D-15CE-4AE8-91B2-AE5190517192}"/>
    <cellStyle name="Salida 5 2 7 2 3" xfId="16650" xr:uid="{4DA2DED1-36C1-4AD6-BB34-DDC4AA016AD3}"/>
    <cellStyle name="Salida 5 2 7 2 3 2" xfId="31758" xr:uid="{A26B374C-D4F3-455A-BACD-759C48B6A6DB}"/>
    <cellStyle name="Salida 5 2 7 2 4" xfId="21757" xr:uid="{383934E1-4E34-4F3B-85F0-5B22E3BE970C}"/>
    <cellStyle name="Salida 5 2 7 3" xfId="10394" xr:uid="{EF628131-616E-476E-A536-26E0ED1E8E9C}"/>
    <cellStyle name="Salida 5 2 7 3 2" xfId="25502" xr:uid="{361C225B-07E3-4941-8A7D-BD1911EAAEDF}"/>
    <cellStyle name="Salida 5 2 7 4" xfId="7729" xr:uid="{0A098E96-56B8-4BD1-83D9-446AC5E89686}"/>
    <cellStyle name="Salida 5 2 7 4 2" xfId="22837" xr:uid="{29986151-E369-4F7C-929F-EDC8FC92F6F8}"/>
    <cellStyle name="Salida 5 2 7 5" xfId="19120" xr:uid="{CD7889DD-A295-4D6A-B8F7-E3861D1712A8}"/>
    <cellStyle name="Salida 5 2 8" xfId="4325" xr:uid="{E1A25BAE-6C30-4D2D-8DF8-BE85A7A4B3BF}"/>
    <cellStyle name="Salida 5 2 8 2" xfId="6962" xr:uid="{5BF2B33A-6028-4213-95C9-D173E03DEF6D}"/>
    <cellStyle name="Salida 5 2 8 2 2" xfId="13273" xr:uid="{4722A2B7-1B80-40BD-AB27-9ABCE88B48D5}"/>
    <cellStyle name="Salida 5 2 8 2 2 2" xfId="28381" xr:uid="{4692D036-F751-43C6-B0C4-D9173969E70F}"/>
    <cellStyle name="Salida 5 2 8 2 3" xfId="16937" xr:uid="{01A437B5-0205-4D4B-839C-03C633844A06}"/>
    <cellStyle name="Salida 5 2 8 2 3 2" xfId="32045" xr:uid="{37C2E5D5-E1E0-443E-A8F4-1D02BC78B498}"/>
    <cellStyle name="Salida 5 2 8 2 4" xfId="22070" xr:uid="{EC29D97B-D34F-4AD3-A536-37FABAF6BEC8}"/>
    <cellStyle name="Salida 5 2 8 3" xfId="10707" xr:uid="{C4A5DFAA-FDFF-40F2-8875-D1E96512095A}"/>
    <cellStyle name="Salida 5 2 8 3 2" xfId="25815" xr:uid="{7C5DA548-569D-4640-B490-0415A6464817}"/>
    <cellStyle name="Salida 5 2 8 4" xfId="7761" xr:uid="{373A2298-BD98-4078-AD82-BC352676CCF9}"/>
    <cellStyle name="Salida 5 2 8 4 2" xfId="22869" xr:uid="{86E2BA91-0885-4502-929B-F7B19D29C924}"/>
    <cellStyle name="Salida 5 2 8 5" xfId="19433" xr:uid="{8D3CB713-D042-4507-AAC0-358E0F9D4BBC}"/>
    <cellStyle name="Salida 5 2 9" xfId="4577" xr:uid="{5E3AEC92-47A3-487E-94E2-F000790AA9F4}"/>
    <cellStyle name="Salida 5 2 9 2" xfId="10959" xr:uid="{C627143A-C00F-44AD-B107-DFA699E912EB}"/>
    <cellStyle name="Salida 5 2 9 2 2" xfId="26067" xr:uid="{2E700812-E5C7-4D48-B961-B350E962FAD1}"/>
    <cellStyle name="Salida 5 2 9 3" xfId="16096" xr:uid="{7891FDAD-C27F-4BD1-8780-FF6AF4F06A75}"/>
    <cellStyle name="Salida 5 2 9 3 2" xfId="31204" xr:uid="{34F747C3-5B26-47D1-89A1-F38790446394}"/>
    <cellStyle name="Salida 5 2 9 4" xfId="19685" xr:uid="{80D62EF4-2C2D-4CE3-BA82-07267A371365}"/>
    <cellStyle name="Salida 5 3" xfId="1793" xr:uid="{376B9344-0D87-442D-B470-1E25547C1FA9}"/>
    <cellStyle name="Salida 5 3 10" xfId="8270" xr:uid="{062EECCE-BC8C-4550-9878-433347769214}"/>
    <cellStyle name="Salida 5 3 10 2" xfId="23378" xr:uid="{24271EDC-790A-44D9-AA2D-D24E0A0691B3}"/>
    <cellStyle name="Salida 5 3 11" xfId="14066" xr:uid="{56146089-5EC0-49FA-93D4-BFB984C30EAB}"/>
    <cellStyle name="Salida 5 3 11 2" xfId="29174" xr:uid="{37C298C8-8652-4AF6-B589-34884500B38A}"/>
    <cellStyle name="Salida 5 3 12" xfId="15855" xr:uid="{96A0A683-409C-462D-A0BA-CE63E6A73716}"/>
    <cellStyle name="Salida 5 3 12 2" xfId="30963" xr:uid="{A07B6785-432D-4A4A-BDFA-93A2B02735DA}"/>
    <cellStyle name="Salida 5 3 13" xfId="17018" xr:uid="{2F42A6E7-1803-4892-9C9C-FF2011F65A3B}"/>
    <cellStyle name="Salida 5 3 2" xfId="2353" xr:uid="{C85A5C40-BD48-4DDD-B61A-0FE0DF3227D5}"/>
    <cellStyle name="Salida 5 3 2 2" xfId="4990" xr:uid="{1C2B5F90-9646-4AA1-BC6D-712A8E4E6132}"/>
    <cellStyle name="Salida 5 3 2 2 2" xfId="11354" xr:uid="{7C264573-2FA7-40F2-A62D-C18D7208CA9E}"/>
    <cellStyle name="Salida 5 3 2 2 2 2" xfId="26462" xr:uid="{E36D37D6-5224-4C32-8578-8D4BE6BF4AAB}"/>
    <cellStyle name="Salida 5 3 2 2 3" xfId="7193" xr:uid="{575084DF-9B4A-4A3B-9E35-182FAF9B7343}"/>
    <cellStyle name="Salida 5 3 2 2 3 2" xfId="22301" xr:uid="{61F5FF8B-F4AA-4084-89A7-44D5114078AE}"/>
    <cellStyle name="Salida 5 3 2 2 4" xfId="20098" xr:uid="{85F748E8-8BC9-4B43-AE7B-21D4CAD90D18}"/>
    <cellStyle name="Salida 5 3 2 3" xfId="8820" xr:uid="{FE6BEB5F-0AC9-47A2-8441-C3AE0B8FDDA7}"/>
    <cellStyle name="Salida 5 3 2 3 2" xfId="23928" xr:uid="{9CD9EFCE-228A-4DB4-82A3-506D231D649B}"/>
    <cellStyle name="Salida 5 3 3" xfId="2266" xr:uid="{9D72ED80-DEC2-46F1-8EA9-2B64D07A9C4E}"/>
    <cellStyle name="Salida 5 3 3 2" xfId="4903" xr:uid="{C5488B5A-2DFB-438D-9EDF-82B458900360}"/>
    <cellStyle name="Salida 5 3 3 2 2" xfId="11267" xr:uid="{512846FF-2352-4581-9B74-7F13563A2940}"/>
    <cellStyle name="Salida 5 3 3 2 2 2" xfId="26375" xr:uid="{DEBD6590-192D-4A70-B015-11D6147E7C31}"/>
    <cellStyle name="Salida 5 3 3 2 3" xfId="15974" xr:uid="{D7A9F4CC-8122-4C40-856C-1E07B115991B}"/>
    <cellStyle name="Salida 5 3 3 2 3 2" xfId="31082" xr:uid="{43981C0F-563D-4D6E-BB36-B11B6F6E3977}"/>
    <cellStyle name="Salida 5 3 3 2 4" xfId="20011" xr:uid="{A1D2EA6D-6577-4DD1-ADE8-D5D774B2306D}"/>
    <cellStyle name="Salida 5 3 3 3" xfId="15721" xr:uid="{0BD607CB-5FD7-4F63-8595-E3101FBF20D8}"/>
    <cellStyle name="Salida 5 3 3 3 2" xfId="30829" xr:uid="{23BFC35F-9A0B-4738-9FA2-6F66EDD33D14}"/>
    <cellStyle name="Salida 5 3 3 4" xfId="17491" xr:uid="{A7C421AE-900C-4BDF-8B58-1C98E872A1D2}"/>
    <cellStyle name="Salida 5 3 4" xfId="2330" xr:uid="{7BFF125E-2E75-405A-8560-F1315F4A3BDA}"/>
    <cellStyle name="Salida 5 3 4 2" xfId="4967" xr:uid="{267ED907-F598-4DD2-B3B3-875D9CA23DCD}"/>
    <cellStyle name="Salida 5 3 4 2 2" xfId="11331" xr:uid="{0A5E3D61-CE83-4044-8413-AC3832FAAABC}"/>
    <cellStyle name="Salida 5 3 4 2 2 2" xfId="26439" xr:uid="{C4AED5E9-92B7-4920-9443-5812406EBD8D}"/>
    <cellStyle name="Salida 5 3 4 2 3" xfId="13782" xr:uid="{46900E1A-54D7-4D05-9C8F-B9DA1D8BF753}"/>
    <cellStyle name="Salida 5 3 4 2 3 2" xfId="28890" xr:uid="{A3C3B63C-71F9-4AC5-B1FC-45A9B4B3AEFF}"/>
    <cellStyle name="Salida 5 3 4 2 4" xfId="20075" xr:uid="{BE285199-FCC6-4365-9385-D1B55CF76064}"/>
    <cellStyle name="Salida 5 3 4 3" xfId="8797" xr:uid="{0B1101CF-4350-4671-B200-C1580661F770}"/>
    <cellStyle name="Salida 5 3 4 3 2" xfId="23905" xr:uid="{E1EF4C50-9F60-44F1-B5A8-59B97CBE8190}"/>
    <cellStyle name="Salida 5 3 4 4" xfId="7444" xr:uid="{F8BEF3F1-1EAA-44DB-9CE4-162F5E0FC1D8}"/>
    <cellStyle name="Salida 5 3 4 4 2" xfId="22552" xr:uid="{7EDCF97C-5E92-4137-BAC1-7EABA5FDA816}"/>
    <cellStyle name="Salida 5 3 4 5" xfId="17555" xr:uid="{5DEF252B-D1B8-4481-8127-07E01E8D9B82}"/>
    <cellStyle name="Salida 5 3 5" xfId="2280" xr:uid="{D5CB5EF5-5EAB-40AE-B77A-DEB52A11BE2A}"/>
    <cellStyle name="Salida 5 3 5 2" xfId="4917" xr:uid="{721EAB8F-FE30-4863-835A-28372C2BAC64}"/>
    <cellStyle name="Salida 5 3 5 2 2" xfId="11281" xr:uid="{4B980BF3-BCB9-41CD-A081-652C03E22190}"/>
    <cellStyle name="Salida 5 3 5 2 2 2" xfId="26389" xr:uid="{69656393-E241-4908-9EE1-99D5FD425A97}"/>
    <cellStyle name="Salida 5 3 5 2 3" xfId="14183" xr:uid="{2C86672B-183F-46E9-8785-C2CB1AAA6EE8}"/>
    <cellStyle name="Salida 5 3 5 2 3 2" xfId="29291" xr:uid="{8F459CA6-29A0-4612-B6DD-D22C2E436AA3}"/>
    <cellStyle name="Salida 5 3 5 2 4" xfId="20025" xr:uid="{61749B25-1387-430D-82E3-A0033F886D1D}"/>
    <cellStyle name="Salida 5 3 5 3" xfId="8747" xr:uid="{736D60BD-90DB-4BD6-8205-D281B1ED3340}"/>
    <cellStyle name="Salida 5 3 5 3 2" xfId="23855" xr:uid="{83BED422-AEC6-4EA5-9097-2AC2138AF469}"/>
    <cellStyle name="Salida 5 3 5 4" xfId="16314" xr:uid="{F706DC7B-CFB1-4D77-8010-C17E12DF144F}"/>
    <cellStyle name="Salida 5 3 5 4 2" xfId="31422" xr:uid="{0F1D3143-9B50-4E43-B599-3914DC7DBAE2}"/>
    <cellStyle name="Salida 5 3 5 5" xfId="17505" xr:uid="{0258084E-0F87-432A-8EC2-BFE64C7DD80F}"/>
    <cellStyle name="Salida 5 3 6" xfId="2296" xr:uid="{7EB8EF24-4936-4276-B3BB-5393043B29EF}"/>
    <cellStyle name="Salida 5 3 6 2" xfId="4933" xr:uid="{AF9DACFC-AC97-49A6-9269-D5A19ABE711A}"/>
    <cellStyle name="Salida 5 3 6 2 2" xfId="11297" xr:uid="{3C771745-2F7C-4EB6-89A0-EDB75E1BB564}"/>
    <cellStyle name="Salida 5 3 6 2 2 2" xfId="26405" xr:uid="{F553B825-21B1-419B-BBE4-29E603AF656C}"/>
    <cellStyle name="Salida 5 3 6 2 3" xfId="15978" xr:uid="{4F5BED6E-66C6-4329-97E3-33A0C883DA09}"/>
    <cellStyle name="Salida 5 3 6 2 3 2" xfId="31086" xr:uid="{916FC9F6-DFFE-4A06-9E74-53277236CBF5}"/>
    <cellStyle name="Salida 5 3 6 2 4" xfId="20041" xr:uid="{92BE8CA4-6C54-4317-9BF3-2A8702451287}"/>
    <cellStyle name="Salida 5 3 6 3" xfId="8763" xr:uid="{5A3190E2-F434-4F67-A545-999460BE76AA}"/>
    <cellStyle name="Salida 5 3 6 3 2" xfId="23871" xr:uid="{4AB79777-BD59-41E3-8543-A50132AA6DC0}"/>
    <cellStyle name="Salida 5 3 6 4" xfId="15277" xr:uid="{C05276B4-1940-4993-90F1-9FC684F0C6A6}"/>
    <cellStyle name="Salida 5 3 6 4 2" xfId="30385" xr:uid="{30AD896B-9FCE-4508-92E4-35FDBC8E33F4}"/>
    <cellStyle name="Salida 5 3 6 5" xfId="17521" xr:uid="{10A96102-8DC9-4EE7-A65C-23D83A847C6B}"/>
    <cellStyle name="Salida 5 3 7" xfId="3865" xr:uid="{B6A4C008-3E42-4FB0-A846-39076ED01F05}"/>
    <cellStyle name="Salida 5 3 7 2" xfId="6502" xr:uid="{9BBC3394-9970-49BA-AD27-CEEB867E72C4}"/>
    <cellStyle name="Salida 5 3 7 2 2" xfId="12813" xr:uid="{C6EEA696-29A4-4A56-A04D-7C2E96013A16}"/>
    <cellStyle name="Salida 5 3 7 2 2 2" xfId="27921" xr:uid="{2818EC7A-81AF-4BA6-93DC-6EED62C0081D}"/>
    <cellStyle name="Salida 5 3 7 2 3" xfId="15941" xr:uid="{6B3D07FE-7C8E-4F23-B190-9716E84FDEFB}"/>
    <cellStyle name="Salida 5 3 7 2 3 2" xfId="31049" xr:uid="{4957C5DA-EFE7-4176-A98C-94B7EED158D3}"/>
    <cellStyle name="Salida 5 3 7 2 4" xfId="21610" xr:uid="{839A404B-E990-4883-AC17-904C00304F79}"/>
    <cellStyle name="Salida 5 3 7 3" xfId="10247" xr:uid="{A4E898D4-3CC2-4A53-B2C8-C3FD32A1F3CD}"/>
    <cellStyle name="Salida 5 3 7 3 2" xfId="25355" xr:uid="{56729D4C-C110-40EF-9C57-150153629DF6}"/>
    <cellStyle name="Salida 5 3 7 4" xfId="14676" xr:uid="{A89C1A23-4040-44DE-ADB8-6365296613D0}"/>
    <cellStyle name="Salida 5 3 7 4 2" xfId="29784" xr:uid="{D5737C6A-295B-4AA6-97C8-6B16D3110E52}"/>
    <cellStyle name="Salida 5 3 7 5" xfId="18973" xr:uid="{5365C0F6-686B-4DD0-B009-599E6FD1F600}"/>
    <cellStyle name="Salida 5 3 8" xfId="4247" xr:uid="{A8CCCBA5-7024-4572-8912-025259B1E1E0}"/>
    <cellStyle name="Salida 5 3 8 2" xfId="6884" xr:uid="{1F5E6A18-93D9-426D-8566-C022036BF775}"/>
    <cellStyle name="Salida 5 3 8 2 2" xfId="13195" xr:uid="{E9CFE453-92D1-4269-9759-8A46230C278B}"/>
    <cellStyle name="Salida 5 3 8 2 2 2" xfId="28303" xr:uid="{8A003B85-025C-4D6D-86F6-E0F65831DE28}"/>
    <cellStyle name="Salida 5 3 8 2 3" xfId="16859" xr:uid="{9FB18716-4357-4210-9D6E-C1D98E7B2592}"/>
    <cellStyle name="Salida 5 3 8 2 3 2" xfId="31967" xr:uid="{375A1B63-8212-459C-8104-E6F689A8C4BE}"/>
    <cellStyle name="Salida 5 3 8 2 4" xfId="21992" xr:uid="{79DD5970-DFD3-4F1F-9079-92612855C178}"/>
    <cellStyle name="Salida 5 3 8 3" xfId="10629" xr:uid="{8A332F84-673F-4980-8C7B-450CF52875A4}"/>
    <cellStyle name="Salida 5 3 8 3 2" xfId="25737" xr:uid="{26F35D31-6533-43D1-B7DB-2EF390D3FFC9}"/>
    <cellStyle name="Salida 5 3 8 4" xfId="7531" xr:uid="{F428127A-07A2-453E-B7C0-9FA7B451B491}"/>
    <cellStyle name="Salida 5 3 8 4 2" xfId="22639" xr:uid="{91C0FE9B-3A56-4C2B-B52C-7D0FD974A309}"/>
    <cellStyle name="Salida 5 3 8 5" xfId="19355" xr:uid="{C3F3B444-AC9C-45C1-B02F-E0B6496AE552}"/>
    <cellStyle name="Salida 5 3 9" xfId="4430" xr:uid="{093BE740-DC15-4734-BDE4-05A68B03FBEE}"/>
    <cellStyle name="Salida 5 3 9 2" xfId="10812" xr:uid="{43D02A18-161F-40B5-A661-FC4B4ADBF493}"/>
    <cellStyle name="Salida 5 3 9 2 2" xfId="25920" xr:uid="{8E44DE05-2EBE-4157-AD91-6714E3329922}"/>
    <cellStyle name="Salida 5 3 9 3" xfId="14460" xr:uid="{9B0D8F63-8F19-4CDF-8E9E-1172B2EFBDB4}"/>
    <cellStyle name="Salida 5 3 9 3 2" xfId="29568" xr:uid="{19AFFDD4-8219-4AA3-92E9-4A8DB5E7E28A}"/>
    <cellStyle name="Salida 5 3 9 4" xfId="19538" xr:uid="{B5F1255A-8D8F-4AFF-939D-D1FA61D9B896}"/>
    <cellStyle name="Salida 5 4" xfId="2130" xr:uid="{3EBFA2A2-733A-4183-BEE0-602168E76256}"/>
    <cellStyle name="Salida 5 4 10" xfId="7503" xr:uid="{43B80704-6FA1-4783-9437-8BCE11EC9225}"/>
    <cellStyle name="Salida 5 4 10 2" xfId="22611" xr:uid="{2117673A-04EE-451E-A5EF-657D51D75854}"/>
    <cellStyle name="Salida 5 4 11" xfId="15745" xr:uid="{B3A397BC-5F39-4AE0-AAF8-CD1664274C79}"/>
    <cellStyle name="Salida 5 4 11 2" xfId="30853" xr:uid="{51EDBA5F-F373-4F84-A69F-8712213410AF}"/>
    <cellStyle name="Salida 5 4 12" xfId="17355" xr:uid="{6D8932EC-02B5-4100-96D9-476D08F5D14C}"/>
    <cellStyle name="Salida 5 4 2" xfId="2620" xr:uid="{AEE49D7A-432A-4740-9298-46944EB555F5}"/>
    <cellStyle name="Salida 5 4 2 2" xfId="5257" xr:uid="{29540714-B931-4447-B787-6CD6AAF2BA69}"/>
    <cellStyle name="Salida 5 4 2 2 2" xfId="11621" xr:uid="{FBF58442-7725-413C-8305-5CE4EBDCD609}"/>
    <cellStyle name="Salida 5 4 2 2 2 2" xfId="26729" xr:uid="{3C71F513-0ABF-4A7F-907B-D26A088D145B}"/>
    <cellStyle name="Salida 5 4 2 2 3" xfId="13961" xr:uid="{FC13978E-F747-4FC0-9671-B5E8EDFE8C77}"/>
    <cellStyle name="Salida 5 4 2 2 3 2" xfId="29069" xr:uid="{B03C8F18-7F65-4D03-955F-96477BFA9B67}"/>
    <cellStyle name="Salida 5 4 2 2 4" xfId="20365" xr:uid="{757FF3A2-5F33-477E-8356-FC516C5CC02B}"/>
    <cellStyle name="Salida 5 4 2 3" xfId="9087" xr:uid="{F0E37487-080F-4B23-9B9C-F01F6706AB65}"/>
    <cellStyle name="Salida 5 4 2 3 2" xfId="24195" xr:uid="{5F37A27A-6D68-4528-A7DA-5A0EB33493F5}"/>
    <cellStyle name="Salida 5 4 2 4" xfId="13889" xr:uid="{ADE4093D-E18E-4EE0-A43A-43C16ECE7427}"/>
    <cellStyle name="Salida 5 4 2 4 2" xfId="28997" xr:uid="{B74B29B9-A400-4A40-A0A2-579EB30EA2FD}"/>
    <cellStyle name="Salida 5 4 2 5" xfId="13519" xr:uid="{642607D2-2982-458D-8CF4-2C1BB3971138}"/>
    <cellStyle name="Salida 5 4 2 5 2" xfId="28627" xr:uid="{0EC69A99-97F6-4864-8D51-4AF6DA9EE5E1}"/>
    <cellStyle name="Salida 5 4 2 6" xfId="17728" xr:uid="{653EFBF6-4675-4D86-8229-5417DE2D0BEF}"/>
    <cellStyle name="Salida 5 4 3" xfId="2885" xr:uid="{BABDE768-C500-459E-AB67-0F3A386C8678}"/>
    <cellStyle name="Salida 5 4 3 2" xfId="5522" xr:uid="{48F8DE92-F4A6-46A2-BF80-8724807724C6}"/>
    <cellStyle name="Salida 5 4 3 2 2" xfId="11833" xr:uid="{7C4FF19C-38DE-43C8-8FC0-E4C3837ABF23}"/>
    <cellStyle name="Salida 5 4 3 2 2 2" xfId="26941" xr:uid="{EDBFA1A7-82E6-4ED1-B833-D123D0E6B5BE}"/>
    <cellStyle name="Salida 5 4 3 2 3" xfId="15126" xr:uid="{214F382C-A44A-4EC1-BF29-62166C020E4B}"/>
    <cellStyle name="Salida 5 4 3 2 3 2" xfId="30234" xr:uid="{E4D4613C-D272-4A15-8ED2-0647B9BEC8F8}"/>
    <cellStyle name="Salida 5 4 3 2 4" xfId="20630" xr:uid="{D64F8C44-AF8B-47B4-A79A-7EE2C4B82945}"/>
    <cellStyle name="Salida 5 4 3 3" xfId="14008" xr:uid="{7B6ED8C2-D72F-4347-A702-0CE1EB77C101}"/>
    <cellStyle name="Salida 5 4 3 3 2" xfId="29116" xr:uid="{264A66E5-68FF-4812-9291-70449CA2B2EE}"/>
    <cellStyle name="Salida 5 4 3 4" xfId="17993" xr:uid="{B817B772-2039-46FC-8FA3-BFE8C0B2D01C}"/>
    <cellStyle name="Salida 5 4 4" xfId="3188" xr:uid="{90532E21-CA0D-424D-9C81-279E7D8BCCF3}"/>
    <cellStyle name="Salida 5 4 4 2" xfId="5825" xr:uid="{DFF6EDCF-7579-452E-B89E-275FC7F80EAB}"/>
    <cellStyle name="Salida 5 4 4 2 2" xfId="12136" xr:uid="{2E6484CF-6A99-4D5E-81C1-6BFF063FBC58}"/>
    <cellStyle name="Salida 5 4 4 2 2 2" xfId="27244" xr:uid="{D1F548A1-837F-4BB7-8A02-51AF2D4193CB}"/>
    <cellStyle name="Salida 5 4 4 2 3" xfId="11674" xr:uid="{54426E84-FEC8-44DA-9540-4BF14445C798}"/>
    <cellStyle name="Salida 5 4 4 2 3 2" xfId="26782" xr:uid="{95E05E2D-BC4D-4BA1-ACA1-579D73588F5B}"/>
    <cellStyle name="Salida 5 4 4 2 4" xfId="20933" xr:uid="{B56DA8B1-8D76-4A19-B2ED-4AD3DE9611F9}"/>
    <cellStyle name="Salida 5 4 4 3" xfId="9570" xr:uid="{640D0BC8-67A0-4659-B0F1-4E7021B60444}"/>
    <cellStyle name="Salida 5 4 4 3 2" xfId="24678" xr:uid="{A7CBC647-12D9-4604-857A-6F9CD5DDC4BF}"/>
    <cellStyle name="Salida 5 4 4 4" xfId="11223" xr:uid="{040D44C1-AA9C-4257-BD52-2D63D36F2BDC}"/>
    <cellStyle name="Salida 5 4 4 4 2" xfId="26331" xr:uid="{0BA8278D-4218-459A-A6AA-B29659B2DF96}"/>
    <cellStyle name="Salida 5 4 4 5" xfId="18296" xr:uid="{40D77944-79F9-4E38-BB3A-7E6FED1EAE08}"/>
    <cellStyle name="Salida 5 4 5" xfId="3514" xr:uid="{A52A2886-D16C-4892-9A38-E0BFB700CC3B}"/>
    <cellStyle name="Salida 5 4 5 2" xfId="6151" xr:uid="{F521D0A4-2E1D-43C9-9226-2DE139802669}"/>
    <cellStyle name="Salida 5 4 5 2 2" xfId="12462" xr:uid="{DF7EC45B-ADE5-44FB-841F-5A3347C79AB8}"/>
    <cellStyle name="Salida 5 4 5 2 2 2" xfId="27570" xr:uid="{2945F8E7-BD9C-4B95-ACC6-CA110BDE79C8}"/>
    <cellStyle name="Salida 5 4 5 2 3" xfId="16101" xr:uid="{C59EDE13-3362-4142-8A4F-808C556A3F6F}"/>
    <cellStyle name="Salida 5 4 5 2 3 2" xfId="31209" xr:uid="{D4D303AE-4F15-4DF7-BD10-F7B731CB41A5}"/>
    <cellStyle name="Salida 5 4 5 2 4" xfId="21259" xr:uid="{ECB85444-07FB-4783-AEEC-0591556AD101}"/>
    <cellStyle name="Salida 5 4 5 3" xfId="9896" xr:uid="{E320CE86-956A-414B-9208-A7A2181FB8D7}"/>
    <cellStyle name="Salida 5 4 5 3 2" xfId="25004" xr:uid="{DA2A8113-3B89-4339-BD8A-30643FC24E65}"/>
    <cellStyle name="Salida 5 4 5 4" xfId="14847" xr:uid="{DEEEFA18-23D1-49A9-953C-D5DFB8D186A4}"/>
    <cellStyle name="Salida 5 4 5 4 2" xfId="29955" xr:uid="{13C770E6-E5BB-4E86-8E2B-34B1CE85A33C}"/>
    <cellStyle name="Salida 5 4 5 5" xfId="18622" xr:uid="{F4485F9E-3A73-4CA9-A08F-EA02EB87C0F2}"/>
    <cellStyle name="Salida 5 4 6" xfId="3820" xr:uid="{462664B1-447C-451D-9452-78C48C899F34}"/>
    <cellStyle name="Salida 5 4 6 2" xfId="6457" xr:uid="{D9CE7FAB-9B27-4912-B9EF-B40FFDBBB413}"/>
    <cellStyle name="Salida 5 4 6 2 2" xfId="12768" xr:uid="{883E58B2-4203-4572-8716-9399B4ED58BB}"/>
    <cellStyle name="Salida 5 4 6 2 2 2" xfId="27876" xr:uid="{6F47D288-56FF-41D8-88DE-725EC27D52FC}"/>
    <cellStyle name="Salida 5 4 6 2 3" xfId="14521" xr:uid="{C67F2903-8FB1-46B4-8391-1FC78E34325D}"/>
    <cellStyle name="Salida 5 4 6 2 3 2" xfId="29629" xr:uid="{1BD56F06-318C-4EA0-9FBB-BAD218BE21C0}"/>
    <cellStyle name="Salida 5 4 6 2 4" xfId="21565" xr:uid="{22669ABB-B1B5-4DF6-9857-092F4EAD3FB6}"/>
    <cellStyle name="Salida 5 4 6 3" xfId="10202" xr:uid="{C736AF15-BA5B-4F5E-B1B4-53F3294D816C}"/>
    <cellStyle name="Salida 5 4 6 3 2" xfId="25310" xr:uid="{F39F26DB-8087-42B2-AC3C-DE84126672D8}"/>
    <cellStyle name="Salida 5 4 6 4" xfId="7594" xr:uid="{8945DB88-94FA-47C7-A174-8BC02C2BE7D4}"/>
    <cellStyle name="Salida 5 4 6 4 2" xfId="22702" xr:uid="{79A9C572-ED75-419A-9D10-6CBC50519869}"/>
    <cellStyle name="Salida 5 4 6 5" xfId="18928" xr:uid="{A5C498D6-21C4-4272-BD3B-CD71D0C3C585}"/>
    <cellStyle name="Salida 5 4 7" xfId="4202" xr:uid="{A86E0E44-A37D-48F5-990F-9368AF066F20}"/>
    <cellStyle name="Salida 5 4 7 2" xfId="6839" xr:uid="{D933EBD3-36F8-4458-935A-D16172738AA8}"/>
    <cellStyle name="Salida 5 4 7 2 2" xfId="13150" xr:uid="{48886CEF-50AB-4DB9-B355-56C212FA7A8D}"/>
    <cellStyle name="Salida 5 4 7 2 2 2" xfId="28258" xr:uid="{15835C8D-4FDC-4CF3-B4A2-231BB8EE667D}"/>
    <cellStyle name="Salida 5 4 7 2 3" xfId="16819" xr:uid="{3B43B853-B638-4402-95DD-58D1879A5F30}"/>
    <cellStyle name="Salida 5 4 7 2 3 2" xfId="31927" xr:uid="{B3992044-A945-47C2-BB93-45DD0654A4A5}"/>
    <cellStyle name="Salida 5 4 7 2 4" xfId="21947" xr:uid="{FE52ACDE-83AD-4701-964F-0520E4E5043D}"/>
    <cellStyle name="Salida 5 4 7 3" xfId="10584" xr:uid="{C823714C-E224-46E8-ABBC-A0930E956C85}"/>
    <cellStyle name="Salida 5 4 7 3 2" xfId="25692" xr:uid="{D06BF45D-9AB5-4B3E-B670-3C99DA733E30}"/>
    <cellStyle name="Salida 5 4 7 4" xfId="16287" xr:uid="{8F91B7D6-717A-46B1-8638-497BCA487F8D}"/>
    <cellStyle name="Salida 5 4 7 4 2" xfId="31395" xr:uid="{40BDD33F-3BDD-4BF8-9A2D-E3B98F1F806A}"/>
    <cellStyle name="Salida 5 4 7 5" xfId="19310" xr:uid="{F13779F9-C1C0-43CB-9189-2465986D82A5}"/>
    <cellStyle name="Salida 5 4 8" xfId="4767" xr:uid="{2507316A-AFBD-44A1-9741-E53334B8F3C8}"/>
    <cellStyle name="Salida 5 4 8 2" xfId="11149" xr:uid="{42918980-BAA6-43E0-97E2-333C888B3AC5}"/>
    <cellStyle name="Salida 5 4 8 2 2" xfId="26257" xr:uid="{FF4D82C6-6F2A-4B52-8CA4-BA62C20EE736}"/>
    <cellStyle name="Salida 5 4 8 3" xfId="15092" xr:uid="{66A07444-0025-4ED7-96B9-64BFAE656929}"/>
    <cellStyle name="Salida 5 4 8 3 2" xfId="30200" xr:uid="{8BF7957D-A6EE-46EF-8211-050166B4361C}"/>
    <cellStyle name="Salida 5 4 8 4" xfId="19875" xr:uid="{5B848FC1-0E53-414E-81F2-22B60AB5785D}"/>
    <cellStyle name="Salida 5 4 9" xfId="8628" xr:uid="{84FF79BA-97D7-4086-9D6E-483F0CEF92DA}"/>
    <cellStyle name="Salida 5 4 9 2" xfId="23736" xr:uid="{C5F067D3-9FBB-48AA-AA4E-A4F65D97E7D6}"/>
    <cellStyle name="Salida 5 5" xfId="1993" xr:uid="{CBEC737E-DD4E-49D6-9CF5-917858BE24D8}"/>
    <cellStyle name="Salida 5 5 10" xfId="8114" xr:uid="{754A6611-949C-4E61-B270-D24237F0E608}"/>
    <cellStyle name="Salida 5 5 10 2" xfId="23222" xr:uid="{FB147C04-7766-4F52-9AC7-EB7B6C2BAE8C}"/>
    <cellStyle name="Salida 5 5 11" xfId="17218" xr:uid="{EAAA895F-0302-45BE-BC9E-589CA166B6DB}"/>
    <cellStyle name="Salida 5 5 2" xfId="2755" xr:uid="{D998399E-AE82-44E5-894D-825D9D6CBC71}"/>
    <cellStyle name="Salida 5 5 2 2" xfId="5392" xr:uid="{1CE8151D-AF7E-40BE-A678-7A2E77BE5A33}"/>
    <cellStyle name="Salida 5 5 2 2 2" xfId="11741" xr:uid="{97A2B1D2-F9FF-40FB-85EC-41D67FF59AD6}"/>
    <cellStyle name="Salida 5 5 2 2 2 2" xfId="26849" xr:uid="{6654FE83-AE16-4AD4-BD1F-4829345E33D3}"/>
    <cellStyle name="Salida 5 5 2 2 3" xfId="8167" xr:uid="{BA9A515B-7F7F-4C81-852C-9E72B083BF15}"/>
    <cellStyle name="Salida 5 5 2 2 3 2" xfId="23275" xr:uid="{A99FDD46-8863-4B93-9365-45B1E6515404}"/>
    <cellStyle name="Salida 5 5 2 2 4" xfId="20500" xr:uid="{50C9E7DB-51D4-40F0-9DDF-2D205247EF39}"/>
    <cellStyle name="Salida 5 5 2 3" xfId="7197" xr:uid="{3D499F5B-4EF9-4D28-ADC0-1810DBA56A22}"/>
    <cellStyle name="Salida 5 5 2 3 2" xfId="22305" xr:uid="{79ADA272-01C1-4107-AFD0-5D740DBBF1E0}"/>
    <cellStyle name="Salida 5 5 2 4" xfId="17863" xr:uid="{40BCB227-E009-4D2D-8C50-5BF789B416FD}"/>
    <cellStyle name="Salida 5 5 3" xfId="3058" xr:uid="{6E82BC5F-E7FB-4EEE-BCDE-9E8AC4CEADC7}"/>
    <cellStyle name="Salida 5 5 3 2" xfId="5695" xr:uid="{5905C389-A758-4093-A8AA-74B28EFE68A4}"/>
    <cellStyle name="Salida 5 5 3 2 2" xfId="12006" xr:uid="{8C0B00FB-B84E-42CE-8246-AB09B0054082}"/>
    <cellStyle name="Salida 5 5 3 2 2 2" xfId="27114" xr:uid="{63EDC487-B0C3-4C32-B58E-8F94AA244E01}"/>
    <cellStyle name="Salida 5 5 3 2 3" xfId="8155" xr:uid="{98B1869A-C895-4891-B128-CD7B254A3F79}"/>
    <cellStyle name="Salida 5 5 3 2 3 2" xfId="23263" xr:uid="{82CDBC9A-4420-4F10-8ADC-ECE0C1895B56}"/>
    <cellStyle name="Salida 5 5 3 2 4" xfId="20803" xr:uid="{EEA64248-44B4-4E36-9E50-291D5F972827}"/>
    <cellStyle name="Salida 5 5 3 3" xfId="9440" xr:uid="{F3A93034-06B7-4EC3-99E2-E72C3A7B8FAA}"/>
    <cellStyle name="Salida 5 5 3 3 2" xfId="24548" xr:uid="{9D4464EC-ABA7-4237-B609-82C7BDCBF939}"/>
    <cellStyle name="Salida 5 5 3 4" xfId="15701" xr:uid="{FB4AA104-0D2F-425D-9AE5-79D8A4C5D571}"/>
    <cellStyle name="Salida 5 5 3 4 2" xfId="30809" xr:uid="{9E4816E2-452E-4F6B-8BE6-3352FF3911C2}"/>
    <cellStyle name="Salida 5 5 3 5" xfId="18166" xr:uid="{C88B5A69-2E74-4FB8-8C6F-6A8D25A58A54}"/>
    <cellStyle name="Salida 5 5 4" xfId="3384" xr:uid="{45A6421B-24C7-46AD-966F-2C9135AD3E7C}"/>
    <cellStyle name="Salida 5 5 4 2" xfId="6021" xr:uid="{CFB9A8B8-FBFB-4BDA-89D5-ACBDFB7ED484}"/>
    <cellStyle name="Salida 5 5 4 2 2" xfId="12332" xr:uid="{46A89A2E-66CD-4456-AC6C-643A5E3268C8}"/>
    <cellStyle name="Salida 5 5 4 2 2 2" xfId="27440" xr:uid="{D8377C65-87F8-424C-A993-E6D51D9A7DF7}"/>
    <cellStyle name="Salida 5 5 4 2 3" xfId="16566" xr:uid="{023F8FC0-D2D0-4337-A4B8-A93FE8251EE2}"/>
    <cellStyle name="Salida 5 5 4 2 3 2" xfId="31674" xr:uid="{E22D1DA4-39A9-4AC4-905F-6650B0CDC1DE}"/>
    <cellStyle name="Salida 5 5 4 2 4" xfId="21129" xr:uid="{C2ADCC5A-BBFB-4D3A-82D5-9A97942C09F9}"/>
    <cellStyle name="Salida 5 5 4 3" xfId="9766" xr:uid="{F90BC826-AD46-4388-AC8A-09CEF06A3F53}"/>
    <cellStyle name="Salida 5 5 4 3 2" xfId="24874" xr:uid="{F62E045C-77F7-4974-821F-9943B4C7CF19}"/>
    <cellStyle name="Salida 5 5 4 4" xfId="15388" xr:uid="{AE1D80B1-4A0A-4FB3-93B9-A5BFC2E5F949}"/>
    <cellStyle name="Salida 5 5 4 4 2" xfId="30496" xr:uid="{31FF4183-2766-43D1-94DB-117742422BB7}"/>
    <cellStyle name="Salida 5 5 4 5" xfId="18492" xr:uid="{043E12C5-7648-4D33-9E11-7CF697130D6A}"/>
    <cellStyle name="Salida 5 5 5" xfId="3690" xr:uid="{EB72CBC3-BCD2-47F5-9F7C-C114F1DBFF94}"/>
    <cellStyle name="Salida 5 5 5 2" xfId="6327" xr:uid="{0160F521-8BA6-477C-AB4F-AF4F5F349A35}"/>
    <cellStyle name="Salida 5 5 5 2 2" xfId="12638" xr:uid="{3680DB14-F778-4E71-A185-1850EF70F6DA}"/>
    <cellStyle name="Salida 5 5 5 2 2 2" xfId="27746" xr:uid="{8C077B1F-BE79-491A-B792-BFE415AA28BF}"/>
    <cellStyle name="Salida 5 5 5 2 3" xfId="15389" xr:uid="{1A325832-5736-48B3-99AC-21F3627D237F}"/>
    <cellStyle name="Salida 5 5 5 2 3 2" xfId="30497" xr:uid="{A0E26206-9649-4052-A3B2-7514E382D661}"/>
    <cellStyle name="Salida 5 5 5 2 4" xfId="21435" xr:uid="{D3D6CA5F-0975-4435-8042-459822A485D4}"/>
    <cellStyle name="Salida 5 5 5 3" xfId="10072" xr:uid="{65286B76-270F-4A41-BC67-D28EEF246F3F}"/>
    <cellStyle name="Salida 5 5 5 3 2" xfId="25180" xr:uid="{1C3CFA93-E5A8-40F9-810D-80EAE0DC4D42}"/>
    <cellStyle name="Salida 5 5 5 4" xfId="7754" xr:uid="{0C10EB00-C02C-4AC9-A935-67A887E6F31F}"/>
    <cellStyle name="Salida 5 5 5 4 2" xfId="22862" xr:uid="{090D8F52-57FD-42F3-AD12-4182C39F78F9}"/>
    <cellStyle name="Salida 5 5 5 5" xfId="18798" xr:uid="{A34663B5-562A-4A43-B86D-1D3EDBF1FF25}"/>
    <cellStyle name="Salida 5 5 6" xfId="4065" xr:uid="{9960309D-3C0F-4050-9387-0FFE9330A2D8}"/>
    <cellStyle name="Salida 5 5 6 2" xfId="6702" xr:uid="{98B02908-B14C-40E0-BEBF-C168C27C4BED}"/>
    <cellStyle name="Salida 5 5 6 2 2" xfId="13013" xr:uid="{1C06DBF6-2253-4137-B233-3607418E132F}"/>
    <cellStyle name="Salida 5 5 6 2 2 2" xfId="28121" xr:uid="{CE956904-8482-4D99-91E8-281155869010}"/>
    <cellStyle name="Salida 5 5 6 2 3" xfId="16689" xr:uid="{8B9DE980-17A1-4670-9DE0-1500110732C7}"/>
    <cellStyle name="Salida 5 5 6 2 3 2" xfId="31797" xr:uid="{425CD4BF-D3AF-4AA9-B0DE-31E2806D5394}"/>
    <cellStyle name="Salida 5 5 6 2 4" xfId="21810" xr:uid="{F0E1DE15-7E34-4D5F-AECF-28FA4E1AB0E5}"/>
    <cellStyle name="Salida 5 5 6 3" xfId="10447" xr:uid="{87BF8170-FAB2-4F6F-889C-7DC7CDB16AB2}"/>
    <cellStyle name="Salida 5 5 6 3 2" xfId="25555" xr:uid="{642F1B91-1633-422D-AB2E-E8AE9B0D06C9}"/>
    <cellStyle name="Salida 5 5 6 4" xfId="9265" xr:uid="{EDD6C554-843E-407B-ADE0-76EF3910E547}"/>
    <cellStyle name="Salida 5 5 6 4 2" xfId="24373" xr:uid="{15DDBF94-56C9-4A6C-8BA0-AB3F43DF9B4E}"/>
    <cellStyle name="Salida 5 5 6 5" xfId="19173" xr:uid="{47BA5DDF-B647-4F08-B95A-061F91AD6729}"/>
    <cellStyle name="Salida 5 5 7" xfId="4630" xr:uid="{A8477CF7-7CDC-40B5-879E-E4DA256FDAC5}"/>
    <cellStyle name="Salida 5 5 7 2" xfId="11012" xr:uid="{C9F07D0D-3962-4594-B19B-C864EE6F0120}"/>
    <cellStyle name="Salida 5 5 7 2 2" xfId="26120" xr:uid="{476918E3-AE2E-4D7E-A039-4CE4110091AD}"/>
    <cellStyle name="Salida 5 5 7 3" xfId="13441" xr:uid="{6BBE2BC6-37F2-4C45-8C32-5B5FF8D3C3FB}"/>
    <cellStyle name="Salida 5 5 7 3 2" xfId="28549" xr:uid="{4AE4069D-B0C5-4FA5-910F-636391950687}"/>
    <cellStyle name="Salida 5 5 7 4" xfId="19738" xr:uid="{6FE23528-20CB-4A0A-8928-373D26CB3B0C}"/>
    <cellStyle name="Salida 5 5 8" xfId="8491" xr:uid="{E7888A59-FB95-4B3A-A143-C8192F436ACB}"/>
    <cellStyle name="Salida 5 5 8 2" xfId="23599" xr:uid="{DA437191-011D-4D5E-AAC0-E5533A3FFA7D}"/>
    <cellStyle name="Salida 5 5 9" xfId="14149" xr:uid="{CED3DE66-A381-46B0-83B7-F2698E6A8243}"/>
    <cellStyle name="Salida 5 5 9 2" xfId="29257" xr:uid="{37DFFC8E-9E05-4EB2-A997-301490FEFB47}"/>
    <cellStyle name="Salida 6" xfId="1515" xr:uid="{00000000-0005-0000-0000-0000EF050000}"/>
    <cellStyle name="Salida 6 2" xfId="1941" xr:uid="{F6C134A5-ADF7-46A3-A835-9B1D212BE824}"/>
    <cellStyle name="Salida 6 2 10" xfId="8442" xr:uid="{4A45AC05-7424-4267-964E-57DB0A4BB637}"/>
    <cellStyle name="Salida 6 2 10 2" xfId="23550" xr:uid="{BF2A2A8A-5E65-49E8-834D-545DBE274CB9}"/>
    <cellStyle name="Salida 6 2 11" xfId="14272" xr:uid="{D0744DA9-BC53-491A-9812-4937519ED3C9}"/>
    <cellStyle name="Salida 6 2 11 2" xfId="29380" xr:uid="{CD4F2491-9223-4285-B72B-BAF2DF3C2389}"/>
    <cellStyle name="Salida 6 2 12" xfId="15005" xr:uid="{34B9F336-AB88-4E3B-97C2-7756DC424F36}"/>
    <cellStyle name="Salida 6 2 12 2" xfId="30113" xr:uid="{9FFFDE1B-D70D-49D2-B8EE-817F02BC2B36}"/>
    <cellStyle name="Salida 6 2 13" xfId="17166" xr:uid="{4710D116-A773-42EE-8F7E-46C06EFDAA48}"/>
    <cellStyle name="Salida 6 2 2" xfId="2501" xr:uid="{D477D3CA-1419-473D-ADFF-B7E73AB8C525}"/>
    <cellStyle name="Salida 6 2 2 2" xfId="5138" xr:uid="{12F811D3-7FC5-42C7-8711-95203B475E2C}"/>
    <cellStyle name="Salida 6 2 2 2 2" xfId="11502" xr:uid="{40DC5BA4-660B-4A33-BA36-92E9812D59F7}"/>
    <cellStyle name="Salida 6 2 2 2 2 2" xfId="26610" xr:uid="{BF64FD4F-F943-401D-A6CD-A590EC595C4B}"/>
    <cellStyle name="Salida 6 2 2 2 3" xfId="15498" xr:uid="{BFCD5FD8-24C8-4700-98DF-5D6D0149B3DF}"/>
    <cellStyle name="Salida 6 2 2 2 3 2" xfId="30606" xr:uid="{7F8D3943-1A9B-4230-85E7-3B17A967AB51}"/>
    <cellStyle name="Salida 6 2 2 2 4" xfId="20246" xr:uid="{B416A5AE-044A-48B1-971D-3D0AC2CAE08B}"/>
    <cellStyle name="Salida 6 2 2 3" xfId="8968" xr:uid="{11D340FA-5EDE-4311-AA9C-4CE51DD443D2}"/>
    <cellStyle name="Salida 6 2 2 3 2" xfId="24076" xr:uid="{A5C7DFC3-6326-41E9-9642-FC0D773DCC62}"/>
    <cellStyle name="Salida 6 2 3" xfId="2717" xr:uid="{D456111A-D80A-48CB-BD48-BD7CA1877202}"/>
    <cellStyle name="Salida 6 2 3 2" xfId="5354" xr:uid="{C1C18F38-CE5A-4A4B-B549-DD30249458AA}"/>
    <cellStyle name="Salida 6 2 3 2 2" xfId="11703" xr:uid="{81BEDE1E-727A-4D00-B0A8-D25E29A3A7B4}"/>
    <cellStyle name="Salida 6 2 3 2 2 2" xfId="26811" xr:uid="{501B3D29-4A8C-4AB9-8B38-15340C24B909}"/>
    <cellStyle name="Salida 6 2 3 2 3" xfId="15027" xr:uid="{BF960D02-156D-409C-925C-083B517D4617}"/>
    <cellStyle name="Salida 6 2 3 2 3 2" xfId="30135" xr:uid="{2638B43F-5E9A-4903-85DB-55440833D562}"/>
    <cellStyle name="Salida 6 2 3 2 4" xfId="20462" xr:uid="{CD8052F0-13A8-4C2E-9DC6-63F47808C20D}"/>
    <cellStyle name="Salida 6 2 3 3" xfId="14934" xr:uid="{2ADD299C-9482-4496-9ADE-B19385FDEE22}"/>
    <cellStyle name="Salida 6 2 3 3 2" xfId="30042" xr:uid="{3B3D2340-461F-4FD4-B71B-655F8E82F5E0}"/>
    <cellStyle name="Salida 6 2 3 4" xfId="17825" xr:uid="{A431F84F-B57B-4319-BDC1-8DCAAF02AC47}"/>
    <cellStyle name="Salida 6 2 4" xfId="3020" xr:uid="{4DBB731A-11BA-4820-B420-5B638FB0CFC0}"/>
    <cellStyle name="Salida 6 2 4 2" xfId="5657" xr:uid="{84965847-99F3-4492-BAD8-07610429291E}"/>
    <cellStyle name="Salida 6 2 4 2 2" xfId="11968" xr:uid="{3DFF62CF-B42D-4753-853D-EF6E89D88378}"/>
    <cellStyle name="Salida 6 2 4 2 2 2" xfId="27076" xr:uid="{924FC7ED-04B7-43B1-81C6-9A60AF1FF2BA}"/>
    <cellStyle name="Salida 6 2 4 2 3" xfId="13864" xr:uid="{A40A6344-2F93-4E14-AE78-66FF85939625}"/>
    <cellStyle name="Salida 6 2 4 2 3 2" xfId="28972" xr:uid="{65F1AE1C-8220-44C3-B836-4A645713FDE9}"/>
    <cellStyle name="Salida 6 2 4 2 4" xfId="20765" xr:uid="{2BCB242A-34D6-4A2D-8B75-7AC0E764135C}"/>
    <cellStyle name="Salida 6 2 4 3" xfId="9402" xr:uid="{3F6B1965-3F6D-4EFF-8440-2C03CBB9F412}"/>
    <cellStyle name="Salida 6 2 4 3 2" xfId="24510" xr:uid="{A0086B40-F54F-4D95-A648-90E00A2614FE}"/>
    <cellStyle name="Salida 6 2 4 4" xfId="13525" xr:uid="{E803D0C5-CAB4-48DE-92E2-6009A5CBD01F}"/>
    <cellStyle name="Salida 6 2 4 4 2" xfId="28633" xr:uid="{E226FAB5-4C29-422D-8CE1-37791EAF4F4C}"/>
    <cellStyle name="Salida 6 2 4 5" xfId="18128" xr:uid="{D45F7FCC-D0DA-487B-864C-5B21184C70D5}"/>
    <cellStyle name="Salida 6 2 5" xfId="3346" xr:uid="{05BB4BFB-956F-4203-A703-0AFFD1AEADA8}"/>
    <cellStyle name="Salida 6 2 5 2" xfId="5983" xr:uid="{C622397B-2C60-4DDB-8A85-1069651538CB}"/>
    <cellStyle name="Salida 6 2 5 2 2" xfId="12294" xr:uid="{AADDB5BC-C35E-4E9A-850D-DA8726701BC5}"/>
    <cellStyle name="Salida 6 2 5 2 2 2" xfId="27402" xr:uid="{5251E806-6534-4AE0-931E-316731950815}"/>
    <cellStyle name="Salida 6 2 5 2 3" xfId="13504" xr:uid="{724A76ED-1E01-4965-ABB1-2D820255A654}"/>
    <cellStyle name="Salida 6 2 5 2 3 2" xfId="28612" xr:uid="{BB0ED91F-2787-49D1-B48F-E2A3447C5A50}"/>
    <cellStyle name="Salida 6 2 5 2 4" xfId="21091" xr:uid="{78B114BE-C182-4356-BD2A-6D264098396F}"/>
    <cellStyle name="Salida 6 2 5 3" xfId="9728" xr:uid="{6D5ED181-D188-4297-96A7-26184A750D78}"/>
    <cellStyle name="Salida 6 2 5 3 2" xfId="24836" xr:uid="{7FE19664-DC69-45D9-9251-23F7A73CFEF2}"/>
    <cellStyle name="Salida 6 2 5 4" xfId="14319" xr:uid="{5B4E240F-8498-413B-BD97-95DD468CC8D1}"/>
    <cellStyle name="Salida 6 2 5 4 2" xfId="29427" xr:uid="{EB37E107-29BD-48BB-BDD8-6E3B2D6552B9}"/>
    <cellStyle name="Salida 6 2 5 5" xfId="18454" xr:uid="{85E3EE2A-610C-4550-86FD-909E8C3EEB32}"/>
    <cellStyle name="Salida 6 2 6" xfId="3652" xr:uid="{F1C0E2E6-DCD1-415B-93DE-B2D44761DB89}"/>
    <cellStyle name="Salida 6 2 6 2" xfId="6289" xr:uid="{34679710-F8A4-4A84-9381-74BA498E8F53}"/>
    <cellStyle name="Salida 6 2 6 2 2" xfId="12600" xr:uid="{B06A4A99-E198-449C-B088-96954A59510E}"/>
    <cellStyle name="Salida 6 2 6 2 2 2" xfId="27708" xr:uid="{A0650EC9-A538-4430-AC1A-0C4F658565D9}"/>
    <cellStyle name="Salida 6 2 6 2 3" xfId="15915" xr:uid="{88F49E11-8AEF-40CB-8C1A-905F91C4726C}"/>
    <cellStyle name="Salida 6 2 6 2 3 2" xfId="31023" xr:uid="{0B3704DD-98C3-4391-BE18-3AC6A96B9D23}"/>
    <cellStyle name="Salida 6 2 6 2 4" xfId="21397" xr:uid="{5D53A48B-E0A3-4298-9E27-F9474318CD29}"/>
    <cellStyle name="Salida 6 2 6 3" xfId="10034" xr:uid="{1BC4D3FD-D701-4856-9963-A0ADE9E63721}"/>
    <cellStyle name="Salida 6 2 6 3 2" xfId="25142" xr:uid="{AF5FCFA9-143B-40EA-B769-A73A0F9F472C}"/>
    <cellStyle name="Salida 6 2 6 4" xfId="13536" xr:uid="{1E12D80D-5F38-4B78-9835-B6F190C2C42A}"/>
    <cellStyle name="Salida 6 2 6 4 2" xfId="28644" xr:uid="{09AED37C-FF0C-4F84-AEB8-A03ABAF6998C}"/>
    <cellStyle name="Salida 6 2 6 5" xfId="18760" xr:uid="{072B26FE-0810-4983-BEB4-FB8C2AA3B261}"/>
    <cellStyle name="Salida 6 2 7" xfId="4013" xr:uid="{79AC192A-128A-4E66-BBD2-CA65347C8D1F}"/>
    <cellStyle name="Salida 6 2 7 2" xfId="6650" xr:uid="{3F9ECCF9-0B22-4B26-8F5C-A9A70DDCB947}"/>
    <cellStyle name="Salida 6 2 7 2 2" xfId="12961" xr:uid="{F592F9B1-272F-460A-A16C-E3169C90F688}"/>
    <cellStyle name="Salida 6 2 7 2 2 2" xfId="28069" xr:uid="{0EF50C4D-B25B-4B71-ACCE-6481D565EFB5}"/>
    <cellStyle name="Salida 6 2 7 2 3" xfId="16651" xr:uid="{C6DC1440-FF9D-4FE2-A011-2B9DC9371C4F}"/>
    <cellStyle name="Salida 6 2 7 2 3 2" xfId="31759" xr:uid="{EF331D51-9B27-4FCE-AA2D-E70D4B213FB1}"/>
    <cellStyle name="Salida 6 2 7 2 4" xfId="21758" xr:uid="{2FCFC46A-14C4-4D1F-94FD-621003E738B7}"/>
    <cellStyle name="Salida 6 2 7 3" xfId="10395" xr:uid="{180C6700-CD32-4759-93B4-43DE85156DD6}"/>
    <cellStyle name="Salida 6 2 7 3 2" xfId="25503" xr:uid="{F5A0AFF4-ED58-4326-8EA9-0C10DEA8467B}"/>
    <cellStyle name="Salida 6 2 7 4" xfId="14745" xr:uid="{A81A5DE5-73A7-4B1B-925B-6295646C54E7}"/>
    <cellStyle name="Salida 6 2 7 4 2" xfId="29853" xr:uid="{8943C7C1-4469-44EF-8FF1-5A57F788D5CD}"/>
    <cellStyle name="Salida 6 2 7 5" xfId="19121" xr:uid="{598B8D6F-FD19-4DDC-82E2-10E667F250BB}"/>
    <cellStyle name="Salida 6 2 8" xfId="4326" xr:uid="{36E7ED44-80F3-459A-AAD4-9654B8BFDF81}"/>
    <cellStyle name="Salida 6 2 8 2" xfId="6963" xr:uid="{9D2CABE9-900D-4001-A419-21F71C3EE098}"/>
    <cellStyle name="Salida 6 2 8 2 2" xfId="13274" xr:uid="{E83AC42D-B595-45C3-AFC3-A5EF038740D8}"/>
    <cellStyle name="Salida 6 2 8 2 2 2" xfId="28382" xr:uid="{044705C6-B67F-404C-9F22-255F80201919}"/>
    <cellStyle name="Salida 6 2 8 2 3" xfId="16938" xr:uid="{73009CE6-ADEF-48D6-B760-3DF012F1B8C9}"/>
    <cellStyle name="Salida 6 2 8 2 3 2" xfId="32046" xr:uid="{5C954A54-6486-4D1B-A77F-381038F231D6}"/>
    <cellStyle name="Salida 6 2 8 2 4" xfId="22071" xr:uid="{27AF3E93-6D29-4018-B472-8A3CA8AA0995}"/>
    <cellStyle name="Salida 6 2 8 3" xfId="10708" xr:uid="{F25E694B-7921-4457-BB5B-3757814A981F}"/>
    <cellStyle name="Salida 6 2 8 3 2" xfId="25816" xr:uid="{C610A333-1C32-4DAC-A108-44BE18EA2F5D}"/>
    <cellStyle name="Salida 6 2 8 4" xfId="15172" xr:uid="{FCB3862E-EBFD-4BB6-850F-F9E1A29FA526}"/>
    <cellStyle name="Salida 6 2 8 4 2" xfId="30280" xr:uid="{265D8228-AA49-40CE-A131-135D0442FE67}"/>
    <cellStyle name="Salida 6 2 8 5" xfId="19434" xr:uid="{00C88128-6F22-4DF6-B034-63457E6BA68A}"/>
    <cellStyle name="Salida 6 2 9" xfId="4578" xr:uid="{6952D24C-DC22-4C0E-A063-EF8CDDAB0F15}"/>
    <cellStyle name="Salida 6 2 9 2" xfId="10960" xr:uid="{F50ED39F-3415-4CE0-8DB8-9D556D280AB8}"/>
    <cellStyle name="Salida 6 2 9 2 2" xfId="26068" xr:uid="{E130A230-D72C-4C0F-A55C-03C60F2E73ED}"/>
    <cellStyle name="Salida 6 2 9 3" xfId="14544" xr:uid="{E190FFC7-4FF6-48B8-8568-B3FD44449C0A}"/>
    <cellStyle name="Salida 6 2 9 3 2" xfId="29652" xr:uid="{FB204AF0-A347-4A33-AC43-8095DC858782}"/>
    <cellStyle name="Salida 6 2 9 4" xfId="19686" xr:uid="{3DC5C2B1-2559-4781-A6E7-38374428FF98}"/>
    <cellStyle name="Salida 6 3" xfId="1792" xr:uid="{5C36C143-F220-4C0C-BC92-5C5DC6CB1D9D}"/>
    <cellStyle name="Salida 6 3 10" xfId="8269" xr:uid="{F12B925B-DA7C-4158-BAD8-D81D25AEB0D7}"/>
    <cellStyle name="Salida 6 3 10 2" xfId="23377" xr:uid="{697DE418-E644-45BA-A094-8F8F6F83F390}"/>
    <cellStyle name="Salida 6 3 11" xfId="7741" xr:uid="{0C4C2B82-0795-4718-95BA-B9A23F6998EC}"/>
    <cellStyle name="Salida 6 3 11 2" xfId="22849" xr:uid="{B358363B-B2C2-4B77-A588-642FDE7026B3}"/>
    <cellStyle name="Salida 6 3 12" xfId="7703" xr:uid="{873000F3-197F-416E-B20C-1744642779F1}"/>
    <cellStyle name="Salida 6 3 12 2" xfId="22811" xr:uid="{B16AB2DA-19BA-4B3A-B68A-1C96FDF78380}"/>
    <cellStyle name="Salida 6 3 13" xfId="17017" xr:uid="{B6D6AD5C-9933-44CA-BC9C-D6E9A9379932}"/>
    <cellStyle name="Salida 6 3 2" xfId="2352" xr:uid="{26C9BE51-28E6-45CC-B9B3-D761BC61CB13}"/>
    <cellStyle name="Salida 6 3 2 2" xfId="4989" xr:uid="{067CC621-B984-4C3D-B88A-1A69471B8F53}"/>
    <cellStyle name="Salida 6 3 2 2 2" xfId="11353" xr:uid="{4973AD45-3B57-4A74-9287-2AAE0D7BF5D6}"/>
    <cellStyle name="Salida 6 3 2 2 2 2" xfId="26461" xr:uid="{056C2792-A906-4750-8778-90E8B5C75A76}"/>
    <cellStyle name="Salida 6 3 2 2 3" xfId="9279" xr:uid="{4834BF36-C2E3-4D0D-87D5-258B45851332}"/>
    <cellStyle name="Salida 6 3 2 2 3 2" xfId="24387" xr:uid="{6983A6A9-1EAE-45BA-AC32-F2D10244F33F}"/>
    <cellStyle name="Salida 6 3 2 2 4" xfId="20097" xr:uid="{C8490F4B-D69F-4FDA-85B7-2099AD029FB6}"/>
    <cellStyle name="Salida 6 3 2 3" xfId="8819" xr:uid="{156365DF-66D2-49CA-B9FF-AB3B0D05AB68}"/>
    <cellStyle name="Salida 6 3 2 3 2" xfId="23927" xr:uid="{6D40771E-61EB-493C-AD30-9991846098F7}"/>
    <cellStyle name="Salida 6 3 3" xfId="2267" xr:uid="{992F501A-46F8-4342-B0DE-5D292FE6547A}"/>
    <cellStyle name="Salida 6 3 3 2" xfId="4904" xr:uid="{3900836A-0B38-4418-BC74-7CDB23CFD3A1}"/>
    <cellStyle name="Salida 6 3 3 2 2" xfId="11268" xr:uid="{C90CAD3F-6165-4915-89B5-CCB6BB85B1F5}"/>
    <cellStyle name="Salida 6 3 3 2 2 2" xfId="26376" xr:uid="{556AEC8F-603E-4B4D-ABB1-544337B0498C}"/>
    <cellStyle name="Salida 6 3 3 2 3" xfId="11215" xr:uid="{D1C207F6-1ED6-41CC-916D-DAAC954282A6}"/>
    <cellStyle name="Salida 6 3 3 2 3 2" xfId="26323" xr:uid="{C1C35D34-E659-4FD2-A2F3-901BD68FAA29}"/>
    <cellStyle name="Salida 6 3 3 2 4" xfId="20012" xr:uid="{DDE5BD7B-DF3F-42A0-8FA4-35536D0201F7}"/>
    <cellStyle name="Salida 6 3 3 3" xfId="13854" xr:uid="{FC89454C-937A-4FEF-8CCB-25B3C4EF3BFD}"/>
    <cellStyle name="Salida 6 3 3 3 2" xfId="28962" xr:uid="{E6B4C521-E553-424F-A4DA-126DA3FB8BB0}"/>
    <cellStyle name="Salida 6 3 3 4" xfId="17492" xr:uid="{F488146F-C3A2-4884-8030-77085EE47C23}"/>
    <cellStyle name="Salida 6 3 4" xfId="2329" xr:uid="{C04959D5-9CE3-4F55-9817-99BE2B6A9074}"/>
    <cellStyle name="Salida 6 3 4 2" xfId="4966" xr:uid="{9071B7AB-C7A7-4376-A5E2-4C13C5D4F1D7}"/>
    <cellStyle name="Salida 6 3 4 2 2" xfId="11330" xr:uid="{0522C6AA-142D-4111-BFB5-7FD36F0B7914}"/>
    <cellStyle name="Salida 6 3 4 2 2 2" xfId="26438" xr:uid="{26C8BA0F-3ED9-45DF-AA41-2BDFCB1243F4}"/>
    <cellStyle name="Salida 6 3 4 2 3" xfId="8086" xr:uid="{A55A46DA-BE1B-4ADB-BE0E-474263F8774B}"/>
    <cellStyle name="Salida 6 3 4 2 3 2" xfId="23194" xr:uid="{92A26DED-CF25-4025-86D5-3E0AC6C218E6}"/>
    <cellStyle name="Salida 6 3 4 2 4" xfId="20074" xr:uid="{D8AC33B6-112B-4DF7-8FCA-89FDBEFE1643}"/>
    <cellStyle name="Salida 6 3 4 3" xfId="8796" xr:uid="{7A408515-D9EB-457D-9818-8FC4BD1E8522}"/>
    <cellStyle name="Salida 6 3 4 3 2" xfId="23904" xr:uid="{78254F3E-0AB4-41FF-A6EE-9F7FA65B749D}"/>
    <cellStyle name="Salida 6 3 4 4" xfId="13415" xr:uid="{25B66A35-8D5D-4040-85EB-38EB34D8F05F}"/>
    <cellStyle name="Salida 6 3 4 4 2" xfId="28523" xr:uid="{D86F6049-8FD0-456C-93FB-B1F22D051D42}"/>
    <cellStyle name="Salida 6 3 4 5" xfId="17554" xr:uid="{BF919563-7BEC-45F4-ACAE-081FCE7C6CB9}"/>
    <cellStyle name="Salida 6 3 5" xfId="2281" xr:uid="{5696A366-2C30-4253-8CAA-156A22C9D018}"/>
    <cellStyle name="Salida 6 3 5 2" xfId="4918" xr:uid="{75800F9A-F234-4F22-A2E7-10C239B9E6A3}"/>
    <cellStyle name="Salida 6 3 5 2 2" xfId="11282" xr:uid="{32D27731-A10E-47FE-9231-02185E584F79}"/>
    <cellStyle name="Salida 6 3 5 2 2 2" xfId="26390" xr:uid="{59ACA332-1C66-4D21-887A-A675A229914B}"/>
    <cellStyle name="Salida 6 3 5 2 3" xfId="7733" xr:uid="{480BF526-F98C-4C3C-9105-22EF3C7F8167}"/>
    <cellStyle name="Salida 6 3 5 2 3 2" xfId="22841" xr:uid="{8941D749-6C31-4EB3-9294-EED4BD4A37EF}"/>
    <cellStyle name="Salida 6 3 5 2 4" xfId="20026" xr:uid="{DE021516-7C3C-4AEC-A4E5-22885674A33F}"/>
    <cellStyle name="Salida 6 3 5 3" xfId="8748" xr:uid="{049CF1E5-A157-4592-9EC0-CC6B6B5727ED}"/>
    <cellStyle name="Salida 6 3 5 3 2" xfId="23856" xr:uid="{71D2AF4B-DC95-4A29-A5E3-044D514AD98B}"/>
    <cellStyle name="Salida 6 3 5 4" xfId="7905" xr:uid="{F22AA179-B4BB-43F0-B43F-EE3A4EE87CE5}"/>
    <cellStyle name="Salida 6 3 5 4 2" xfId="23013" xr:uid="{DA13C367-681A-4ECE-8214-D9DEC45210B2}"/>
    <cellStyle name="Salida 6 3 5 5" xfId="17506" xr:uid="{7F5E8CB5-082B-4820-B359-D74D04F7C9E5}"/>
    <cellStyle name="Salida 6 3 6" xfId="2295" xr:uid="{8D38B43B-3209-403F-9AFA-DADE4E245CB8}"/>
    <cellStyle name="Salida 6 3 6 2" xfId="4932" xr:uid="{3A28D03E-38F7-466F-86C3-54E16DA0E5A8}"/>
    <cellStyle name="Salida 6 3 6 2 2" xfId="11296" xr:uid="{9581E724-B486-4C7F-AF64-3E574065B017}"/>
    <cellStyle name="Salida 6 3 6 2 2 2" xfId="26404" xr:uid="{E640D54C-CD39-4D1A-AEEF-F04E01311A7C}"/>
    <cellStyle name="Salida 6 3 6 2 3" xfId="8032" xr:uid="{CB6A28C2-0F30-4169-B8A1-1D7A80FD10B7}"/>
    <cellStyle name="Salida 6 3 6 2 3 2" xfId="23140" xr:uid="{94C70EE9-6E29-4701-83EE-0A162E80E1F9}"/>
    <cellStyle name="Salida 6 3 6 2 4" xfId="20040" xr:uid="{A5592933-31A0-45D3-A531-8A071CAC99F3}"/>
    <cellStyle name="Salida 6 3 6 3" xfId="8762" xr:uid="{325219C6-F547-49E1-98CB-6BA21E48D97B}"/>
    <cellStyle name="Salida 6 3 6 3 2" xfId="23870" xr:uid="{656692C9-DC77-4BD1-BD98-5B6FB6E1124D}"/>
    <cellStyle name="Salida 6 3 6 4" xfId="13577" xr:uid="{BE785EFC-0741-4FB3-9A10-27436018ACFD}"/>
    <cellStyle name="Salida 6 3 6 4 2" xfId="28685" xr:uid="{254E7B19-7BEE-4CBC-9E4E-720C1CEABF7F}"/>
    <cellStyle name="Salida 6 3 6 5" xfId="17520" xr:uid="{0B5EC445-EE62-4D51-AB55-EB69BF484434}"/>
    <cellStyle name="Salida 6 3 7" xfId="3864" xr:uid="{41C58E5A-370F-430B-8A10-E6CFC1B6754B}"/>
    <cellStyle name="Salida 6 3 7 2" xfId="6501" xr:uid="{9864122C-EA81-4A51-84D3-7BC6A60CDF98}"/>
    <cellStyle name="Salida 6 3 7 2 2" xfId="12812" xr:uid="{A3F04953-6CFB-4405-9DB6-84FA832E9B33}"/>
    <cellStyle name="Salida 6 3 7 2 2 2" xfId="27920" xr:uid="{37EABAC5-0DF3-4684-933A-18E6D9718960}"/>
    <cellStyle name="Salida 6 3 7 2 3" xfId="13734" xr:uid="{D79D228D-8EB4-494C-8376-E748BEF5E103}"/>
    <cellStyle name="Salida 6 3 7 2 3 2" xfId="28842" xr:uid="{9A4511D0-416F-4F9B-BFDF-D98D8F61E2AD}"/>
    <cellStyle name="Salida 6 3 7 2 4" xfId="21609" xr:uid="{7FE1D038-938E-40F1-B129-1C6442FA53A2}"/>
    <cellStyle name="Salida 6 3 7 3" xfId="10246" xr:uid="{AE10A888-84D0-400C-9215-072577987DFA}"/>
    <cellStyle name="Salida 6 3 7 3 2" xfId="25354" xr:uid="{473DEA74-A1FE-44EA-9234-BA84D24AFF7F}"/>
    <cellStyle name="Salida 6 3 7 4" xfId="8292" xr:uid="{1C41718D-7278-4B30-BBC3-0F8325C07D09}"/>
    <cellStyle name="Salida 6 3 7 4 2" xfId="23400" xr:uid="{A896E128-A523-407F-8774-B18F4B929300}"/>
    <cellStyle name="Salida 6 3 7 5" xfId="18972" xr:uid="{A89D55C5-7D31-4EB8-9031-3493687315B4}"/>
    <cellStyle name="Salida 6 3 8" xfId="4246" xr:uid="{5F6952B9-5339-4EA9-B179-30D16C99C588}"/>
    <cellStyle name="Salida 6 3 8 2" xfId="6883" xr:uid="{9A8F7B1B-0DCF-4BDC-AA5E-0A68F8AA4014}"/>
    <cellStyle name="Salida 6 3 8 2 2" xfId="13194" xr:uid="{BA6103AD-DD7F-4AE1-97D7-7B8A4D702BF9}"/>
    <cellStyle name="Salida 6 3 8 2 2 2" xfId="28302" xr:uid="{A8D65EA7-CBC3-4B07-9A1A-33289276DAE0}"/>
    <cellStyle name="Salida 6 3 8 2 3" xfId="16858" xr:uid="{84C40BBF-2AB9-42FF-A834-2D000A4FD7EB}"/>
    <cellStyle name="Salida 6 3 8 2 3 2" xfId="31966" xr:uid="{52F2D752-D89B-473B-A958-7E4DF73089EE}"/>
    <cellStyle name="Salida 6 3 8 2 4" xfId="21991" xr:uid="{8AFB9C47-E6DC-4974-87E3-D8A38653A8D5}"/>
    <cellStyle name="Salida 6 3 8 3" xfId="10628" xr:uid="{829BABE1-FD94-47BE-B9F3-591A4B685A50}"/>
    <cellStyle name="Salida 6 3 8 3 2" xfId="25736" xr:uid="{5247E2A3-8CFD-4DAB-A720-482C5C4ADEA0}"/>
    <cellStyle name="Salida 6 3 8 4" xfId="13634" xr:uid="{17CEC33F-944A-45AF-AECC-B8C939DA4860}"/>
    <cellStyle name="Salida 6 3 8 4 2" xfId="28742" xr:uid="{4CE7AD17-58B6-45B7-9AF1-A6ED05E9361A}"/>
    <cellStyle name="Salida 6 3 8 5" xfId="19354" xr:uid="{C03433E9-E4D2-4EF5-BD49-3701208676A8}"/>
    <cellStyle name="Salida 6 3 9" xfId="4429" xr:uid="{77D9E509-6D54-40CE-A90A-D5F77247D9A1}"/>
    <cellStyle name="Salida 6 3 9 2" xfId="10811" xr:uid="{A87599E0-C278-4DBB-86FB-578A2874859A}"/>
    <cellStyle name="Salida 6 3 9 2 2" xfId="25919" xr:uid="{6CD545D1-3E5C-4048-9ED3-71B891F37300}"/>
    <cellStyle name="Salida 6 3 9 3" xfId="13969" xr:uid="{7BFAE661-7DD9-4DA0-B714-DD7D75D7387B}"/>
    <cellStyle name="Salida 6 3 9 3 2" xfId="29077" xr:uid="{31612568-E342-4F7C-9A49-F2CAD519F3CA}"/>
    <cellStyle name="Salida 6 3 9 4" xfId="19537" xr:uid="{29675DC7-D747-4C3B-A847-734BBAF78399}"/>
    <cellStyle name="Salida 6 4" xfId="2132" xr:uid="{8BC96DAA-C87B-4115-8956-DD919A5103A0}"/>
    <cellStyle name="Salida 6 4 10" xfId="7823" xr:uid="{FB6F3B5B-B714-44B8-8956-E9C7022FECF2}"/>
    <cellStyle name="Salida 6 4 10 2" xfId="22931" xr:uid="{B199FDFB-546B-4D9A-ACF7-BDE64FCB33C7}"/>
    <cellStyle name="Salida 6 4 11" xfId="8211" xr:uid="{A29DBA64-5709-4D40-9984-FBB2322ECBC8}"/>
    <cellStyle name="Salida 6 4 11 2" xfId="23319" xr:uid="{18F5B3C1-C9AD-4B6E-86C0-C465C0D02CEF}"/>
    <cellStyle name="Salida 6 4 12" xfId="17357" xr:uid="{206BCE66-CBF4-4D38-8F6F-DB6FB76E7F2B}"/>
    <cellStyle name="Salida 6 4 2" xfId="2622" xr:uid="{95BBA3D8-BA1A-426A-BCD1-EC764862C198}"/>
    <cellStyle name="Salida 6 4 2 2" xfId="5259" xr:uid="{7F068CEF-5368-4B5B-9612-35FFAF18AE96}"/>
    <cellStyle name="Salida 6 4 2 2 2" xfId="11623" xr:uid="{17C31AC3-A7E6-49FD-B20B-2B20ECA18B93}"/>
    <cellStyle name="Salida 6 4 2 2 2 2" xfId="26731" xr:uid="{E46CC1A1-7DB2-4F24-B9E8-AD18CF3B68FA}"/>
    <cellStyle name="Salida 6 4 2 2 3" xfId="14921" xr:uid="{C4832778-BF68-456A-9E4F-DDD76969E62F}"/>
    <cellStyle name="Salida 6 4 2 2 3 2" xfId="30029" xr:uid="{B56B8080-2639-4E94-BEFD-D02544D66BCE}"/>
    <cellStyle name="Salida 6 4 2 2 4" xfId="20367" xr:uid="{05FB4188-D71C-4C0C-9031-545A0E3DBECF}"/>
    <cellStyle name="Salida 6 4 2 3" xfId="9089" xr:uid="{4C64AE48-4EB2-4E4B-9769-E5471F43D7DC}"/>
    <cellStyle name="Salida 6 4 2 3 2" xfId="24197" xr:uid="{9BAD9258-B362-4BB6-BE42-87733AE39CA5}"/>
    <cellStyle name="Salida 6 4 2 4" xfId="13700" xr:uid="{B87AAB02-C799-4F94-908E-D936DCF047D4}"/>
    <cellStyle name="Salida 6 4 2 4 2" xfId="28808" xr:uid="{14576201-B198-4A27-A8FD-25449594EDAD}"/>
    <cellStyle name="Salida 6 4 2 5" xfId="7956" xr:uid="{91F9D689-2A92-4C1E-8A16-AE8BAA0D6AA9}"/>
    <cellStyle name="Salida 6 4 2 5 2" xfId="23064" xr:uid="{E42FB75B-CFE9-4B9D-9C41-279ABEF72594}"/>
    <cellStyle name="Salida 6 4 2 6" xfId="17730" xr:uid="{14E19426-12D3-408C-BE92-05AE8341F6C5}"/>
    <cellStyle name="Salida 6 4 3" xfId="2887" xr:uid="{42A52ECE-3C0A-430A-AE41-9E66D9FC2C3C}"/>
    <cellStyle name="Salida 6 4 3 2" xfId="5524" xr:uid="{A1CE76B3-8175-4669-9F5E-8BAB63E6C069}"/>
    <cellStyle name="Salida 6 4 3 2 2" xfId="11835" xr:uid="{C733CAD1-CE52-4EDC-9F54-1FD789FBFD81}"/>
    <cellStyle name="Salida 6 4 3 2 2 2" xfId="26943" xr:uid="{B394208A-B14F-4FBD-95A6-FD6F76F70574}"/>
    <cellStyle name="Salida 6 4 3 2 3" xfId="7475" xr:uid="{D65A24DD-55A3-4E05-B897-D63B0BFD8768}"/>
    <cellStyle name="Salida 6 4 3 2 3 2" xfId="22583" xr:uid="{EC56E373-59B7-40C2-BB5C-1377DD9219CE}"/>
    <cellStyle name="Salida 6 4 3 2 4" xfId="20632" xr:uid="{32B1B202-51DE-477E-B716-2BA5408E26E1}"/>
    <cellStyle name="Salida 6 4 3 3" xfId="14453" xr:uid="{E07B13B3-A648-4BEC-94FD-98B187BBA0C4}"/>
    <cellStyle name="Salida 6 4 3 3 2" xfId="29561" xr:uid="{EECB5C4B-2093-4DB2-8F9A-0BB421FE8902}"/>
    <cellStyle name="Salida 6 4 3 4" xfId="17995" xr:uid="{FA18C957-E403-4608-B6FD-884DEA779205}"/>
    <cellStyle name="Salida 6 4 4" xfId="3190" xr:uid="{A363FC87-CC78-4EC3-B270-613CEFFDEB2A}"/>
    <cellStyle name="Salida 6 4 4 2" xfId="5827" xr:uid="{BC77972C-498D-4C43-A533-085397B31548}"/>
    <cellStyle name="Salida 6 4 4 2 2" xfId="12138" xr:uid="{31D306D4-9A97-4DC7-A77F-57C184208C37}"/>
    <cellStyle name="Salida 6 4 4 2 2 2" xfId="27246" xr:uid="{8AE661F2-5362-4EFB-8BCE-46B396818D90}"/>
    <cellStyle name="Salida 6 4 4 2 3" xfId="14189" xr:uid="{FA91244C-8A02-4254-A79E-080BEB73CDF0}"/>
    <cellStyle name="Salida 6 4 4 2 3 2" xfId="29297" xr:uid="{6735624F-DA27-493C-B90E-6A17044BED6E}"/>
    <cellStyle name="Salida 6 4 4 2 4" xfId="20935" xr:uid="{26E23FBE-445D-4BB0-9C28-762D250CCA6A}"/>
    <cellStyle name="Salida 6 4 4 3" xfId="9572" xr:uid="{0D367E3A-1838-4C87-8D5D-B0CBAA1F26FA}"/>
    <cellStyle name="Salida 6 4 4 3 2" xfId="24680" xr:uid="{02C16926-B378-49AA-B391-62C52D50AC6E}"/>
    <cellStyle name="Salida 6 4 4 4" xfId="16431" xr:uid="{8ADF8A0D-1344-452D-8236-94B6A58E2D34}"/>
    <cellStyle name="Salida 6 4 4 4 2" xfId="31539" xr:uid="{BD367A6D-4351-4A2C-A9BC-27E36750B10D}"/>
    <cellStyle name="Salida 6 4 4 5" xfId="18298" xr:uid="{0914EF89-2CAA-4650-BD08-EDD71374E425}"/>
    <cellStyle name="Salida 6 4 5" xfId="3516" xr:uid="{C25428B5-3F56-4C6A-8BB2-952232C5559B}"/>
    <cellStyle name="Salida 6 4 5 2" xfId="6153" xr:uid="{4CF28948-2F40-4335-B19F-DB15FA92EFED}"/>
    <cellStyle name="Salida 6 4 5 2 2" xfId="12464" xr:uid="{C64FB817-0C5A-4D38-9423-7528AEA3A74D}"/>
    <cellStyle name="Salida 6 4 5 2 2 2" xfId="27572" xr:uid="{8AE438CF-60D9-4920-BF71-E710B1806380}"/>
    <cellStyle name="Salida 6 4 5 2 3" xfId="7395" xr:uid="{F8BB3F7A-1280-45CC-8712-D8093DFFCA30}"/>
    <cellStyle name="Salida 6 4 5 2 3 2" xfId="22503" xr:uid="{B5E856C9-0223-4CF4-ADD0-CE7356AEF009}"/>
    <cellStyle name="Salida 6 4 5 2 4" xfId="21261" xr:uid="{9326AB3F-1AB2-4E5E-9B10-C9BD382D57CA}"/>
    <cellStyle name="Salida 6 4 5 3" xfId="9898" xr:uid="{1E371F2B-16F9-4E7D-9605-3C9B48EA00C5}"/>
    <cellStyle name="Salida 6 4 5 3 2" xfId="25006" xr:uid="{AA50DD3B-079A-4E9F-80BE-A6C8762E488B}"/>
    <cellStyle name="Salida 6 4 5 4" xfId="16497" xr:uid="{290C9946-A230-439E-81CB-3064D8DC4F2C}"/>
    <cellStyle name="Salida 6 4 5 4 2" xfId="31605" xr:uid="{6D58EA19-5217-46CC-9B58-FC27FFF65707}"/>
    <cellStyle name="Salida 6 4 5 5" xfId="18624" xr:uid="{10344BB8-A7CA-4AEA-B3C2-C03D7CE637D5}"/>
    <cellStyle name="Salida 6 4 6" xfId="3822" xr:uid="{E7DA2398-8E0F-4760-B0A6-065ECA230196}"/>
    <cellStyle name="Salida 6 4 6 2" xfId="6459" xr:uid="{227E78E6-2051-4605-A78F-C6012E2A75EF}"/>
    <cellStyle name="Salida 6 4 6 2 2" xfId="12770" xr:uid="{6A1FC0F3-92B0-4327-B326-674B9A2D83AC}"/>
    <cellStyle name="Salida 6 4 6 2 2 2" xfId="27878" xr:uid="{6AB237DB-F01E-438E-B584-67F5A1774CB2}"/>
    <cellStyle name="Salida 6 4 6 2 3" xfId="15345" xr:uid="{7A8D7460-CAF9-458B-A22E-D2B6BDA3B78E}"/>
    <cellStyle name="Salida 6 4 6 2 3 2" xfId="30453" xr:uid="{BDD465CB-72DE-4FCB-BF50-0D5E8322144A}"/>
    <cellStyle name="Salida 6 4 6 2 4" xfId="21567" xr:uid="{5DA3EA0D-DA17-4B91-874B-5743414E6ABB}"/>
    <cellStyle name="Salida 6 4 6 3" xfId="10204" xr:uid="{0681A3BA-6E51-46CD-B0AB-896129FEB2DF}"/>
    <cellStyle name="Salida 6 4 6 3 2" xfId="25312" xr:uid="{CEAC5685-26F2-4845-9D38-C09C9DAE7D78}"/>
    <cellStyle name="Salida 6 4 6 4" xfId="14154" xr:uid="{D1412B0C-7909-4D39-A775-F25C47CEB38C}"/>
    <cellStyle name="Salida 6 4 6 4 2" xfId="29262" xr:uid="{4B046F24-B07D-4358-AAF8-10CF3331A6B6}"/>
    <cellStyle name="Salida 6 4 6 5" xfId="18930" xr:uid="{53665144-8332-4241-8C74-8F62544D4FE4}"/>
    <cellStyle name="Salida 6 4 7" xfId="4204" xr:uid="{840F2FBD-C1F6-4E12-96F8-7D9BC5580D69}"/>
    <cellStyle name="Salida 6 4 7 2" xfId="6841" xr:uid="{9FA9D07D-FAC4-4AF9-AE97-C1D5C140D77C}"/>
    <cellStyle name="Salida 6 4 7 2 2" xfId="13152" xr:uid="{963276A6-4819-4773-8FBD-8271B2608854}"/>
    <cellStyle name="Salida 6 4 7 2 2 2" xfId="28260" xr:uid="{B9CB76C7-3B26-4236-BBC4-C113AF82D295}"/>
    <cellStyle name="Salida 6 4 7 2 3" xfId="16821" xr:uid="{556D2521-50CD-4852-86B3-E491598E679A}"/>
    <cellStyle name="Salida 6 4 7 2 3 2" xfId="31929" xr:uid="{5AB0A9CF-B1B0-419C-B30A-8C58E5988A73}"/>
    <cellStyle name="Salida 6 4 7 2 4" xfId="21949" xr:uid="{F0A6E839-37B7-436E-B9BB-3A3E913ED07E}"/>
    <cellStyle name="Salida 6 4 7 3" xfId="10586" xr:uid="{7D28F1D7-C842-43F7-8CB1-C52EC04D4AFB}"/>
    <cellStyle name="Salida 6 4 7 3 2" xfId="25694" xr:uid="{FA102541-7DC5-416F-8C59-999F47E0BA56}"/>
    <cellStyle name="Salida 6 4 7 4" xfId="14716" xr:uid="{C5E4FB59-0DF8-4638-A94F-3C18E9364114}"/>
    <cellStyle name="Salida 6 4 7 4 2" xfId="29824" xr:uid="{C7AB01DD-3286-49A2-9A39-903DC44D8A24}"/>
    <cellStyle name="Salida 6 4 7 5" xfId="19312" xr:uid="{5B417069-AEA6-431B-BAD2-A02F5C8AF8FB}"/>
    <cellStyle name="Salida 6 4 8" xfId="4769" xr:uid="{4E1BBC7A-836E-48B3-A483-DD07DA27361F}"/>
    <cellStyle name="Salida 6 4 8 2" xfId="11151" xr:uid="{81E18E72-9DC7-478D-BEA1-9B296BC1A735}"/>
    <cellStyle name="Salida 6 4 8 2 2" xfId="26259" xr:uid="{E255B7E2-9DCD-41BD-A4D0-A1AD20D3CA22}"/>
    <cellStyle name="Salida 6 4 8 3" xfId="8252" xr:uid="{98B241D1-37EC-4104-9EB4-38802946EEF0}"/>
    <cellStyle name="Salida 6 4 8 3 2" xfId="23360" xr:uid="{5AB1EFD9-9A73-4A15-BABC-6C34CCCE6981}"/>
    <cellStyle name="Salida 6 4 8 4" xfId="19877" xr:uid="{293D0FA4-9684-42A6-95A4-E4DB3E7FC104}"/>
    <cellStyle name="Salida 6 4 9" xfId="8630" xr:uid="{FC57E4DB-F6C5-434D-9057-3148D37C8B2B}"/>
    <cellStyle name="Salida 6 4 9 2" xfId="23738" xr:uid="{A83BEE85-73C8-47C0-9DF4-BF44925F19AE}"/>
    <cellStyle name="Salida 6 5" xfId="1992" xr:uid="{AA09F84D-C499-40F9-8930-FA716D925C4A}"/>
    <cellStyle name="Salida 6 5 10" xfId="16308" xr:uid="{A1523B6F-2CEB-4BDF-8F5E-8169105AFE37}"/>
    <cellStyle name="Salida 6 5 10 2" xfId="31416" xr:uid="{E8BA2BD0-C540-48AC-AD86-7D58A090EE8A}"/>
    <cellStyle name="Salida 6 5 11" xfId="17217" xr:uid="{20D7265B-EC08-4A2A-8D09-7A5F4E4416B1}"/>
    <cellStyle name="Salida 6 5 2" xfId="2754" xr:uid="{66FA97EA-2DBA-4E66-97F3-00E64E0C3854}"/>
    <cellStyle name="Salida 6 5 2 2" xfId="5391" xr:uid="{E73BC93F-586F-4B46-8890-BF049CCE3D43}"/>
    <cellStyle name="Salida 6 5 2 2 2" xfId="11740" xr:uid="{AC860F6C-1A80-43ED-807D-FFF30ED52B93}"/>
    <cellStyle name="Salida 6 5 2 2 2 2" xfId="26848" xr:uid="{156CFB26-B6FD-4C10-9215-667241F127A3}"/>
    <cellStyle name="Salida 6 5 2 2 3" xfId="7104" xr:uid="{F6F4A5DF-2091-45BE-AE5E-00B1A695C03F}"/>
    <cellStyle name="Salida 6 5 2 2 3 2" xfId="22212" xr:uid="{83963EE1-8934-46A7-A37B-E298C430D47D}"/>
    <cellStyle name="Salida 6 5 2 2 4" xfId="20499" xr:uid="{A46F1477-BAF4-4CA7-811B-3E709C2292DC}"/>
    <cellStyle name="Salida 6 5 2 3" xfId="7689" xr:uid="{AF886946-F786-4751-BE65-AE812EC5EF66}"/>
    <cellStyle name="Salida 6 5 2 3 2" xfId="22797" xr:uid="{5A76A882-75A8-422C-8AC3-518032A6EDC1}"/>
    <cellStyle name="Salida 6 5 2 4" xfId="17862" xr:uid="{6C5B04B9-DB4A-4A8E-8EB8-81DDA107E456}"/>
    <cellStyle name="Salida 6 5 3" xfId="3057" xr:uid="{AFA40B4D-5FA4-4B3D-B766-293D5C2DC241}"/>
    <cellStyle name="Salida 6 5 3 2" xfId="5694" xr:uid="{EC124431-5B23-4FEA-9765-33464511EC08}"/>
    <cellStyle name="Salida 6 5 3 2 2" xfId="12005" xr:uid="{89D788AB-55F8-4283-A03E-81EEE2851C9E}"/>
    <cellStyle name="Salida 6 5 3 2 2 2" xfId="27113" xr:uid="{EADFBDB5-BC59-4AAE-9A78-C5395360DECE}"/>
    <cellStyle name="Salida 6 5 3 2 3" xfId="13740" xr:uid="{24B6066A-66F5-47BD-A776-B6AC9190D61D}"/>
    <cellStyle name="Salida 6 5 3 2 3 2" xfId="28848" xr:uid="{646585F7-26B7-4A4B-882D-71A26F85D78A}"/>
    <cellStyle name="Salida 6 5 3 2 4" xfId="20802" xr:uid="{A2B016F2-2EF4-4FE2-BF05-65D2D8C5E67C}"/>
    <cellStyle name="Salida 6 5 3 3" xfId="9439" xr:uid="{B94902EA-9AB8-42FE-AA9E-9449C8B4A611}"/>
    <cellStyle name="Salida 6 5 3 3 2" xfId="24547" xr:uid="{1294DE44-2D0C-4380-949F-F7DDCAABA7ED}"/>
    <cellStyle name="Salida 6 5 3 4" xfId="15844" xr:uid="{8A4670A9-5F12-4F50-9333-4A98A0510835}"/>
    <cellStyle name="Salida 6 5 3 4 2" xfId="30952" xr:uid="{999E7B58-8A3B-4D28-804C-817BC2AFB72D}"/>
    <cellStyle name="Salida 6 5 3 5" xfId="18165" xr:uid="{31B5975D-4021-4BDF-AD2D-04BE6326F661}"/>
    <cellStyle name="Salida 6 5 4" xfId="3383" xr:uid="{B5DC11DB-0DDA-4710-8970-7D1D8BE32712}"/>
    <cellStyle name="Salida 6 5 4 2" xfId="6020" xr:uid="{B990C658-EFFD-44AE-B5A4-5A0BE3DD9648}"/>
    <cellStyle name="Salida 6 5 4 2 2" xfId="12331" xr:uid="{A7738248-2711-458C-8B66-1B59581BDF96}"/>
    <cellStyle name="Salida 6 5 4 2 2 2" xfId="27439" xr:uid="{79832716-5BBE-4790-A3A6-32B4128F2317}"/>
    <cellStyle name="Salida 6 5 4 2 3" xfId="15272" xr:uid="{8DBD726C-1CDF-4601-BEA1-4C52DFA150D5}"/>
    <cellStyle name="Salida 6 5 4 2 3 2" xfId="30380" xr:uid="{ABA98364-B053-47B4-A931-6619211C5AC6}"/>
    <cellStyle name="Salida 6 5 4 2 4" xfId="21128" xr:uid="{CDAC3811-BAE0-4FEB-9475-9E4305F7B388}"/>
    <cellStyle name="Salida 6 5 4 3" xfId="9765" xr:uid="{5F1A6077-828B-4AED-A374-224EE5E94107}"/>
    <cellStyle name="Salida 6 5 4 3 2" xfId="24873" xr:uid="{C8C37044-1A3F-4299-A70D-C91BF57D0854}"/>
    <cellStyle name="Salida 6 5 4 4" xfId="14821" xr:uid="{426F0F61-9D9B-469D-94D4-ADF783B3ACC9}"/>
    <cellStyle name="Salida 6 5 4 4 2" xfId="29929" xr:uid="{DA709913-F498-41AE-89F0-133AE80F9482}"/>
    <cellStyle name="Salida 6 5 4 5" xfId="18491" xr:uid="{1DBE9B4C-7EDB-412C-ADB7-9FB9B730F9AB}"/>
    <cellStyle name="Salida 6 5 5" xfId="3689" xr:uid="{8D36B8DD-26E1-4F8D-A709-8C55FC4B5AA2}"/>
    <cellStyle name="Salida 6 5 5 2" xfId="6326" xr:uid="{F2F61522-1232-4099-829D-3EE37B618B70}"/>
    <cellStyle name="Salida 6 5 5 2 2" xfId="12637" xr:uid="{BF7F07D8-91B6-44E9-904A-41E769B7BE6D}"/>
    <cellStyle name="Salida 6 5 5 2 2 2" xfId="27745" xr:uid="{5C4ECBA1-CC81-49F6-8EAC-4A2DB755F8B2}"/>
    <cellStyle name="Salida 6 5 5 2 3" xfId="13476" xr:uid="{0BB757D1-5719-4A56-B278-24DC58D1C79E}"/>
    <cellStyle name="Salida 6 5 5 2 3 2" xfId="28584" xr:uid="{6320720C-1AFD-4C9F-B752-4DD80A60B3D9}"/>
    <cellStyle name="Salida 6 5 5 2 4" xfId="21434" xr:uid="{DBF594EF-8D55-454C-A0A7-50D12AD08B98}"/>
    <cellStyle name="Salida 6 5 5 3" xfId="10071" xr:uid="{4CEC0598-CBBD-470E-94BC-585A55B10EEA}"/>
    <cellStyle name="Salida 6 5 5 3 2" xfId="25179" xr:uid="{7ADF4425-64C3-4AF2-A6B2-7B5E19CB9F21}"/>
    <cellStyle name="Salida 6 5 5 4" xfId="14603" xr:uid="{C473575A-79BA-4CBB-9299-48626DEFA5C1}"/>
    <cellStyle name="Salida 6 5 5 4 2" xfId="29711" xr:uid="{A169ED77-F6D8-46D0-9EA7-08206C36A7CE}"/>
    <cellStyle name="Salida 6 5 5 5" xfId="18797" xr:uid="{D4B55715-B8C5-4A71-A1A3-BDC2BA572B63}"/>
    <cellStyle name="Salida 6 5 6" xfId="4064" xr:uid="{06C3FEE3-70F2-44C6-8D05-6F012A71E654}"/>
    <cellStyle name="Salida 6 5 6 2" xfId="6701" xr:uid="{94C8B5F1-88BC-4B16-A5E0-BD71B7075080}"/>
    <cellStyle name="Salida 6 5 6 2 2" xfId="13012" xr:uid="{F5F4C274-DFDC-4868-BFF8-B9E28350A9D7}"/>
    <cellStyle name="Salida 6 5 6 2 2 2" xfId="28120" xr:uid="{49E743A3-6F14-43E7-ADE2-B3DE359039D1}"/>
    <cellStyle name="Salida 6 5 6 2 3" xfId="16688" xr:uid="{59197252-980E-424D-A0FD-35C8DAB3F098}"/>
    <cellStyle name="Salida 6 5 6 2 3 2" xfId="31796" xr:uid="{33CAD3DE-E3DD-4434-9A77-64891AC7DC8F}"/>
    <cellStyle name="Salida 6 5 6 2 4" xfId="21809" xr:uid="{82F36ED0-226B-42F1-B8D8-EFD0EF581AB6}"/>
    <cellStyle name="Salida 6 5 6 3" xfId="10446" xr:uid="{3455C31D-FDB6-4E86-B0E2-7394D671F9A5}"/>
    <cellStyle name="Salida 6 5 6 3 2" xfId="25554" xr:uid="{A09523C2-0C40-4E3A-AFFA-758FA3E97312}"/>
    <cellStyle name="Salida 6 5 6 4" xfId="16284" xr:uid="{8B975C0B-A10C-46D8-A11C-6AFE77B687A5}"/>
    <cellStyle name="Salida 6 5 6 4 2" xfId="31392" xr:uid="{C2E1F4FC-0F43-4DCE-961D-FCA10816F167}"/>
    <cellStyle name="Salida 6 5 6 5" xfId="19172" xr:uid="{E3EFA13C-8C2B-489C-A4F4-1A4392EA4B4A}"/>
    <cellStyle name="Salida 6 5 7" xfId="4629" xr:uid="{187B6FE2-97F7-4CA0-AC8F-B484136B52AB}"/>
    <cellStyle name="Salida 6 5 7 2" xfId="11011" xr:uid="{8D711B41-1957-44D4-AAEA-0326D3DB6CC7}"/>
    <cellStyle name="Salida 6 5 7 2 2" xfId="26119" xr:uid="{388B7BE7-681A-4D7B-8373-97E5C2F17707}"/>
    <cellStyle name="Salida 6 5 7 3" xfId="7096" xr:uid="{53DE1BCB-ABE7-4A9B-9906-9C8F80F873F7}"/>
    <cellStyle name="Salida 6 5 7 3 2" xfId="22204" xr:uid="{8A25A36B-18D0-47B5-8140-468EE4A09354}"/>
    <cellStyle name="Salida 6 5 7 4" xfId="19737" xr:uid="{74608A90-11F9-44B0-B175-BF9855FD0383}"/>
    <cellStyle name="Salida 6 5 8" xfId="8490" xr:uid="{666150F1-D7AA-467B-BA7F-5C30DD66A412}"/>
    <cellStyle name="Salida 6 5 8 2" xfId="23598" xr:uid="{475736CD-EDAE-413E-BE63-791162FE5013}"/>
    <cellStyle name="Salida 6 5 9" xfId="16302" xr:uid="{5F92FF34-8F6D-42CA-B13D-99816BD87936}"/>
    <cellStyle name="Salida 6 5 9 2" xfId="31410" xr:uid="{0F1127AC-7611-4116-9918-62FCAC987EC5}"/>
    <cellStyle name="Salida 7" xfId="1516" xr:uid="{00000000-0005-0000-0000-0000F0050000}"/>
    <cellStyle name="Salida 7 2" xfId="1942" xr:uid="{82A9852C-D9E7-4A02-A110-5376AB0F394A}"/>
    <cellStyle name="Salida 7 2 10" xfId="8443" xr:uid="{C1ACB530-F204-41D9-BE72-8603FEF69EBB}"/>
    <cellStyle name="Salida 7 2 10 2" xfId="23551" xr:uid="{C4C574E4-9419-494D-92FD-ADEDDA38EE1F}"/>
    <cellStyle name="Salida 7 2 11" xfId="16291" xr:uid="{7640B01E-9EF2-4E7B-B171-9D3BA9ED7978}"/>
    <cellStyle name="Salida 7 2 11 2" xfId="31399" xr:uid="{9911EA98-A7C5-47DA-A4DD-D4A53276A287}"/>
    <cellStyle name="Salida 7 2 12" xfId="15499" xr:uid="{A550B85C-6B7F-4FA5-8731-24AB2A132E3C}"/>
    <cellStyle name="Salida 7 2 12 2" xfId="30607" xr:uid="{4DD69AF1-C6B1-4073-81F2-AAE3B09EB2F0}"/>
    <cellStyle name="Salida 7 2 13" xfId="17167" xr:uid="{C93EFA6A-0C0F-4BF5-B564-DBEF4AA97E62}"/>
    <cellStyle name="Salida 7 2 2" xfId="2502" xr:uid="{6220F949-D9DC-48BC-984E-DA701A07AE88}"/>
    <cellStyle name="Salida 7 2 2 2" xfId="5139" xr:uid="{C7E63ADE-CF80-45F3-8AF9-202C612FBD93}"/>
    <cellStyle name="Salida 7 2 2 2 2" xfId="11503" xr:uid="{7E94D83C-FECE-4364-BD2A-08E2C6AB35AB}"/>
    <cellStyle name="Salida 7 2 2 2 2 2" xfId="26611" xr:uid="{2C1CF80C-398A-448F-875B-3E912EC1A417}"/>
    <cellStyle name="Salida 7 2 2 2 3" xfId="14036" xr:uid="{3E39CCCB-0A53-45A1-AA66-F6B422876AD9}"/>
    <cellStyle name="Salida 7 2 2 2 3 2" xfId="29144" xr:uid="{2CC64618-04B4-4E54-A8E1-19B1389F48B6}"/>
    <cellStyle name="Salida 7 2 2 2 4" xfId="20247" xr:uid="{F440E7CC-2C6D-4C32-8EB7-15648F7B29A0}"/>
    <cellStyle name="Salida 7 2 2 3" xfId="8969" xr:uid="{E3392E99-E414-44B3-8382-90218F52468B}"/>
    <cellStyle name="Salida 7 2 2 3 2" xfId="24077" xr:uid="{4F948C24-0133-4F8F-9EB7-B4DBC292CAC7}"/>
    <cellStyle name="Salida 7 2 3" xfId="2718" xr:uid="{33902365-8B1C-44FC-BEC8-973823562F81}"/>
    <cellStyle name="Salida 7 2 3 2" xfId="5355" xr:uid="{FA31F3F5-EC3B-47DC-A870-7C781C9AD001}"/>
    <cellStyle name="Salida 7 2 3 2 2" xfId="11704" xr:uid="{CBB5C5F1-2313-4706-9E2C-ED14BDDCD497}"/>
    <cellStyle name="Salida 7 2 3 2 2 2" xfId="26812" xr:uid="{F79A5136-8520-47C8-BD3C-D6849A2863D7}"/>
    <cellStyle name="Salida 7 2 3 2 3" xfId="7442" xr:uid="{D6F7E72C-FD65-4D71-8AF8-5E0E652D30BA}"/>
    <cellStyle name="Salida 7 2 3 2 3 2" xfId="22550" xr:uid="{60B9EC43-5C22-4A7D-9DEC-B4356612FCE8}"/>
    <cellStyle name="Salida 7 2 3 2 4" xfId="20463" xr:uid="{9BE84EE6-6F8B-47DB-8981-E0F057B0DA7E}"/>
    <cellStyle name="Salida 7 2 3 3" xfId="14449" xr:uid="{46025A9A-DADA-42F1-B92A-D76C22126B79}"/>
    <cellStyle name="Salida 7 2 3 3 2" xfId="29557" xr:uid="{DE6B4BC8-020A-421B-9F6A-FC82F4B4F3B6}"/>
    <cellStyle name="Salida 7 2 3 4" xfId="17826" xr:uid="{FF21DB65-81B3-4B7C-B284-494749A9067E}"/>
    <cellStyle name="Salida 7 2 4" xfId="3021" xr:uid="{22AF2EFA-CC69-4AB0-AC6C-4F97E64C34DA}"/>
    <cellStyle name="Salida 7 2 4 2" xfId="5658" xr:uid="{5D951992-95BE-46AC-8609-9F2FA747BC28}"/>
    <cellStyle name="Salida 7 2 4 2 2" xfId="11969" xr:uid="{6D7931F0-9E40-4265-B7B0-72F422E21E9D}"/>
    <cellStyle name="Salida 7 2 4 2 2 2" xfId="27077" xr:uid="{62F98A5A-D935-4AFB-BC63-D32876EF27AE}"/>
    <cellStyle name="Salida 7 2 4 2 3" xfId="7928" xr:uid="{B5D414FF-E774-4CEE-9F8E-1CE9E74AE484}"/>
    <cellStyle name="Salida 7 2 4 2 3 2" xfId="23036" xr:uid="{0D16BFAA-EEE0-4580-B985-DB6E687DB295}"/>
    <cellStyle name="Salida 7 2 4 2 4" xfId="20766" xr:uid="{4F8F1B3A-70E1-4870-9388-AA2F1209F678}"/>
    <cellStyle name="Salida 7 2 4 3" xfId="9403" xr:uid="{5326BAA3-5136-49F9-B373-8F7990A270A8}"/>
    <cellStyle name="Salida 7 2 4 3 2" xfId="24511" xr:uid="{C24F1FBC-1DC2-4836-835B-5203F9CFD4B4}"/>
    <cellStyle name="Salida 7 2 4 4" xfId="8078" xr:uid="{8442C61C-EC05-4984-B4DD-EEE3678B9E5D}"/>
    <cellStyle name="Salida 7 2 4 4 2" xfId="23186" xr:uid="{2E7A2992-E1B7-475C-ACF3-D30524F80454}"/>
    <cellStyle name="Salida 7 2 4 5" xfId="18129" xr:uid="{1394847A-C61F-4A41-A48B-4EAFFD9A5025}"/>
    <cellStyle name="Salida 7 2 5" xfId="3347" xr:uid="{A1435F34-0F32-4A18-8177-EBE9783558DD}"/>
    <cellStyle name="Salida 7 2 5 2" xfId="5984" xr:uid="{69A081AA-3BB0-416B-AC73-D5BC19FB66AB}"/>
    <cellStyle name="Salida 7 2 5 2 2" xfId="12295" xr:uid="{64916479-03AD-4117-A869-6E886DF98E58}"/>
    <cellStyle name="Salida 7 2 5 2 2 2" xfId="27403" xr:uid="{B6BB0C43-36F5-4347-8EC0-34E2A29CAC50}"/>
    <cellStyle name="Salida 7 2 5 2 3" xfId="7927" xr:uid="{68B5E289-1032-4C52-B977-FE41857C9AA4}"/>
    <cellStyle name="Salida 7 2 5 2 3 2" xfId="23035" xr:uid="{D1AAFBE3-B9C9-4284-9E53-60F0BF3A0EBA}"/>
    <cellStyle name="Salida 7 2 5 2 4" xfId="21092" xr:uid="{EE370BD9-C6BB-475D-9B04-CFE3C8243C45}"/>
    <cellStyle name="Salida 7 2 5 3" xfId="9729" xr:uid="{2746EFFB-D296-4CF6-9C81-F58EBEE83A20}"/>
    <cellStyle name="Salida 7 2 5 3 2" xfId="24837" xr:uid="{D465A37D-9ECF-4CBB-880E-0C1F94F7B9C2}"/>
    <cellStyle name="Salida 7 2 5 4" xfId="15727" xr:uid="{717F0E39-6031-4C9E-94AB-0D88C9E7AF40}"/>
    <cellStyle name="Salida 7 2 5 4 2" xfId="30835" xr:uid="{894E1736-522C-41F5-9FBC-0DFD041FC27E}"/>
    <cellStyle name="Salida 7 2 5 5" xfId="18455" xr:uid="{8233C8D1-DC3A-4186-B3F4-569943F33E45}"/>
    <cellStyle name="Salida 7 2 6" xfId="3653" xr:uid="{72D33A0B-DAF1-4C4E-AA1D-99FECB635568}"/>
    <cellStyle name="Salida 7 2 6 2" xfId="6290" xr:uid="{4000AC2D-4DF9-4482-9E08-4896EABB1AB8}"/>
    <cellStyle name="Salida 7 2 6 2 2" xfId="12601" xr:uid="{688EE858-1E76-4FDB-8A74-51635D342327}"/>
    <cellStyle name="Salida 7 2 6 2 2 2" xfId="27709" xr:uid="{7D518DFC-7BF2-487A-B76E-5B6DF4AE3693}"/>
    <cellStyle name="Salida 7 2 6 2 3" xfId="7663" xr:uid="{EC921F7D-A33E-47DA-BD19-278F4575EC02}"/>
    <cellStyle name="Salida 7 2 6 2 3 2" xfId="22771" xr:uid="{F5B21064-FF08-4578-8452-21091A55952D}"/>
    <cellStyle name="Salida 7 2 6 2 4" xfId="21398" xr:uid="{65FB6FC1-6D97-4125-8C73-BB564D88881F}"/>
    <cellStyle name="Salida 7 2 6 3" xfId="10035" xr:uid="{7162D6FD-F991-428E-9519-7F5517EE5F54}"/>
    <cellStyle name="Salida 7 2 6 3 2" xfId="25143" xr:uid="{D728FB7D-A87B-4C07-A5EB-F714821A81A4}"/>
    <cellStyle name="Salida 7 2 6 4" xfId="14437" xr:uid="{A3302654-8D41-4B4C-AF02-C180EB34DA10}"/>
    <cellStyle name="Salida 7 2 6 4 2" xfId="29545" xr:uid="{9252B1EB-D2E8-498D-B859-7F05B4FA0698}"/>
    <cellStyle name="Salida 7 2 6 5" xfId="18761" xr:uid="{165981E6-7D60-4E91-AC31-62263A19D4D7}"/>
    <cellStyle name="Salida 7 2 7" xfId="4014" xr:uid="{D7DEBF16-0D92-4A94-BE67-C2AF7366320B}"/>
    <cellStyle name="Salida 7 2 7 2" xfId="6651" xr:uid="{C8267073-0261-4CB2-9A20-F4A738717A0C}"/>
    <cellStyle name="Salida 7 2 7 2 2" xfId="12962" xr:uid="{F5C631C1-14D5-4C83-8364-6C0698A53C4A}"/>
    <cellStyle name="Salida 7 2 7 2 2 2" xfId="28070" xr:uid="{2872CE47-DFFB-450E-B5BC-02F1437E690C}"/>
    <cellStyle name="Salida 7 2 7 2 3" xfId="16652" xr:uid="{E9C6BCE1-B0CF-4FB6-A9E2-FD41AC373674}"/>
    <cellStyle name="Salida 7 2 7 2 3 2" xfId="31760" xr:uid="{C86C6DED-652C-40E2-A499-9C854A10C377}"/>
    <cellStyle name="Salida 7 2 7 2 4" xfId="21759" xr:uid="{D0AB6DAE-B00B-46DF-837F-B705FDE4C467}"/>
    <cellStyle name="Salida 7 2 7 3" xfId="10396" xr:uid="{73E60D59-8A2C-4539-A740-1AACC7EE8AB0}"/>
    <cellStyle name="Salida 7 2 7 3 2" xfId="25504" xr:uid="{7D21A4CB-96DD-48E0-BD03-AF409E43C782}"/>
    <cellStyle name="Salida 7 2 7 4" xfId="15505" xr:uid="{521A0A5E-AB09-47A9-A052-F9E131F0BEEF}"/>
    <cellStyle name="Salida 7 2 7 4 2" xfId="30613" xr:uid="{7A500551-3FF7-41E2-A1F5-832E9D545A94}"/>
    <cellStyle name="Salida 7 2 7 5" xfId="19122" xr:uid="{334A6DAF-4888-4449-A587-1DCD39F5C10B}"/>
    <cellStyle name="Salida 7 2 8" xfId="4327" xr:uid="{E316A489-F72E-4652-9F02-0EBB4D3B8C8A}"/>
    <cellStyle name="Salida 7 2 8 2" xfId="6964" xr:uid="{87CDD7EC-9C61-4B96-887F-197AFB11EAB4}"/>
    <cellStyle name="Salida 7 2 8 2 2" xfId="13275" xr:uid="{795FA73E-4496-4D65-9832-7F555790DB73}"/>
    <cellStyle name="Salida 7 2 8 2 2 2" xfId="28383" xr:uid="{D43634D0-A3DC-48F7-A206-66D47269FE5C}"/>
    <cellStyle name="Salida 7 2 8 2 3" xfId="16939" xr:uid="{0EE16755-3169-403E-BAAD-6F4532F548A1}"/>
    <cellStyle name="Salida 7 2 8 2 3 2" xfId="32047" xr:uid="{CE151F60-2BD3-40FF-8158-3B3501359345}"/>
    <cellStyle name="Salida 7 2 8 2 4" xfId="22072" xr:uid="{62B908E6-617D-4ABC-B319-14BE3503464E}"/>
    <cellStyle name="Salida 7 2 8 3" xfId="10709" xr:uid="{818A118B-90EC-42F8-BDA9-6E74C8BAD87D}"/>
    <cellStyle name="Salida 7 2 8 3 2" xfId="25817" xr:uid="{A2BAB52E-FF55-4005-BBC9-4EC44AE8D652}"/>
    <cellStyle name="Salida 7 2 8 4" xfId="16460" xr:uid="{675C7CB1-43F0-4F43-8491-19D2DE8FF1AD}"/>
    <cellStyle name="Salida 7 2 8 4 2" xfId="31568" xr:uid="{C6F1AB1F-B2F2-4EED-AE67-DF11504FB76E}"/>
    <cellStyle name="Salida 7 2 8 5" xfId="19435" xr:uid="{63ACADFB-EC5A-4E64-B930-7A06891393F0}"/>
    <cellStyle name="Salida 7 2 9" xfId="4579" xr:uid="{BB7DFA94-CA84-495C-B68D-E09B9DD26B54}"/>
    <cellStyle name="Salida 7 2 9 2" xfId="10961" xr:uid="{CCC5A8DE-8714-4A13-9F33-5985CF7A88DB}"/>
    <cellStyle name="Salida 7 2 9 2 2" xfId="26069" xr:uid="{99BB2D1B-9B57-416F-AAC8-4520960FD060}"/>
    <cellStyle name="Salida 7 2 9 3" xfId="13706" xr:uid="{AE3D9C2A-8E2E-4735-AC83-DF1D2CD6276B}"/>
    <cellStyle name="Salida 7 2 9 3 2" xfId="28814" xr:uid="{69121417-3883-46E1-8A5F-177AE453F08D}"/>
    <cellStyle name="Salida 7 2 9 4" xfId="19687" xr:uid="{737091F3-3942-4A57-9303-30E7B95FE74D}"/>
    <cellStyle name="Salida 7 3" xfId="1791" xr:uid="{CDF1E22F-58A0-4267-826F-213EF3BEA7F5}"/>
    <cellStyle name="Salida 7 3 10" xfId="8268" xr:uid="{91D898CE-3B4E-409D-BC95-D339C32A39FF}"/>
    <cellStyle name="Salida 7 3 10 2" xfId="23376" xr:uid="{CBDA266D-10F2-48E3-9322-8DB725E5E3ED}"/>
    <cellStyle name="Salida 7 3 11" xfId="16547" xr:uid="{6FE42B28-3D00-4E2E-B234-1DE3F11C8934}"/>
    <cellStyle name="Salida 7 3 11 2" xfId="31655" xr:uid="{A5D6AAD0-405B-4829-A5D8-26069C45F6FA}"/>
    <cellStyle name="Salida 7 3 12" xfId="14288" xr:uid="{EA328A6B-F830-4BAA-B16D-0CD0383E6B6C}"/>
    <cellStyle name="Salida 7 3 12 2" xfId="29396" xr:uid="{BD066786-F9A8-453B-A4D6-54AE97E0E6E3}"/>
    <cellStyle name="Salida 7 3 13" xfId="17016" xr:uid="{CC1528F1-3C4D-42CA-B20A-3A3282A78960}"/>
    <cellStyle name="Salida 7 3 2" xfId="2351" xr:uid="{1FDE2075-BF9A-4DFC-AF26-D3B2DE7FC7D9}"/>
    <cellStyle name="Salida 7 3 2 2" xfId="4988" xr:uid="{0094E6E1-8A9C-4E2E-A4D6-76F0F3BFDE84}"/>
    <cellStyle name="Salida 7 3 2 2 2" xfId="11352" xr:uid="{F68532AC-7E0D-4B94-8123-600DEFE2E0BD}"/>
    <cellStyle name="Salida 7 3 2 2 2 2" xfId="26460" xr:uid="{9221BB3D-FBFD-4A48-8D76-647596412E8C}"/>
    <cellStyle name="Salida 7 3 2 2 3" xfId="13716" xr:uid="{20C87CB9-7AAC-4255-BF44-FD8D8329F5EC}"/>
    <cellStyle name="Salida 7 3 2 2 3 2" xfId="28824" xr:uid="{9002C54F-D41F-4EBD-ABF5-33D4D0278365}"/>
    <cellStyle name="Salida 7 3 2 2 4" xfId="20096" xr:uid="{2924E1D2-B107-457D-B886-D49673DBBDC6}"/>
    <cellStyle name="Salida 7 3 2 3" xfId="8818" xr:uid="{7C380D75-9C31-4F05-9688-EC539A378D8C}"/>
    <cellStyle name="Salida 7 3 2 3 2" xfId="23926" xr:uid="{3FE11FF2-58C2-4364-A9C9-EE51A937B401}"/>
    <cellStyle name="Salida 7 3 3" xfId="2268" xr:uid="{23B0C1FC-7695-4FA5-83F9-9CE23B86F168}"/>
    <cellStyle name="Salida 7 3 3 2" xfId="4905" xr:uid="{5C04EC0A-E075-4A3F-9CA7-8CDE861EC1F5}"/>
    <cellStyle name="Salida 7 3 3 2 2" xfId="11269" xr:uid="{E074BFBD-963C-4BDF-A441-EA4C952E30EC}"/>
    <cellStyle name="Salida 7 3 3 2 2 2" xfId="26377" xr:uid="{EBE2B513-B46D-4F0B-AE60-D458AC7270C7}"/>
    <cellStyle name="Salida 7 3 3 2 3" xfId="8210" xr:uid="{7F94D663-690C-4B57-806B-5A3AE22EBE81}"/>
    <cellStyle name="Salida 7 3 3 2 3 2" xfId="23318" xr:uid="{B60CD7A5-D9BB-4CB8-B7BC-863216718481}"/>
    <cellStyle name="Salida 7 3 3 2 4" xfId="20013" xr:uid="{0E349EB7-5D57-42B4-8B30-3742E62B1678}"/>
    <cellStyle name="Salida 7 3 3 3" xfId="13771" xr:uid="{F51141AB-5C13-4E8C-9779-2966B9769458}"/>
    <cellStyle name="Salida 7 3 3 3 2" xfId="28879" xr:uid="{FFC273F0-ECD0-42E9-BE79-D0825150F443}"/>
    <cellStyle name="Salida 7 3 3 4" xfId="17493" xr:uid="{68205EAA-8F7F-48F1-879D-5A623300082D}"/>
    <cellStyle name="Salida 7 3 4" xfId="2328" xr:uid="{D699BF46-769E-44B8-9AA6-4DD6992FB41D}"/>
    <cellStyle name="Salida 7 3 4 2" xfId="4965" xr:uid="{2214F1C0-38A6-44B4-B6F5-2071166B0AA6}"/>
    <cellStyle name="Salida 7 3 4 2 2" xfId="11329" xr:uid="{23BC013B-DC3B-4323-BB82-C20209BB44E6}"/>
    <cellStyle name="Salida 7 3 4 2 2 2" xfId="26437" xr:uid="{A47BDEFE-CECF-47C1-BFBC-0A8C21265457}"/>
    <cellStyle name="Salida 7 3 4 2 3" xfId="16483" xr:uid="{426C2650-50B1-4062-965F-58BFA823F99F}"/>
    <cellStyle name="Salida 7 3 4 2 3 2" xfId="31591" xr:uid="{FC7B9AEE-C154-4F37-AB82-AA44A4783E78}"/>
    <cellStyle name="Salida 7 3 4 2 4" xfId="20073" xr:uid="{A2FAF474-732A-4869-BB83-CBC3A935B960}"/>
    <cellStyle name="Salida 7 3 4 3" xfId="8795" xr:uid="{586A6E08-96A7-4980-B23B-6D724970CE84}"/>
    <cellStyle name="Salida 7 3 4 3 2" xfId="23903" xr:uid="{885DAE18-1D7D-4F18-8C3E-002DEDE172F0}"/>
    <cellStyle name="Salida 7 3 4 4" xfId="11799" xr:uid="{F978AADF-59C4-454A-A7FE-F6BADB6965F8}"/>
    <cellStyle name="Salida 7 3 4 4 2" xfId="26907" xr:uid="{CC71330B-88C6-4AE5-AB46-4888C2EE31D6}"/>
    <cellStyle name="Salida 7 3 4 5" xfId="17553" xr:uid="{2756B5B6-6516-4C83-868E-949BAC5A6356}"/>
    <cellStyle name="Salida 7 3 5" xfId="2282" xr:uid="{B7280497-631A-443B-AE9C-01B336C0C112}"/>
    <cellStyle name="Salida 7 3 5 2" xfId="4919" xr:uid="{98EF7976-D67A-48A4-A912-57892168F67A}"/>
    <cellStyle name="Salida 7 3 5 2 2" xfId="11283" xr:uid="{40975047-5FB5-4A9A-AE5B-1F5EAE0872A3}"/>
    <cellStyle name="Salida 7 3 5 2 2 2" xfId="26391" xr:uid="{FB46D5F8-9B23-4848-9492-D26D5D99C46B}"/>
    <cellStyle name="Salida 7 3 5 2 3" xfId="14646" xr:uid="{E75CB897-5BC1-4868-8F03-758027ABB489}"/>
    <cellStyle name="Salida 7 3 5 2 3 2" xfId="29754" xr:uid="{2CD6D2B5-0CA5-4F86-B4FE-ABD7D2FDDF85}"/>
    <cellStyle name="Salida 7 3 5 2 4" xfId="20027" xr:uid="{EA8F7BFB-D830-4C78-B39F-0EF7752C5745}"/>
    <cellStyle name="Salida 7 3 5 3" xfId="8749" xr:uid="{3E6BF44D-C7FF-4D2C-A7B1-078C0A994386}"/>
    <cellStyle name="Salida 7 3 5 3 2" xfId="23857" xr:uid="{092E7254-1D7B-415C-B7AB-23C8E38EB708}"/>
    <cellStyle name="Salida 7 3 5 4" xfId="16515" xr:uid="{1FA2EC35-0681-4B48-B897-DA7C323130AA}"/>
    <cellStyle name="Salida 7 3 5 4 2" xfId="31623" xr:uid="{F7AD2326-F5FA-44F8-B40A-37010172327F}"/>
    <cellStyle name="Salida 7 3 5 5" xfId="17507" xr:uid="{D115C350-2CEB-4F3B-BDB4-DDA685AB3570}"/>
    <cellStyle name="Salida 7 3 6" xfId="2294" xr:uid="{3E3CDACD-D822-4321-BC34-3509D8341286}"/>
    <cellStyle name="Salida 7 3 6 2" xfId="4931" xr:uid="{E5BCA4AA-3EE6-4FC6-84CA-12816ABEFAB6}"/>
    <cellStyle name="Salida 7 3 6 2 2" xfId="11295" xr:uid="{FE64045A-DADC-4BA4-B620-5D915E310ADD}"/>
    <cellStyle name="Salida 7 3 6 2 2 2" xfId="26403" xr:uid="{E99977AD-F21E-4B09-B0F4-498A4B809815}"/>
    <cellStyle name="Salida 7 3 6 2 3" xfId="8712" xr:uid="{79104225-CD7B-4080-AD60-65592F0FC371}"/>
    <cellStyle name="Salida 7 3 6 2 3 2" xfId="23820" xr:uid="{36B81CEE-F69D-4946-9E8C-A1924044B784}"/>
    <cellStyle name="Salida 7 3 6 2 4" xfId="20039" xr:uid="{B6677F48-7877-43B7-ADD5-E439455577C6}"/>
    <cellStyle name="Salida 7 3 6 3" xfId="8761" xr:uid="{C51AA53D-B508-420B-A73D-B2538DA17132}"/>
    <cellStyle name="Salida 7 3 6 3 2" xfId="23869" xr:uid="{BBA754F3-1FDB-43E2-98DE-1B56FE5A9CB4}"/>
    <cellStyle name="Salida 7 3 6 4" xfId="7513" xr:uid="{B3F0D111-A608-4F76-80CE-74117D64A020}"/>
    <cellStyle name="Salida 7 3 6 4 2" xfId="22621" xr:uid="{F1357A17-EA8F-40AD-A898-826037D62437}"/>
    <cellStyle name="Salida 7 3 6 5" xfId="17519" xr:uid="{B2E83D62-F55D-49D1-AD6C-8E33D30B1A79}"/>
    <cellStyle name="Salida 7 3 7" xfId="3863" xr:uid="{DEE6701E-5135-4815-8D49-BEF1ED447DF0}"/>
    <cellStyle name="Salida 7 3 7 2" xfId="6500" xr:uid="{6B6614CF-B583-4911-B487-E93B48C88AD4}"/>
    <cellStyle name="Salida 7 3 7 2 2" xfId="12811" xr:uid="{386054A2-C578-439B-9F51-BD7DC2369CD1}"/>
    <cellStyle name="Salida 7 3 7 2 2 2" xfId="27919" xr:uid="{570759DF-EE19-457C-8312-43D4692AC354}"/>
    <cellStyle name="Salida 7 3 7 2 3" xfId="16250" xr:uid="{2FF23BF3-8DB5-4844-8628-7E1A0381CF88}"/>
    <cellStyle name="Salida 7 3 7 2 3 2" xfId="31358" xr:uid="{8FD4A155-AEC2-4EA8-9FE5-7E5A95ADCAB0}"/>
    <cellStyle name="Salida 7 3 7 2 4" xfId="21608" xr:uid="{42784CB7-0AB1-4046-A245-FFC36B89425F}"/>
    <cellStyle name="Salida 7 3 7 3" xfId="10245" xr:uid="{31877AA7-B224-43C1-95D7-B1AC00E03747}"/>
    <cellStyle name="Salida 7 3 7 3 2" xfId="25353" xr:uid="{C31CB213-AD48-4963-B6F0-D2FE74557465}"/>
    <cellStyle name="Salida 7 3 7 4" xfId="7605" xr:uid="{87D6561C-1C2C-4551-8ED3-FBEACFD8CFCB}"/>
    <cellStyle name="Salida 7 3 7 4 2" xfId="22713" xr:uid="{F96F8BA8-8B80-4659-9602-75C8BF613120}"/>
    <cellStyle name="Salida 7 3 7 5" xfId="18971" xr:uid="{A5E08F13-8A7A-4CE7-8EC6-0F9E5A54FB90}"/>
    <cellStyle name="Salida 7 3 8" xfId="4245" xr:uid="{1611003C-75E0-45BC-A7CE-B6FD43FBDD5D}"/>
    <cellStyle name="Salida 7 3 8 2" xfId="6882" xr:uid="{9B42B89F-E5FC-4876-96BE-890B45114647}"/>
    <cellStyle name="Salida 7 3 8 2 2" xfId="13193" xr:uid="{CC937266-6CAA-4328-8FF9-E747CE942319}"/>
    <cellStyle name="Salida 7 3 8 2 2 2" xfId="28301" xr:uid="{2A280EDE-2BD9-45DF-B0AD-2DE4C9579FF6}"/>
    <cellStyle name="Salida 7 3 8 2 3" xfId="16857" xr:uid="{F995787B-5B8B-4998-8C90-86CC0A7CF80A}"/>
    <cellStyle name="Salida 7 3 8 2 3 2" xfId="31965" xr:uid="{1621CC5F-E731-4266-9733-AA9CCF86FF0A}"/>
    <cellStyle name="Salida 7 3 8 2 4" xfId="21990" xr:uid="{AB103004-2A91-4AEA-9038-59F1E1ABCB29}"/>
    <cellStyle name="Salida 7 3 8 3" xfId="10627" xr:uid="{061BA0D7-B98A-4787-AF55-ED1C7993A023}"/>
    <cellStyle name="Salida 7 3 8 3 2" xfId="25735" xr:uid="{B60C4A71-4D28-44DA-AC66-04BF7914AB31}"/>
    <cellStyle name="Salida 7 3 8 4" xfId="16276" xr:uid="{778B9CB3-43B4-437E-B332-50A7F3BB3E44}"/>
    <cellStyle name="Salida 7 3 8 4 2" xfId="31384" xr:uid="{26C2DC05-4D2A-4762-BDDE-8526F34FFD59}"/>
    <cellStyle name="Salida 7 3 8 5" xfId="19353" xr:uid="{2DD68693-BE27-4FB5-83D4-F4C637C3DE0E}"/>
    <cellStyle name="Salida 7 3 9" xfId="4428" xr:uid="{26C61B40-F292-48DA-A206-F402B97EFF6F}"/>
    <cellStyle name="Salida 7 3 9 2" xfId="10810" xr:uid="{7243F7E0-F282-45EF-A934-DA8DFE377D8E}"/>
    <cellStyle name="Salida 7 3 9 2 2" xfId="25918" xr:uid="{6B948BB8-08F5-42B3-A094-30655B5DF7A9}"/>
    <cellStyle name="Salida 7 3 9 3" xfId="7098" xr:uid="{04D76B03-D4FD-4031-A2C7-65D95C8655B7}"/>
    <cellStyle name="Salida 7 3 9 3 2" xfId="22206" xr:uid="{89739786-118B-4677-A131-16478F026A8A}"/>
    <cellStyle name="Salida 7 3 9 4" xfId="19536" xr:uid="{0F670D5C-2CE9-4F21-9681-E2569E537A0A}"/>
    <cellStyle name="Salida 7 4" xfId="2133" xr:uid="{24ACECE9-E9F3-4CC8-945D-EEC07432D028}"/>
    <cellStyle name="Salida 7 4 10" xfId="14017" xr:uid="{0EBBB111-45B2-4B89-86D6-B605C6F8D6B1}"/>
    <cellStyle name="Salida 7 4 10 2" xfId="29125" xr:uid="{C57E2966-CB99-4A55-AD6A-FD88E4620379}"/>
    <cellStyle name="Salida 7 4 11" xfId="8074" xr:uid="{C18493E1-1F64-4FA5-AD63-26A858B921F0}"/>
    <cellStyle name="Salida 7 4 11 2" xfId="23182" xr:uid="{E640CA3E-DC28-4AEA-9D0C-4437944F829E}"/>
    <cellStyle name="Salida 7 4 12" xfId="17358" xr:uid="{09588449-9A5C-4935-A38F-EBA1C5F28D44}"/>
    <cellStyle name="Salida 7 4 2" xfId="2623" xr:uid="{99CD4C8B-7B91-458B-BA89-A0E6B56A6013}"/>
    <cellStyle name="Salida 7 4 2 2" xfId="5260" xr:uid="{D7827502-27E5-42D3-BC41-AB8D9AAB50C7}"/>
    <cellStyle name="Salida 7 4 2 2 2" xfId="11624" xr:uid="{96E93408-0987-4E5B-A545-646A2BED2AF6}"/>
    <cellStyle name="Salida 7 4 2 2 2 2" xfId="26732" xr:uid="{150563B5-B09C-423E-958E-D7CA5F05981A}"/>
    <cellStyle name="Salida 7 4 2 2 3" xfId="8092" xr:uid="{1B2916DA-DFE5-4F0A-BB0A-2058098B57CA}"/>
    <cellStyle name="Salida 7 4 2 2 3 2" xfId="23200" xr:uid="{3CBEAD17-F00B-4FF0-B0C8-CD3FE2BF8269}"/>
    <cellStyle name="Salida 7 4 2 2 4" xfId="20368" xr:uid="{828BBF60-F275-4039-939F-ED1B2A041F83}"/>
    <cellStyle name="Salida 7 4 2 3" xfId="9090" xr:uid="{E3F264A2-4064-4F1A-9DFE-670930109F4A}"/>
    <cellStyle name="Salida 7 4 2 3 2" xfId="24198" xr:uid="{0449F886-1C77-43D0-BCA7-7CEFDE11D58B}"/>
    <cellStyle name="Salida 7 4 2 4" xfId="8728" xr:uid="{577B7DB6-4888-40E5-BFA1-DFEAABF85C87}"/>
    <cellStyle name="Salida 7 4 2 4 2" xfId="23836" xr:uid="{55B34706-DE70-47B6-B235-217429A344F3}"/>
    <cellStyle name="Salida 7 4 2 5" xfId="7682" xr:uid="{D576C0FD-AC40-4298-8EC3-E9292EF5DB21}"/>
    <cellStyle name="Salida 7 4 2 5 2" xfId="22790" xr:uid="{2404AEF5-13D3-4A35-9B67-F002B795CC44}"/>
    <cellStyle name="Salida 7 4 2 6" xfId="17731" xr:uid="{DA8DBC46-5FB9-4E9C-887F-2B95C9120D5A}"/>
    <cellStyle name="Salida 7 4 3" xfId="2888" xr:uid="{D1D66313-0ED0-44B5-A27E-B9E31D0B9B77}"/>
    <cellStyle name="Salida 7 4 3 2" xfId="5525" xr:uid="{6C7D6E6A-4817-48B6-8C40-8500F2360DB7}"/>
    <cellStyle name="Salida 7 4 3 2 2" xfId="11836" xr:uid="{89C6B6A7-A37B-4D42-AF49-F39EA63ACF46}"/>
    <cellStyle name="Salida 7 4 3 2 2 2" xfId="26944" xr:uid="{2B7A2B5C-BD00-4F6B-91D9-E17BF35C89E2}"/>
    <cellStyle name="Salida 7 4 3 2 3" xfId="8033" xr:uid="{6AE312BC-9DBB-4A46-B995-427E4A2F13A3}"/>
    <cellStyle name="Salida 7 4 3 2 3 2" xfId="23141" xr:uid="{B4065AEC-412A-4E35-857E-798744AD9558}"/>
    <cellStyle name="Salida 7 4 3 2 4" xfId="20633" xr:uid="{E0E9750E-8BE2-4628-AEB2-C5B1A69BAD86}"/>
    <cellStyle name="Salida 7 4 3 3" xfId="16319" xr:uid="{547F81A9-49D6-4D2A-B032-1A2718386A2A}"/>
    <cellStyle name="Salida 7 4 3 3 2" xfId="31427" xr:uid="{DBAB2913-B658-4800-8E6F-E3BB962647A6}"/>
    <cellStyle name="Salida 7 4 3 4" xfId="17996" xr:uid="{ACC1BECC-DC72-4EB7-9E3D-EB60DE0F5D72}"/>
    <cellStyle name="Salida 7 4 4" xfId="3191" xr:uid="{A8A8A156-2682-4F79-B220-51902D3750B9}"/>
    <cellStyle name="Salida 7 4 4 2" xfId="5828" xr:uid="{06F79C7D-1B48-4DB1-9055-6E8BB74AAD12}"/>
    <cellStyle name="Salida 7 4 4 2 2" xfId="12139" xr:uid="{A8FA0FA0-0D34-4D79-A412-04CE9000CA44}"/>
    <cellStyle name="Salida 7 4 4 2 2 2" xfId="27247" xr:uid="{4D82B44A-13C6-43B3-8B16-B103CE08ADEE}"/>
    <cellStyle name="Salida 7 4 4 2 3" xfId="16455" xr:uid="{A95C8965-51A0-4107-AA10-A009241FEB6B}"/>
    <cellStyle name="Salida 7 4 4 2 3 2" xfId="31563" xr:uid="{3DABC5E4-1171-40C7-9CD4-75B9BC8D42AC}"/>
    <cellStyle name="Salida 7 4 4 2 4" xfId="20936" xr:uid="{4DBD9BC5-7426-41DF-8EAF-9B6990043EC4}"/>
    <cellStyle name="Salida 7 4 4 3" xfId="9573" xr:uid="{1DEFE30A-D044-4D7B-9099-92A1051BE2C2}"/>
    <cellStyle name="Salida 7 4 4 3 2" xfId="24681" xr:uid="{6A3CA42B-6E8C-4803-9D5A-B1D3A1C1D82A}"/>
    <cellStyle name="Salida 7 4 4 4" xfId="14461" xr:uid="{820564CA-8832-414A-8EE2-7E8EA2D48E46}"/>
    <cellStyle name="Salida 7 4 4 4 2" xfId="29569" xr:uid="{867E4501-D6F9-4E60-8DF8-D99904F0E626}"/>
    <cellStyle name="Salida 7 4 4 5" xfId="18299" xr:uid="{5BD56865-67D6-43F7-A73A-A41C2946BDCC}"/>
    <cellStyle name="Salida 7 4 5" xfId="3517" xr:uid="{AEAA5576-31A4-4D46-A5DC-E47CDF4AAD19}"/>
    <cellStyle name="Salida 7 4 5 2" xfId="6154" xr:uid="{7D15A42C-7543-4F3A-B38C-2BFDD82F479E}"/>
    <cellStyle name="Salida 7 4 5 2 2" xfId="12465" xr:uid="{91480639-E627-4927-A01B-1471BCD3819A}"/>
    <cellStyle name="Salida 7 4 5 2 2 2" xfId="27573" xr:uid="{6FB1ECB2-E13C-428F-B407-F7DE4C57E2C8}"/>
    <cellStyle name="Salida 7 4 5 2 3" xfId="7483" xr:uid="{5B00761F-8C55-4D6E-9CFD-FF1313E6FB91}"/>
    <cellStyle name="Salida 7 4 5 2 3 2" xfId="22591" xr:uid="{31693239-789B-4BB2-AAF9-9D4F802726BD}"/>
    <cellStyle name="Salida 7 4 5 2 4" xfId="21262" xr:uid="{0EB970EC-1154-4EC3-81F3-F7ED63FBAFF9}"/>
    <cellStyle name="Salida 7 4 5 3" xfId="9899" xr:uid="{B1ED622A-DF25-41A4-A15D-12EA41E34741}"/>
    <cellStyle name="Salida 7 4 5 3 2" xfId="25007" xr:uid="{ACC1F1D6-A619-47BD-8893-A81820A9830A}"/>
    <cellStyle name="Salida 7 4 5 4" xfId="14144" xr:uid="{E84A3887-9900-4AC5-9DBE-076BC1F7CEC7}"/>
    <cellStyle name="Salida 7 4 5 4 2" xfId="29252" xr:uid="{ED3E5511-DD27-474B-A0CF-6CA13941D9B9}"/>
    <cellStyle name="Salida 7 4 5 5" xfId="18625" xr:uid="{8C28DAE5-5D07-44E4-9F2C-92C9CBD1BAF2}"/>
    <cellStyle name="Salida 7 4 6" xfId="3823" xr:uid="{C09ED12E-EB62-4573-A7C2-81B9D0AC4E5D}"/>
    <cellStyle name="Salida 7 4 6 2" xfId="6460" xr:uid="{C699E23E-A55E-4FF7-B750-C74773ED9C30}"/>
    <cellStyle name="Salida 7 4 6 2 2" xfId="12771" xr:uid="{CEEDCA90-2F0F-410A-AC47-A4F4DB56EB5E}"/>
    <cellStyle name="Salida 7 4 6 2 2 2" xfId="27879" xr:uid="{006F2E24-A07C-4236-BB20-B83D283EDE9F}"/>
    <cellStyle name="Salida 7 4 6 2 3" xfId="14662" xr:uid="{BE5EAB6A-F01C-4461-BEB8-21F3665BE6D5}"/>
    <cellStyle name="Salida 7 4 6 2 3 2" xfId="29770" xr:uid="{71F5C754-5F4F-4152-9421-10D4EA80CDEA}"/>
    <cellStyle name="Salida 7 4 6 2 4" xfId="21568" xr:uid="{40D0624D-AAF7-4D2C-B5D7-99DD47DAE2EC}"/>
    <cellStyle name="Salida 7 4 6 3" xfId="10205" xr:uid="{3AD4CCF2-9A54-43B9-A546-07A6244BA60D}"/>
    <cellStyle name="Salida 7 4 6 3 2" xfId="25313" xr:uid="{EE70AE4D-024D-4015-B8E0-225D447ACAC4}"/>
    <cellStyle name="Salida 7 4 6 4" xfId="14420" xr:uid="{B9CB060C-4962-4671-B110-C17B9A2E6C13}"/>
    <cellStyle name="Salida 7 4 6 4 2" xfId="29528" xr:uid="{CA854A21-DC9F-404B-BC0C-363F6ECEAEE1}"/>
    <cellStyle name="Salida 7 4 6 5" xfId="18931" xr:uid="{969F9621-3C17-4CCF-A63D-08D2B3AAF840}"/>
    <cellStyle name="Salida 7 4 7" xfId="4205" xr:uid="{CC910C4E-2E16-4D53-91F8-76F456D1C5D7}"/>
    <cellStyle name="Salida 7 4 7 2" xfId="6842" xr:uid="{4836C431-902B-4698-9279-9E0CE19301EE}"/>
    <cellStyle name="Salida 7 4 7 2 2" xfId="13153" xr:uid="{7349BAEF-BAB6-462B-9162-4978449A1B1B}"/>
    <cellStyle name="Salida 7 4 7 2 2 2" xfId="28261" xr:uid="{2D06B34B-CAF8-4E0A-8C54-B5B7FEBAD481}"/>
    <cellStyle name="Salida 7 4 7 2 3" xfId="16822" xr:uid="{D4013ECC-BA00-4DB2-9B5D-0040020A9974}"/>
    <cellStyle name="Salida 7 4 7 2 3 2" xfId="31930" xr:uid="{91A92951-229F-484F-B611-93EC4A016224}"/>
    <cellStyle name="Salida 7 4 7 2 4" xfId="21950" xr:uid="{B8D71A4B-80BB-4D30-85EF-71373151D14C}"/>
    <cellStyle name="Salida 7 4 7 3" xfId="10587" xr:uid="{68DF333F-6BCD-403C-8C09-632DA9F25835}"/>
    <cellStyle name="Salida 7 4 7 3 2" xfId="25695" xr:uid="{E89E660F-617D-4AA1-A0D5-4BD85A59759D}"/>
    <cellStyle name="Salida 7 4 7 4" xfId="16565" xr:uid="{57648552-DE09-4E84-8CD3-9AF6909E7C9E}"/>
    <cellStyle name="Salida 7 4 7 4 2" xfId="31673" xr:uid="{A75CD8CE-8885-4D22-BFF6-CEC2D5BAD7A2}"/>
    <cellStyle name="Salida 7 4 7 5" xfId="19313" xr:uid="{2C6C949D-6C31-4BF2-B23C-AAAE86F33A7F}"/>
    <cellStyle name="Salida 7 4 8" xfId="4770" xr:uid="{2E288ECD-D658-43FE-A668-43105AFD1702}"/>
    <cellStyle name="Salida 7 4 8 2" xfId="11152" xr:uid="{6B621BAD-6BCA-40FF-B973-C1E258880BED}"/>
    <cellStyle name="Salida 7 4 8 2 2" xfId="26260" xr:uid="{3FC9ACBD-FA64-43B3-9D87-4C6914359E6D}"/>
    <cellStyle name="Salida 7 4 8 3" xfId="15467" xr:uid="{68BD1D43-F33D-4E5A-8A75-9D5BD9F6F87C}"/>
    <cellStyle name="Salida 7 4 8 3 2" xfId="30575" xr:uid="{87233B2B-CF22-4699-B38B-B7A1C4E17DB8}"/>
    <cellStyle name="Salida 7 4 8 4" xfId="19878" xr:uid="{5F319CE6-5462-42BF-9D8C-0C10DA62D447}"/>
    <cellStyle name="Salida 7 4 9" xfId="8631" xr:uid="{6DA09AFF-A06F-4AEB-84F8-98E395EFA2F6}"/>
    <cellStyle name="Salida 7 4 9 2" xfId="23739" xr:uid="{7BB72DEB-EA0D-4939-B1B6-92AF0EB8F411}"/>
    <cellStyle name="Salida 7 5" xfId="1991" xr:uid="{BED1F11C-8034-447F-8863-7538500416E1}"/>
    <cellStyle name="Salida 7 5 10" xfId="16352" xr:uid="{EE10C1DD-A02C-4729-96FA-F3A6474A2C7F}"/>
    <cellStyle name="Salida 7 5 10 2" xfId="31460" xr:uid="{DE3FB208-C9F7-4842-9C95-055E731C46AD}"/>
    <cellStyle name="Salida 7 5 11" xfId="17216" xr:uid="{A6FF0A56-C567-4CF5-A833-4FF5139EF6D5}"/>
    <cellStyle name="Salida 7 5 2" xfId="2753" xr:uid="{E2558790-ED93-4EDC-99A2-798589AA9E48}"/>
    <cellStyle name="Salida 7 5 2 2" xfId="5390" xr:uid="{FF51B916-DC2D-4C75-A241-656704C53ADC}"/>
    <cellStyle name="Salida 7 5 2 2 2" xfId="11739" xr:uid="{C49976F3-65FC-41EB-998B-788A9819CB93}"/>
    <cellStyle name="Salida 7 5 2 2 2 2" xfId="26847" xr:uid="{D3355E17-3F03-4839-A8DB-10CEBEFD4214}"/>
    <cellStyle name="Salida 7 5 2 2 3" xfId="16331" xr:uid="{E977F1C7-F486-4F34-B954-0353BBEEF5BC}"/>
    <cellStyle name="Salida 7 5 2 2 3 2" xfId="31439" xr:uid="{F18F80B7-1034-48BB-8AC2-14FC69E58759}"/>
    <cellStyle name="Salida 7 5 2 2 4" xfId="20498" xr:uid="{2A0FB489-5344-4D8E-B2C4-28BCBE80A296}"/>
    <cellStyle name="Salida 7 5 2 3" xfId="16127" xr:uid="{BD6B72BE-D091-45FA-B603-030EEF4D7DC2}"/>
    <cellStyle name="Salida 7 5 2 3 2" xfId="31235" xr:uid="{34889E96-EB75-4236-97C5-0FC8A7450574}"/>
    <cellStyle name="Salida 7 5 2 4" xfId="17861" xr:uid="{3A600394-E5BE-4E30-B299-977C9E8974FD}"/>
    <cellStyle name="Salida 7 5 3" xfId="3056" xr:uid="{BB0A3938-511E-4DF3-8B93-26F8B6AAEB09}"/>
    <cellStyle name="Salida 7 5 3 2" xfId="5693" xr:uid="{06EAD685-7E9C-4252-8E34-CBFCA60CB373}"/>
    <cellStyle name="Salida 7 5 3 2 2" xfId="12004" xr:uid="{D0954DA0-B831-49B3-90B9-298B148A702D}"/>
    <cellStyle name="Salida 7 5 3 2 2 2" xfId="27112" xr:uid="{F961EA30-1136-4D6D-B712-F7E0CB2CAE6B}"/>
    <cellStyle name="Salida 7 5 3 2 3" xfId="16280" xr:uid="{7A47C496-EFED-449F-97FA-2BB95BB9A5D2}"/>
    <cellStyle name="Salida 7 5 3 2 3 2" xfId="31388" xr:uid="{EE5DE26D-5556-4D8A-B93C-DB61C6E9ECF2}"/>
    <cellStyle name="Salida 7 5 3 2 4" xfId="20801" xr:uid="{9134B41B-4255-4F88-B36C-39BE0E6D75E4}"/>
    <cellStyle name="Salida 7 5 3 3" xfId="9438" xr:uid="{C86BBCCB-BE55-4CE0-98BB-055F2C5F7536}"/>
    <cellStyle name="Salida 7 5 3 3 2" xfId="24546" xr:uid="{C257D92A-1FC1-4452-8BF1-72D09F6FE99D}"/>
    <cellStyle name="Salida 7 5 3 4" xfId="14414" xr:uid="{269533CC-1400-42AF-AD0E-5CA7C3B893C6}"/>
    <cellStyle name="Salida 7 5 3 4 2" xfId="29522" xr:uid="{672CF0CE-7077-4ED5-8B74-B07DC89485AB}"/>
    <cellStyle name="Salida 7 5 3 5" xfId="18164" xr:uid="{B034D18C-7D21-4347-8C41-EC3783FDB988}"/>
    <cellStyle name="Salida 7 5 4" xfId="3382" xr:uid="{BEE5D4C2-8BC9-485C-A496-565B61888E4A}"/>
    <cellStyle name="Salida 7 5 4 2" xfId="6019" xr:uid="{8A0B961E-A8AE-452E-99B2-ABD22BAE54CF}"/>
    <cellStyle name="Salida 7 5 4 2 2" xfId="12330" xr:uid="{FB3BF921-01EB-44BE-9034-5F496729DB63}"/>
    <cellStyle name="Salida 7 5 4 2 2 2" xfId="27438" xr:uid="{59B55B10-1C30-4AB8-84B0-FDB3DA2A8906}"/>
    <cellStyle name="Salida 7 5 4 2 3" xfId="15973" xr:uid="{0B03439C-417D-449F-8AE8-FDC5B90C515A}"/>
    <cellStyle name="Salida 7 5 4 2 3 2" xfId="31081" xr:uid="{BE99350A-6C19-4EBE-A50D-5088A34155CD}"/>
    <cellStyle name="Salida 7 5 4 2 4" xfId="21127" xr:uid="{9FD87099-5A7E-40A4-9D8F-3D0CE05F547C}"/>
    <cellStyle name="Salida 7 5 4 3" xfId="9764" xr:uid="{EC244101-7889-4FBA-A9B4-D3E12E0A7CC7}"/>
    <cellStyle name="Salida 7 5 4 3 2" xfId="24872" xr:uid="{F1AA7C41-1C73-423D-A02D-68FC3331E2E1}"/>
    <cellStyle name="Salida 7 5 4 4" xfId="14613" xr:uid="{4357E37E-4569-4A61-9955-33563EB74315}"/>
    <cellStyle name="Salida 7 5 4 4 2" xfId="29721" xr:uid="{8E85FD6F-027A-4828-941C-4B334D7A1F4D}"/>
    <cellStyle name="Salida 7 5 4 5" xfId="18490" xr:uid="{36E50757-13F8-472B-A6F8-CF4244F7959D}"/>
    <cellStyle name="Salida 7 5 5" xfId="3688" xr:uid="{9B117AEC-1131-4BF2-9C59-ED6158B55345}"/>
    <cellStyle name="Salida 7 5 5 2" xfId="6325" xr:uid="{4DB8A8A6-020A-4EB4-9E71-381FEB953BBA}"/>
    <cellStyle name="Salida 7 5 5 2 2" xfId="12636" xr:uid="{15EA8CFE-EE39-4ED6-A368-04126C152911}"/>
    <cellStyle name="Salida 7 5 5 2 2 2" xfId="27744" xr:uid="{62E0537A-8937-4D4C-8371-6E7610017CC4}"/>
    <cellStyle name="Salida 7 5 5 2 3" xfId="13978" xr:uid="{1E7ED006-03D7-4714-B3A5-379C3F391162}"/>
    <cellStyle name="Salida 7 5 5 2 3 2" xfId="29086" xr:uid="{2336E49E-7597-4233-A5C8-18B9E74490DE}"/>
    <cellStyle name="Salida 7 5 5 2 4" xfId="21433" xr:uid="{08B5D500-5935-444A-BF1C-7E88649AC923}"/>
    <cellStyle name="Salida 7 5 5 3" xfId="10070" xr:uid="{72F294CE-DB64-47E3-98F6-BF71D5461F4A}"/>
    <cellStyle name="Salida 7 5 5 3 2" xfId="25178" xr:uid="{55E98A7D-D065-469A-A7F7-A67DD75667B6}"/>
    <cellStyle name="Salida 7 5 5 4" xfId="7377" xr:uid="{6433661E-5149-463E-86AC-62F86863F4D2}"/>
    <cellStyle name="Salida 7 5 5 4 2" xfId="22485" xr:uid="{9F8F32D9-C6F6-42C7-AF35-97B05BA7A413}"/>
    <cellStyle name="Salida 7 5 5 5" xfId="18796" xr:uid="{D941348C-7D2F-44B7-9A69-816924CA3288}"/>
    <cellStyle name="Salida 7 5 6" xfId="4063" xr:uid="{E2A048A6-F283-4B87-99F8-76593C5FEF65}"/>
    <cellStyle name="Salida 7 5 6 2" xfId="6700" xr:uid="{3FE5C387-8609-4F15-BAF2-A2A9143415C1}"/>
    <cellStyle name="Salida 7 5 6 2 2" xfId="13011" xr:uid="{7BB73C81-098C-4278-A326-948F3E4ACDC8}"/>
    <cellStyle name="Salida 7 5 6 2 2 2" xfId="28119" xr:uid="{DF0AB328-0933-49F4-A185-CD9E0EEF7377}"/>
    <cellStyle name="Salida 7 5 6 2 3" xfId="16687" xr:uid="{20A2C3F3-3E7C-421E-9B8A-21871840198D}"/>
    <cellStyle name="Salida 7 5 6 2 3 2" xfId="31795" xr:uid="{20E99C55-98CC-4BC7-A915-19F425841000}"/>
    <cellStyle name="Salida 7 5 6 2 4" xfId="21808" xr:uid="{96212880-A4DA-4877-B63B-F003AE9A81D8}"/>
    <cellStyle name="Salida 7 5 6 3" xfId="10445" xr:uid="{F8165191-D28C-4FB9-BC2B-18D6A8FAC34F}"/>
    <cellStyle name="Salida 7 5 6 3 2" xfId="25553" xr:uid="{1DCECC83-12DB-43FD-A763-7309617B300C}"/>
    <cellStyle name="Salida 7 5 6 4" xfId="13956" xr:uid="{44E38C16-BBCD-4E73-AB46-2F4B2704A8E1}"/>
    <cellStyle name="Salida 7 5 6 4 2" xfId="29064" xr:uid="{1ADA3FB3-CFD6-4CD4-A621-C8E6360022F7}"/>
    <cellStyle name="Salida 7 5 6 5" xfId="19171" xr:uid="{7D0F33BF-0A51-4842-87FB-E9E2CD3F7395}"/>
    <cellStyle name="Salida 7 5 7" xfId="4628" xr:uid="{30215C20-5A27-4F66-8BA3-207CBBF17AC8}"/>
    <cellStyle name="Salida 7 5 7 2" xfId="11010" xr:uid="{B992EE1F-8905-48EF-86ED-DD5BDB074AF9}"/>
    <cellStyle name="Salida 7 5 7 2 2" xfId="26118" xr:uid="{931DF90F-62BA-445A-86C1-8961958C7696}"/>
    <cellStyle name="Salida 7 5 7 3" xfId="13588" xr:uid="{A188AA2A-EA43-4E5D-99CD-2C5CC007C90F}"/>
    <cellStyle name="Salida 7 5 7 3 2" xfId="28696" xr:uid="{4F436AA1-EDE8-4E01-BE9E-C2A7ADB6A3A5}"/>
    <cellStyle name="Salida 7 5 7 4" xfId="19736" xr:uid="{4C79F4F2-2F3B-461A-AA75-CAA3AE862E12}"/>
    <cellStyle name="Salida 7 5 8" xfId="8489" xr:uid="{E9F73591-7282-4DC9-A199-A6E7114173CD}"/>
    <cellStyle name="Salida 7 5 8 2" xfId="23597" xr:uid="{AE2451C9-4C89-476C-A9F2-CEC38354F675}"/>
    <cellStyle name="Salida 7 5 9" xfId="7887" xr:uid="{D43DDBE2-B3EE-4763-955D-BDB18957BB2E}"/>
    <cellStyle name="Salida 7 5 9 2" xfId="22995" xr:uid="{84CC4259-8E48-45C7-9FAB-EE7F77D0A0A8}"/>
    <cellStyle name="Salida 8" xfId="1517" xr:uid="{00000000-0005-0000-0000-0000F1050000}"/>
    <cellStyle name="Salida 8 2" xfId="1943" xr:uid="{F4C7E61E-EB8E-4F5D-9E80-3F75E7C3AC2C}"/>
    <cellStyle name="Salida 8 2 10" xfId="8444" xr:uid="{FBDB7755-D5AA-4F04-9556-19EBE36751C9}"/>
    <cellStyle name="Salida 8 2 10 2" xfId="23552" xr:uid="{7986D008-F3B7-4D8A-ACAF-6F93ADDB25E7}"/>
    <cellStyle name="Salida 8 2 11" xfId="14051" xr:uid="{58844D3A-C3CB-4DB2-9E04-DB679E96ECB6}"/>
    <cellStyle name="Salida 8 2 11 2" xfId="29159" xr:uid="{128E8AD6-C43B-4181-AA00-C0B3271D6D27}"/>
    <cellStyle name="Salida 8 2 12" xfId="14495" xr:uid="{8F696EFC-E2D9-4C8B-8141-C410E9EBF52E}"/>
    <cellStyle name="Salida 8 2 12 2" xfId="29603" xr:uid="{EE684FB1-99AB-4E92-B159-B7F86E974ACA}"/>
    <cellStyle name="Salida 8 2 13" xfId="17168" xr:uid="{DC7E7947-2C5A-44E1-BB2B-7E6CBA3BA348}"/>
    <cellStyle name="Salida 8 2 2" xfId="2503" xr:uid="{EE9D0836-406D-468C-BA78-51735EFC8D48}"/>
    <cellStyle name="Salida 8 2 2 2" xfId="5140" xr:uid="{7AD7BB5B-0F60-48FE-A21F-187CC527E2B2}"/>
    <cellStyle name="Salida 8 2 2 2 2" xfId="11504" xr:uid="{42E03791-42D7-4AD9-815F-3A182F60672E}"/>
    <cellStyle name="Salida 8 2 2 2 2 2" xfId="26612" xr:uid="{F20B19F4-6E55-4327-8563-CE3632491661}"/>
    <cellStyle name="Salida 8 2 2 2 3" xfId="14830" xr:uid="{EDF5CE2B-537B-47C5-855F-CA69EFA798EC}"/>
    <cellStyle name="Salida 8 2 2 2 3 2" xfId="29938" xr:uid="{18AC9903-E643-4CE8-9790-745BEE57629D}"/>
    <cellStyle name="Salida 8 2 2 2 4" xfId="20248" xr:uid="{3D8DBFA8-6D21-495D-9756-9FC0BC77C7C0}"/>
    <cellStyle name="Salida 8 2 2 3" xfId="8970" xr:uid="{DB0EBEDC-72D7-449A-A9E1-4171664811D1}"/>
    <cellStyle name="Salida 8 2 2 3 2" xfId="24078" xr:uid="{4FA98643-D22E-43EE-BA67-1EF2BA5F710E}"/>
    <cellStyle name="Salida 8 2 3" xfId="2719" xr:uid="{A120B03E-5702-4543-83DD-8299AE90F9E7}"/>
    <cellStyle name="Salida 8 2 3 2" xfId="5356" xr:uid="{73EDDCCD-036E-4337-B235-CE3FB96DBFB3}"/>
    <cellStyle name="Salida 8 2 3 2 2" xfId="11705" xr:uid="{EAE451C1-6E9B-44EE-AF75-2AC53F1D9A8D}"/>
    <cellStyle name="Salida 8 2 3 2 2 2" xfId="26813" xr:uid="{B6DC9E68-126B-4E3E-BBC9-7657E87D8F27}"/>
    <cellStyle name="Salida 8 2 3 2 3" xfId="13412" xr:uid="{B322D6DE-6E3A-43B7-87C1-A7D0D406B891}"/>
    <cellStyle name="Salida 8 2 3 2 3 2" xfId="28520" xr:uid="{29C73508-81D5-4C41-B463-F49426EA4947}"/>
    <cellStyle name="Salida 8 2 3 2 4" xfId="20464" xr:uid="{F410D888-70F9-463E-AB34-F8D003413F38}"/>
    <cellStyle name="Salida 8 2 3 3" xfId="15746" xr:uid="{98531FEA-ADB0-4488-9DDE-00BDCC191665}"/>
    <cellStyle name="Salida 8 2 3 3 2" xfId="30854" xr:uid="{95DF4E63-293E-44CB-B443-2FDB9589E8FD}"/>
    <cellStyle name="Salida 8 2 3 4" xfId="17827" xr:uid="{B35DEFF1-5D94-41AF-A496-A863205E80CC}"/>
    <cellStyle name="Salida 8 2 4" xfId="3022" xr:uid="{C2D023C6-2D3E-4F68-A5B6-55771345970A}"/>
    <cellStyle name="Salida 8 2 4 2" xfId="5659" xr:uid="{11EED15E-DE79-4A38-ACF2-0086552CEF97}"/>
    <cellStyle name="Salida 8 2 4 2 2" xfId="11970" xr:uid="{957709D3-BE0C-4693-95A7-9A1D267444E9}"/>
    <cellStyle name="Salida 8 2 4 2 2 2" xfId="27078" xr:uid="{D9D8A91C-C0E1-4D52-879B-B4427B79E0FA}"/>
    <cellStyle name="Salida 8 2 4 2 3" xfId="7366" xr:uid="{3F970AE6-3922-4397-990A-65F6446022D2}"/>
    <cellStyle name="Salida 8 2 4 2 3 2" xfId="22474" xr:uid="{632EA597-CC7B-4C5A-A434-FA9667D5D8FF}"/>
    <cellStyle name="Salida 8 2 4 2 4" xfId="20767" xr:uid="{E08508C7-A2AF-41B6-A702-1A619DE02C65}"/>
    <cellStyle name="Salida 8 2 4 3" xfId="9404" xr:uid="{3AD7FF73-25BA-434A-AC72-71A3386A4B21}"/>
    <cellStyle name="Salida 8 2 4 3 2" xfId="24512" xr:uid="{6BE6D003-8B96-4130-8687-D8CA15AAD0CB}"/>
    <cellStyle name="Salida 8 2 4 4" xfId="14158" xr:uid="{5FA29B28-C1A0-4AAA-B31B-6FB4BBC98DCF}"/>
    <cellStyle name="Salida 8 2 4 4 2" xfId="29266" xr:uid="{E5083DA7-FEA2-4CAC-8F60-0EB71F6F522C}"/>
    <cellStyle name="Salida 8 2 4 5" xfId="18130" xr:uid="{F92FE6DB-A0A3-4A76-9F98-E24DB58F201E}"/>
    <cellStyle name="Salida 8 2 5" xfId="3348" xr:uid="{15D4B449-1DD1-44FF-BBE1-4E7D5E69DB76}"/>
    <cellStyle name="Salida 8 2 5 2" xfId="5985" xr:uid="{877D3BA4-692D-420C-9F69-2DB0A51B646A}"/>
    <cellStyle name="Salida 8 2 5 2 2" xfId="12296" xr:uid="{730A1B59-3EE3-4941-B281-65700E3DA1CB}"/>
    <cellStyle name="Salida 8 2 5 2 2 2" xfId="27404" xr:uid="{08B1C992-F5CD-4921-A113-5E39234EBBB1}"/>
    <cellStyle name="Salida 8 2 5 2 3" xfId="13632" xr:uid="{4028D665-05EE-4018-895F-283860E05669}"/>
    <cellStyle name="Salida 8 2 5 2 3 2" xfId="28740" xr:uid="{00F6DD51-D937-4104-BDDB-E9645D0BA114}"/>
    <cellStyle name="Salida 8 2 5 2 4" xfId="21093" xr:uid="{5F5BB2D7-7E0C-429E-B5A9-68EEB30A446D}"/>
    <cellStyle name="Salida 8 2 5 3" xfId="9730" xr:uid="{244F5FA5-3163-4E2B-84C5-1CAD1325FF82}"/>
    <cellStyle name="Salida 8 2 5 3 2" xfId="24838" xr:uid="{0AF3881F-A3E0-460F-8CC5-B4CE95F25904}"/>
    <cellStyle name="Salida 8 2 5 4" xfId="13690" xr:uid="{422888C2-28FF-4D11-B7C7-6535BE1FB32E}"/>
    <cellStyle name="Salida 8 2 5 4 2" xfId="28798" xr:uid="{E5E6F6B6-4096-47EF-AACA-D50EF1B253BF}"/>
    <cellStyle name="Salida 8 2 5 5" xfId="18456" xr:uid="{5D17CA49-49F0-4D43-B808-25F30926613C}"/>
    <cellStyle name="Salida 8 2 6" xfId="3654" xr:uid="{17AD9D42-6372-46E0-A10A-C387D965E865}"/>
    <cellStyle name="Salida 8 2 6 2" xfId="6291" xr:uid="{DE6760B0-F90C-4190-B1A9-F9F32BA81A88}"/>
    <cellStyle name="Salida 8 2 6 2 2" xfId="12602" xr:uid="{03F8B46C-5175-47FB-BC3C-3802077CF942}"/>
    <cellStyle name="Salida 8 2 6 2 2 2" xfId="27710" xr:uid="{5E0EC14B-36E4-4515-8474-901816ADCDD0}"/>
    <cellStyle name="Salida 8 2 6 2 3" xfId="15909" xr:uid="{70A237AD-0FD9-4476-84BE-D422D72A4149}"/>
    <cellStyle name="Salida 8 2 6 2 3 2" xfId="31017" xr:uid="{BECE7F91-3E0B-4BAC-A0EA-2306EAFDA1CD}"/>
    <cellStyle name="Salida 8 2 6 2 4" xfId="21399" xr:uid="{03DC0FE4-1DD0-40F4-A92C-E2046C3DB02F}"/>
    <cellStyle name="Salida 8 2 6 3" xfId="10036" xr:uid="{0A2CAE70-CBD6-47B5-8C2A-8ECED560FCAD}"/>
    <cellStyle name="Salida 8 2 6 3 2" xfId="25144" xr:uid="{1182870E-096A-417E-AA3C-D10077C28CFC}"/>
    <cellStyle name="Salida 8 2 6 4" xfId="14356" xr:uid="{143E146C-5328-4AC0-96FA-190EBC7A0AE0}"/>
    <cellStyle name="Salida 8 2 6 4 2" xfId="29464" xr:uid="{BE75D68B-8628-44E5-A844-30A7A025D6B5}"/>
    <cellStyle name="Salida 8 2 6 5" xfId="18762" xr:uid="{2BA1B339-00EA-4319-AD03-20C9C96929A0}"/>
    <cellStyle name="Salida 8 2 7" xfId="4015" xr:uid="{ED554232-EE89-4D22-998C-4FE6C5B6DDEF}"/>
    <cellStyle name="Salida 8 2 7 2" xfId="6652" xr:uid="{4E65978B-390E-4D08-BBD3-4B27AED1DCAA}"/>
    <cellStyle name="Salida 8 2 7 2 2" xfId="12963" xr:uid="{85F7F073-FE7F-46EA-96DC-907849347A2D}"/>
    <cellStyle name="Salida 8 2 7 2 2 2" xfId="28071" xr:uid="{BCC369D6-44A9-43C8-93BF-C0515200E87B}"/>
    <cellStyle name="Salida 8 2 7 2 3" xfId="16653" xr:uid="{ACDE7CD2-8052-4BC8-B9A6-54C9DC114973}"/>
    <cellStyle name="Salida 8 2 7 2 3 2" xfId="31761" xr:uid="{5203E8DE-467B-4A03-8C00-8FE906C459A4}"/>
    <cellStyle name="Salida 8 2 7 2 4" xfId="21760" xr:uid="{2873FBC5-11BE-4FDF-871A-BB33508CAEEC}"/>
    <cellStyle name="Salida 8 2 7 3" xfId="10397" xr:uid="{7B95FF76-BEA6-4740-8BC6-829D58D08EDE}"/>
    <cellStyle name="Salida 8 2 7 3 2" xfId="25505" xr:uid="{80708D97-5B32-4062-A37B-7E9260B2FBAB}"/>
    <cellStyle name="Salida 8 2 7 4" xfId="9167" xr:uid="{60B12184-07DB-47AB-AC82-EFB4405DABB0}"/>
    <cellStyle name="Salida 8 2 7 4 2" xfId="24275" xr:uid="{F8AFBB8B-8942-4C25-9402-E8555006775A}"/>
    <cellStyle name="Salida 8 2 7 5" xfId="19123" xr:uid="{F67F9866-9002-489B-8901-5E9C6C6C6505}"/>
    <cellStyle name="Salida 8 2 8" xfId="4328" xr:uid="{85DC5FB5-7BB0-4665-A830-5E00530666D5}"/>
    <cellStyle name="Salida 8 2 8 2" xfId="6965" xr:uid="{BFAD9373-F907-4F49-9FB7-3EA51AFED030}"/>
    <cellStyle name="Salida 8 2 8 2 2" xfId="13276" xr:uid="{CD383A08-E0CB-4211-A2B3-4897C5FA3335}"/>
    <cellStyle name="Salida 8 2 8 2 2 2" xfId="28384" xr:uid="{84E0AC7B-E52A-4F4C-883F-EE7E4E983947}"/>
    <cellStyle name="Salida 8 2 8 2 3" xfId="16940" xr:uid="{170E71C4-C0D2-47FB-81D8-F3D9A9ABB114}"/>
    <cellStyle name="Salida 8 2 8 2 3 2" xfId="32048" xr:uid="{11360CC5-6919-41FE-A1AB-E077969E4C97}"/>
    <cellStyle name="Salida 8 2 8 2 4" xfId="22073" xr:uid="{D9BA568E-5955-4664-B6E2-04AA068ED6A5}"/>
    <cellStyle name="Salida 8 2 8 3" xfId="10710" xr:uid="{75F5DEA1-3CE4-41F9-9B61-D4757F34B7CB}"/>
    <cellStyle name="Salida 8 2 8 3 2" xfId="25818" xr:uid="{67EC83E2-01B9-4C41-BFD8-3C7A7FB730AE}"/>
    <cellStyle name="Salida 8 2 8 4" xfId="16227" xr:uid="{C68AB3EE-B4B5-4B1E-A382-ABB251899099}"/>
    <cellStyle name="Salida 8 2 8 4 2" xfId="31335" xr:uid="{0336DD54-896C-4027-8042-749417B89788}"/>
    <cellStyle name="Salida 8 2 8 5" xfId="19436" xr:uid="{C11E972F-E641-4F83-A609-DEE7FAA879C0}"/>
    <cellStyle name="Salida 8 2 9" xfId="4580" xr:uid="{C50551D2-E2DB-4AD9-A250-205F5E6EC37D}"/>
    <cellStyle name="Salida 8 2 9 2" xfId="10962" xr:uid="{34D34F91-E530-4185-982F-9C3BB43D70E8}"/>
    <cellStyle name="Salida 8 2 9 2 2" xfId="26070" xr:uid="{DA79E3BD-462C-41EE-90E8-B8C31CAE5086}"/>
    <cellStyle name="Salida 8 2 9 3" xfId="7791" xr:uid="{DA5CF6FA-D725-42D1-AD07-C29AB97ACD46}"/>
    <cellStyle name="Salida 8 2 9 3 2" xfId="22899" xr:uid="{E7A03DAB-9B32-4856-A52A-A8BD67208229}"/>
    <cellStyle name="Salida 8 2 9 4" xfId="19688" xr:uid="{5FC8EA44-0313-4707-8654-CECD0DDA58AF}"/>
    <cellStyle name="Salida 8 3" xfId="1790" xr:uid="{F9582968-8ADA-4127-81A2-0599BBE5271C}"/>
    <cellStyle name="Salida 8 3 10" xfId="8267" xr:uid="{A9540BCB-906A-49A5-BF45-9D06A07AF272}"/>
    <cellStyle name="Salida 8 3 10 2" xfId="23375" xr:uid="{AAE53426-C48C-4CB5-9DD2-96F05F15A768}"/>
    <cellStyle name="Salida 8 3 11" xfId="14418" xr:uid="{47DABE2A-D942-47B0-B6F6-F6E03D1BE9C6}"/>
    <cellStyle name="Salida 8 3 11 2" xfId="29526" xr:uid="{954D0E57-6FA1-4B9B-BFA7-89A7984F6609}"/>
    <cellStyle name="Salida 8 3 12" xfId="7159" xr:uid="{EEDC4544-0BCD-403C-A3C8-1B5630440985}"/>
    <cellStyle name="Salida 8 3 12 2" xfId="22267" xr:uid="{771958D2-FB25-48EE-A314-A7867383E31E}"/>
    <cellStyle name="Salida 8 3 13" xfId="17015" xr:uid="{9BBF8896-9B16-4BAD-858C-BCE001BA249D}"/>
    <cellStyle name="Salida 8 3 2" xfId="2350" xr:uid="{C45727D7-3DAD-4C75-812E-DE09DDF0B9B6}"/>
    <cellStyle name="Salida 8 3 2 2" xfId="4987" xr:uid="{01E6B4B4-EECF-40BA-BFC1-950ED8552139}"/>
    <cellStyle name="Salida 8 3 2 2 2" xfId="11351" xr:uid="{78F23D4B-741A-4CB3-9ECF-2E056EF9C827}"/>
    <cellStyle name="Salida 8 3 2 2 2 2" xfId="26459" xr:uid="{D3519FB1-61DE-421C-A24C-0E34961F7E35}"/>
    <cellStyle name="Salida 8 3 2 2 3" xfId="8695" xr:uid="{25122E88-8DFB-4BC0-AF6B-CBE489D1640B}"/>
    <cellStyle name="Salida 8 3 2 2 3 2" xfId="23803" xr:uid="{7FF80B0D-7B27-4EEB-AE63-694A5DB52009}"/>
    <cellStyle name="Salida 8 3 2 2 4" xfId="20095" xr:uid="{176A67CF-F45E-48DA-A756-F73E663F60FA}"/>
    <cellStyle name="Salida 8 3 2 3" xfId="8817" xr:uid="{B6ADF1A3-8F01-489F-98D9-415C8274B8E1}"/>
    <cellStyle name="Salida 8 3 2 3 2" xfId="23925" xr:uid="{BF2F96A9-A3D0-414B-9ECF-97A7ECB6B0EE}"/>
    <cellStyle name="Salida 8 3 3" xfId="2269" xr:uid="{89642528-B2B0-41EB-B10C-7C594597E98C}"/>
    <cellStyle name="Salida 8 3 3 2" xfId="4906" xr:uid="{41C72C44-970F-474F-9DF2-9E9AFA5F97F9}"/>
    <cellStyle name="Salida 8 3 3 2 2" xfId="11270" xr:uid="{E154E9A5-535D-4A74-9640-4A52C0C6E2EE}"/>
    <cellStyle name="Salida 8 3 3 2 2 2" xfId="26378" xr:uid="{1CF549FE-1902-4D91-A1D5-DDA1CD374607}"/>
    <cellStyle name="Salida 8 3 3 2 3" xfId="7380" xr:uid="{72BC8E86-B574-43AA-A7D5-BA95E5BEB086}"/>
    <cellStyle name="Salida 8 3 3 2 3 2" xfId="22488" xr:uid="{3240DBF9-7ED3-4B59-B752-9DB081D2DD63}"/>
    <cellStyle name="Salida 8 3 3 2 4" xfId="20014" xr:uid="{93749067-25D8-44E3-8F99-9C0C9E4AA71D}"/>
    <cellStyle name="Salida 8 3 3 3" xfId="11763" xr:uid="{F68C6463-BAF9-4846-A621-65C3259ADD71}"/>
    <cellStyle name="Salida 8 3 3 3 2" xfId="26871" xr:uid="{C44DCB9A-A6B5-4E14-95E6-915B31DCF023}"/>
    <cellStyle name="Salida 8 3 3 4" xfId="17494" xr:uid="{4D25A072-CC1D-45AD-830F-659B4A8A8438}"/>
    <cellStyle name="Salida 8 3 4" xfId="2327" xr:uid="{F0AC2FDC-1DA5-4233-8298-F05B354B839A}"/>
    <cellStyle name="Salida 8 3 4 2" xfId="4964" xr:uid="{8F7A7C1C-AAE5-4CA7-9F7E-4AA55FB26089}"/>
    <cellStyle name="Salida 8 3 4 2 2" xfId="11328" xr:uid="{193A3FB8-367E-4154-85E0-AA1285069F89}"/>
    <cellStyle name="Salida 8 3 4 2 2 2" xfId="26436" xr:uid="{1EA08874-FE93-4D35-8FEF-96BFD474A47D}"/>
    <cellStyle name="Salida 8 3 4 2 3" xfId="14439" xr:uid="{8B892664-E14B-4722-843E-DB1F0C9A5030}"/>
    <cellStyle name="Salida 8 3 4 2 3 2" xfId="29547" xr:uid="{77E59265-79A3-4FD6-8886-B046663A5925}"/>
    <cellStyle name="Salida 8 3 4 2 4" xfId="20072" xr:uid="{F3669763-8066-4262-AE9C-0004B3D8721F}"/>
    <cellStyle name="Salida 8 3 4 3" xfId="8794" xr:uid="{F47AB59A-852F-4388-B19B-73E39624FE16}"/>
    <cellStyle name="Salida 8 3 4 3 2" xfId="23902" xr:uid="{A694256D-8CDB-4AF0-A3A2-50EFF1BD7B3A}"/>
    <cellStyle name="Salida 8 3 4 4" xfId="7732" xr:uid="{75C69C79-52DE-4239-AD7D-7B8A4349304A}"/>
    <cellStyle name="Salida 8 3 4 4 2" xfId="22840" xr:uid="{6BC9C82E-81D3-49B6-A5BD-F483FCD22715}"/>
    <cellStyle name="Salida 8 3 4 5" xfId="17552" xr:uid="{424CDE34-402A-4591-AF5D-2BA329E818BF}"/>
    <cellStyle name="Salida 8 3 5" xfId="2283" xr:uid="{1F565813-0477-41AC-BFE3-D2DB39139340}"/>
    <cellStyle name="Salida 8 3 5 2" xfId="4920" xr:uid="{32BFD62A-93B6-4DB1-9C0B-2B9896F6C748}"/>
    <cellStyle name="Salida 8 3 5 2 2" xfId="11284" xr:uid="{44DDC6E4-06CD-48DE-B78B-6FE20BD78D20}"/>
    <cellStyle name="Salida 8 3 5 2 2 2" xfId="26392" xr:uid="{6E4835AC-17B1-47A4-9E41-24FA228FC146}"/>
    <cellStyle name="Salida 8 3 5 2 3" xfId="13895" xr:uid="{59EADAB9-83D6-4739-ADDD-83923F8103D7}"/>
    <cellStyle name="Salida 8 3 5 2 3 2" xfId="29003" xr:uid="{F32495C5-BA9A-46F6-BB29-D51B3EFEF047}"/>
    <cellStyle name="Salida 8 3 5 2 4" xfId="20028" xr:uid="{F31B0B08-6983-47BC-92DA-014B0DC4337E}"/>
    <cellStyle name="Salida 8 3 5 3" xfId="8750" xr:uid="{FAB04745-73D2-490E-B090-4EB3AAD56A04}"/>
    <cellStyle name="Salida 8 3 5 3 2" xfId="23858" xr:uid="{C78E4595-0F79-4124-8FCD-94F6CBFE5532}"/>
    <cellStyle name="Salida 8 3 5 4" xfId="9278" xr:uid="{928CE1A2-880D-4059-B2CE-9BC803EBBC1E}"/>
    <cellStyle name="Salida 8 3 5 4 2" xfId="24386" xr:uid="{64B5A701-D755-4F13-AB6C-CE2FC0D216F3}"/>
    <cellStyle name="Salida 8 3 5 5" xfId="17508" xr:uid="{A9F858E3-F079-4BC6-9792-559FB62B4F21}"/>
    <cellStyle name="Salida 8 3 6" xfId="2293" xr:uid="{D7235320-C388-4F9A-A71A-04AEBFB89BE8}"/>
    <cellStyle name="Salida 8 3 6 2" xfId="4930" xr:uid="{569F569C-08DA-468B-981D-B2D7CCB064ED}"/>
    <cellStyle name="Salida 8 3 6 2 2" xfId="11294" xr:uid="{0FB2E1AA-57E1-414E-8DBD-CDDD90A3AD22}"/>
    <cellStyle name="Salida 8 3 6 2 2 2" xfId="26402" xr:uid="{C962627E-5FB3-4C87-BE4B-7BDE6FA3162B}"/>
    <cellStyle name="Salida 8 3 6 2 3" xfId="16036" xr:uid="{725BF2DB-9DF1-48AF-AFE4-19ECDE565BDD}"/>
    <cellStyle name="Salida 8 3 6 2 3 2" xfId="31144" xr:uid="{5ED78D52-AA9A-4116-A022-26B7F7E9FFFB}"/>
    <cellStyle name="Salida 8 3 6 2 4" xfId="20038" xr:uid="{41A36336-82E8-4652-9CE1-FABDC98035F8}"/>
    <cellStyle name="Salida 8 3 6 3" xfId="8760" xr:uid="{55DE1DE8-8A25-43B9-AED9-08C8C501BDC9}"/>
    <cellStyle name="Salida 8 3 6 3 2" xfId="23868" xr:uid="{FDBD666C-C049-4D6C-AA54-7313589D4111}"/>
    <cellStyle name="Salida 8 3 6 4" xfId="15729" xr:uid="{DAA319B5-317E-4B06-94AD-19BC10D22125}"/>
    <cellStyle name="Salida 8 3 6 4 2" xfId="30837" xr:uid="{770EC821-D7E2-4EFD-9F21-9154924B50AB}"/>
    <cellStyle name="Salida 8 3 6 5" xfId="17518" xr:uid="{E9A068E2-4CC9-45AD-842B-289EAB206B84}"/>
    <cellStyle name="Salida 8 3 7" xfId="3862" xr:uid="{D03E1201-9074-4242-AEFB-444966AB3E2E}"/>
    <cellStyle name="Salida 8 3 7 2" xfId="6499" xr:uid="{48C1757D-5FFF-4D99-AB4D-EFF1FA1B1DD6}"/>
    <cellStyle name="Salida 8 3 7 2 2" xfId="12810" xr:uid="{3060BEEC-B4FD-499E-8F41-CCAE28F700A3}"/>
    <cellStyle name="Salida 8 3 7 2 2 2" xfId="27918" xr:uid="{7235052D-FD53-4257-8578-E0F634153043}"/>
    <cellStyle name="Salida 8 3 7 2 3" xfId="15456" xr:uid="{F76E1340-EA60-4F5D-9EC1-4908C963E38A}"/>
    <cellStyle name="Salida 8 3 7 2 3 2" xfId="30564" xr:uid="{1A836CE8-1208-48E6-8BCA-361AE050B403}"/>
    <cellStyle name="Salida 8 3 7 2 4" xfId="21607" xr:uid="{B6EB5BB5-5B9D-4F63-BC91-6E45418CD491}"/>
    <cellStyle name="Salida 8 3 7 3" xfId="10244" xr:uid="{491A5790-2D75-4DCD-8615-51C75216097D}"/>
    <cellStyle name="Salida 8 3 7 3 2" xfId="25352" xr:uid="{6EF83766-5E7F-41EC-825A-E4AC3BBDF781}"/>
    <cellStyle name="Salida 8 3 7 4" xfId="13860" xr:uid="{8990FC8B-B69C-4CAA-967B-A5DD9D473999}"/>
    <cellStyle name="Salida 8 3 7 4 2" xfId="28968" xr:uid="{654A4DBC-9DB4-406C-8FB7-BBCCC62C5DFA}"/>
    <cellStyle name="Salida 8 3 7 5" xfId="18970" xr:uid="{3A98788F-6613-4B0E-8CBC-9B82191E2483}"/>
    <cellStyle name="Salida 8 3 8" xfId="4244" xr:uid="{81A954D1-FD6F-4A88-957B-8FA799D67268}"/>
    <cellStyle name="Salida 8 3 8 2" xfId="6881" xr:uid="{13EEF0BF-533F-42FB-9A83-645BAEC16A2A}"/>
    <cellStyle name="Salida 8 3 8 2 2" xfId="13192" xr:uid="{133032D1-2218-4D23-AD4E-836A512A0270}"/>
    <cellStyle name="Salida 8 3 8 2 2 2" xfId="28300" xr:uid="{3BDE5E34-1066-4B00-A759-0166FC825A6D}"/>
    <cellStyle name="Salida 8 3 8 2 3" xfId="16856" xr:uid="{1E2156E6-301F-4AFE-984B-5A7E22750291}"/>
    <cellStyle name="Salida 8 3 8 2 3 2" xfId="31964" xr:uid="{6AC624EF-FC87-4B84-9AA8-4003C5FF9815}"/>
    <cellStyle name="Salida 8 3 8 2 4" xfId="21989" xr:uid="{05E2247D-66E0-4124-9973-DDED6E03DBED}"/>
    <cellStyle name="Salida 8 3 8 3" xfId="10626" xr:uid="{0981BF2E-C71D-47E6-B034-C9480815DD7A}"/>
    <cellStyle name="Salida 8 3 8 3 2" xfId="25734" xr:uid="{94C49737-5D8D-4040-ADFA-62AA2C315959}"/>
    <cellStyle name="Salida 8 3 8 4" xfId="13991" xr:uid="{10A10799-2ECD-4A1B-8300-73F72A166AD1}"/>
    <cellStyle name="Salida 8 3 8 4 2" xfId="29099" xr:uid="{97F051C0-765F-4F74-9B2D-91DCDCC6EB7A}"/>
    <cellStyle name="Salida 8 3 8 5" xfId="19352" xr:uid="{990E7F7C-AEDE-4885-B496-6E181BBCF571}"/>
    <cellStyle name="Salida 8 3 9" xfId="4427" xr:uid="{C4683BC2-B5DB-484C-9CEA-B0933C4DE904}"/>
    <cellStyle name="Salida 8 3 9 2" xfId="10809" xr:uid="{C7D5AB32-5A6D-4352-BD1E-B7F6A11BA381}"/>
    <cellStyle name="Salida 8 3 9 2 2" xfId="25917" xr:uid="{98C103AD-D91C-4113-8836-AE0277902FBD}"/>
    <cellStyle name="Salida 8 3 9 3" xfId="14650" xr:uid="{680D9E52-BD86-4FB1-A7E2-7E1C944348EF}"/>
    <cellStyle name="Salida 8 3 9 3 2" xfId="29758" xr:uid="{952EC7BA-0124-42BF-A98E-CE673E427D7E}"/>
    <cellStyle name="Salida 8 3 9 4" xfId="19535" xr:uid="{B99ACADE-6176-4086-8825-87B864F79796}"/>
    <cellStyle name="Salida 8 4" xfId="2134" xr:uid="{2F8ADCAD-89C3-4C02-9C62-ADB086CB4173}"/>
    <cellStyle name="Salida 8 4 10" xfId="14669" xr:uid="{56833E4E-6CFF-41C8-8C6E-E9DADC164F23}"/>
    <cellStyle name="Salida 8 4 10 2" xfId="29777" xr:uid="{630D9282-539F-428C-808A-BFD9C5AC8AF0}"/>
    <cellStyle name="Salida 8 4 11" xfId="7243" xr:uid="{9146DBA2-8281-4FBB-96FA-DFDD3521D8DE}"/>
    <cellStyle name="Salida 8 4 11 2" xfId="22351" xr:uid="{58728B0A-EA37-4CA9-82B1-E9570A8BF6EA}"/>
    <cellStyle name="Salida 8 4 12" xfId="17359" xr:uid="{944A3EDF-E327-4413-AC5D-BFEFDC2F9250}"/>
    <cellStyle name="Salida 8 4 2" xfId="2624" xr:uid="{730F06B0-55CA-4658-8306-82EF8A13A60E}"/>
    <cellStyle name="Salida 8 4 2 2" xfId="5261" xr:uid="{6138754F-0DFA-4912-88EC-57E276A98A02}"/>
    <cellStyle name="Salida 8 4 2 2 2" xfId="11625" xr:uid="{E50A9B70-77ED-4AEA-A2A8-09FEA62E81B1}"/>
    <cellStyle name="Salida 8 4 2 2 2 2" xfId="26733" xr:uid="{12786D39-7337-48CF-9AA9-0B81E2E6D51A}"/>
    <cellStyle name="Salida 8 4 2 2 3" xfId="8035" xr:uid="{BA5804C9-9BE7-40DF-AE31-296EA7D5A299}"/>
    <cellStyle name="Salida 8 4 2 2 3 2" xfId="23143" xr:uid="{6CA65B6E-F3D2-4869-93FD-1DDFAC83CA23}"/>
    <cellStyle name="Salida 8 4 2 2 4" xfId="20369" xr:uid="{EC19C21B-9055-44C3-8573-89A61D249101}"/>
    <cellStyle name="Salida 8 4 2 3" xfId="9091" xr:uid="{DA99094B-AF02-4E13-869B-70ABD0D602A8}"/>
    <cellStyle name="Salida 8 4 2 3 2" xfId="24199" xr:uid="{FF6CFD15-8C9A-411F-BDF4-891C99F009E0}"/>
    <cellStyle name="Salida 8 4 2 4" xfId="7387" xr:uid="{93970DA7-CA38-4293-88B3-42A0E5BD6106}"/>
    <cellStyle name="Salida 8 4 2 4 2" xfId="22495" xr:uid="{4655E49A-45FC-4BFD-A54E-7F15D13F1C97}"/>
    <cellStyle name="Salida 8 4 2 5" xfId="13876" xr:uid="{4859539E-A776-4FCB-9DEE-20E6EEDD2195}"/>
    <cellStyle name="Salida 8 4 2 5 2" xfId="28984" xr:uid="{9B2C2396-2997-4508-BBD5-7051D45574A7}"/>
    <cellStyle name="Salida 8 4 2 6" xfId="17732" xr:uid="{58920662-2DA7-459F-A373-4A72B5354013}"/>
    <cellStyle name="Salida 8 4 3" xfId="2889" xr:uid="{F1134894-D274-4CCE-81B8-1FD262348E51}"/>
    <cellStyle name="Salida 8 4 3 2" xfId="5526" xr:uid="{CDC65696-17D6-4481-90F5-5DBA3D7F9EBF}"/>
    <cellStyle name="Salida 8 4 3 2 2" xfId="11837" xr:uid="{9CDF63DB-4E57-4FAB-B443-1E12A7451BEC}"/>
    <cellStyle name="Salida 8 4 3 2 2 2" xfId="26945" xr:uid="{528ABDC9-D9B8-4DBB-980B-8C7DBBE32307}"/>
    <cellStyle name="Salida 8 4 3 2 3" xfId="15478" xr:uid="{AA0564E6-ADF7-4A0F-BFAC-C02FDD826949}"/>
    <cellStyle name="Salida 8 4 3 2 3 2" xfId="30586" xr:uid="{D07DF42A-B475-43D2-909F-E0A6A6EDADA2}"/>
    <cellStyle name="Salida 8 4 3 2 4" xfId="20634" xr:uid="{B7A8B125-6D5C-44C1-BD11-1FCB411A50DC}"/>
    <cellStyle name="Salida 8 4 3 3" xfId="16336" xr:uid="{6D0806B7-B58A-4997-A01C-200FC9BD44BA}"/>
    <cellStyle name="Salida 8 4 3 3 2" xfId="31444" xr:uid="{D4C1E7B4-18DE-4EA1-889E-3847B8375380}"/>
    <cellStyle name="Salida 8 4 3 4" xfId="17997" xr:uid="{EBADD91B-FE38-4371-A3A3-D1DA11D0348D}"/>
    <cellStyle name="Salida 8 4 4" xfId="3192" xr:uid="{2EE1EEEE-A09F-4551-94E0-AE896028C505}"/>
    <cellStyle name="Salida 8 4 4 2" xfId="5829" xr:uid="{9E847741-BF26-40C6-93E4-870A439DC94B}"/>
    <cellStyle name="Salida 8 4 4 2 2" xfId="12140" xr:uid="{74FBA6A3-85BC-4FD9-BAE3-EBA398B8C2D9}"/>
    <cellStyle name="Salida 8 4 4 2 2 2" xfId="27248" xr:uid="{CED782C6-846A-40DB-B604-03D0F619FFD6}"/>
    <cellStyle name="Salida 8 4 4 2 3" xfId="14472" xr:uid="{344CAEA4-DD20-470C-A4DE-FCAF15FEC31B}"/>
    <cellStyle name="Salida 8 4 4 2 3 2" xfId="29580" xr:uid="{895A4BE5-89E0-44E7-8080-1F1CE8C1CFEC}"/>
    <cellStyle name="Salida 8 4 4 2 4" xfId="20937" xr:uid="{1D8AFA5F-FC3E-44B8-A5F5-B5BC786F4348}"/>
    <cellStyle name="Salida 8 4 4 3" xfId="9574" xr:uid="{2AC0ABDE-4FCF-4734-BA9F-1DB4276F8ADB}"/>
    <cellStyle name="Salida 8 4 4 3 2" xfId="24682" xr:uid="{EA56FD9E-0025-44D6-9D8A-FFC66EFD0FF4}"/>
    <cellStyle name="Salida 8 4 4 4" xfId="13720" xr:uid="{085BE63B-8C38-41A4-B198-8964B04ED3A2}"/>
    <cellStyle name="Salida 8 4 4 4 2" xfId="28828" xr:uid="{3964DA76-C4DA-4B3F-98F0-B85326466355}"/>
    <cellStyle name="Salida 8 4 4 5" xfId="18300" xr:uid="{BD2CD64A-2A42-4B66-87C9-ECDFFE9B6484}"/>
    <cellStyle name="Salida 8 4 5" xfId="3518" xr:uid="{8F8BE74C-1098-4F35-92DE-C9A52B5F57F0}"/>
    <cellStyle name="Salida 8 4 5 2" xfId="6155" xr:uid="{C01BF8D7-EBF7-44B6-81E0-5B3BC597AF0A}"/>
    <cellStyle name="Salida 8 4 5 2 2" xfId="12466" xr:uid="{011327A6-8A33-4154-839F-D9839CAD447A}"/>
    <cellStyle name="Salida 8 4 5 2 2 2" xfId="27574" xr:uid="{8070F7FC-C958-4919-815A-692A60CAB30F}"/>
    <cellStyle name="Salida 8 4 5 2 3" xfId="7285" xr:uid="{3CC24F27-9818-4253-9B95-47B4CB79CC13}"/>
    <cellStyle name="Salida 8 4 5 2 3 2" xfId="22393" xr:uid="{7F8A3DDA-C874-48BF-947C-77A170ED5084}"/>
    <cellStyle name="Salida 8 4 5 2 4" xfId="21263" xr:uid="{6638FC3B-B3D4-44B3-B232-3270BAEC76EE}"/>
    <cellStyle name="Salida 8 4 5 3" xfId="9900" xr:uid="{3D9A8AF0-BBDE-4139-977A-7DF3FC489269}"/>
    <cellStyle name="Salida 8 4 5 3 2" xfId="25008" xr:uid="{3555338F-DCE2-45FB-BB03-D311F5F55BB1}"/>
    <cellStyle name="Salida 8 4 5 4" xfId="11686" xr:uid="{1832BD57-E350-45F9-8644-83BAE3E23920}"/>
    <cellStyle name="Salida 8 4 5 4 2" xfId="26794" xr:uid="{3019AFA1-508C-4B89-966F-782E38614C2D}"/>
    <cellStyle name="Salida 8 4 5 5" xfId="18626" xr:uid="{E7181D1C-56E3-4445-9CF3-9AF86712A79C}"/>
    <cellStyle name="Salida 8 4 6" xfId="3824" xr:uid="{D3030A55-086E-475D-BB91-F4EA175B0CCC}"/>
    <cellStyle name="Salida 8 4 6 2" xfId="6461" xr:uid="{C787ED35-EDBB-4963-87A6-A7891B1DEF33}"/>
    <cellStyle name="Salida 8 4 6 2 2" xfId="12772" xr:uid="{0E3B6F1E-DE43-4598-8801-647328F1C837}"/>
    <cellStyle name="Salida 8 4 6 2 2 2" xfId="27880" xr:uid="{AD944FE7-FE02-462D-9C48-664D8F794721}"/>
    <cellStyle name="Salida 8 4 6 2 3" xfId="15985" xr:uid="{33FFEF95-A6F1-4958-B814-F89768FDD54F}"/>
    <cellStyle name="Salida 8 4 6 2 3 2" xfId="31093" xr:uid="{9353E6C2-A912-42A2-B812-417706C2ED6E}"/>
    <cellStyle name="Salida 8 4 6 2 4" xfId="21569" xr:uid="{1772B984-418A-4DE4-813F-DCB0EB8B13D1}"/>
    <cellStyle name="Salida 8 4 6 3" xfId="10206" xr:uid="{CAFE3AFD-7B75-4A87-9409-1679D456E901}"/>
    <cellStyle name="Salida 8 4 6 3 2" xfId="25314" xr:uid="{70E66BE8-5B29-438A-8569-7C285550FC03}"/>
    <cellStyle name="Salida 8 4 6 4" xfId="8260" xr:uid="{C8256AD5-3FF0-4C69-A8CF-89C3844D3D7B}"/>
    <cellStyle name="Salida 8 4 6 4 2" xfId="23368" xr:uid="{B5CCE262-B54E-4804-BBA0-3770D112F796}"/>
    <cellStyle name="Salida 8 4 6 5" xfId="18932" xr:uid="{0637B911-C5EB-49B5-8CBB-8E683640BCF3}"/>
    <cellStyle name="Salida 8 4 7" xfId="4206" xr:uid="{0D56D68F-3643-44AE-A13E-77A24CA3E334}"/>
    <cellStyle name="Salida 8 4 7 2" xfId="6843" xr:uid="{596435A4-A4CB-437C-8C3F-A2B0F15A5BBF}"/>
    <cellStyle name="Salida 8 4 7 2 2" xfId="13154" xr:uid="{B62E84C2-207D-431A-B275-90ECFB0203E6}"/>
    <cellStyle name="Salida 8 4 7 2 2 2" xfId="28262" xr:uid="{9A5588F4-7982-45BE-BFDD-AD05D6897FA7}"/>
    <cellStyle name="Salida 8 4 7 2 3" xfId="16823" xr:uid="{57B5FFFC-C3D3-45F1-84B8-346BAAF1766C}"/>
    <cellStyle name="Salida 8 4 7 2 3 2" xfId="31931" xr:uid="{FA19C55F-20FC-415E-8CEE-0104F2D925B9}"/>
    <cellStyle name="Salida 8 4 7 2 4" xfId="21951" xr:uid="{C0EECB44-4407-47CC-81E0-5CAD0C5896DC}"/>
    <cellStyle name="Salida 8 4 7 3" xfId="10588" xr:uid="{00095CCA-CFB1-4C1D-9858-DFBAE12F66E5}"/>
    <cellStyle name="Salida 8 4 7 3 2" xfId="25696" xr:uid="{43417346-2ECE-4E22-A79E-31D901483BDC}"/>
    <cellStyle name="Salida 8 4 7 4" xfId="13483" xr:uid="{6FBC3412-32F3-4450-BB41-70118848C333}"/>
    <cellStyle name="Salida 8 4 7 4 2" xfId="28591" xr:uid="{3BBAE702-8B05-4818-A9EA-61F190C25EE2}"/>
    <cellStyle name="Salida 8 4 7 5" xfId="19314" xr:uid="{97DE9044-C2C3-4BFF-B1BE-27036CE0679C}"/>
    <cellStyle name="Salida 8 4 8" xfId="4771" xr:uid="{C8848CC2-7B22-4170-840A-C91D747538A1}"/>
    <cellStyle name="Salida 8 4 8 2" xfId="11153" xr:uid="{871116F7-298A-44C3-B5EF-670F85BD5E7A}"/>
    <cellStyle name="Salida 8 4 8 2 2" xfId="26261" xr:uid="{D17BD714-E901-41FF-A882-AF4EFBF7155D}"/>
    <cellStyle name="Salida 8 4 8 3" xfId="9192" xr:uid="{4FA27D90-2119-4383-9E80-BFF2FE17240A}"/>
    <cellStyle name="Salida 8 4 8 3 2" xfId="24300" xr:uid="{4D0504E0-9026-43DF-9D2D-6D8A78C8ACAF}"/>
    <cellStyle name="Salida 8 4 8 4" xfId="19879" xr:uid="{23E69835-2C7C-4E62-AF48-0DE08E47B753}"/>
    <cellStyle name="Salida 8 4 9" xfId="8632" xr:uid="{C17D3DD8-7C4E-491E-9923-F0BD13137A2E}"/>
    <cellStyle name="Salida 8 4 9 2" xfId="23740" xr:uid="{8E15CF72-74DB-4EEA-A429-D567536D95C1}"/>
    <cellStyle name="Salida 8 5" xfId="1990" xr:uid="{9E8AFFB1-50C2-4531-980E-5E80BA66E322}"/>
    <cellStyle name="Salida 8 5 10" xfId="15754" xr:uid="{0E322694-3BC5-4EA6-9E8D-D8A0758D5DA4}"/>
    <cellStyle name="Salida 8 5 10 2" xfId="30862" xr:uid="{E689D065-1FF3-43A1-87F5-084453378E0D}"/>
    <cellStyle name="Salida 8 5 11" xfId="17215" xr:uid="{591D88A6-78B9-417B-88BE-59B7B1A93DF4}"/>
    <cellStyle name="Salida 8 5 2" xfId="2752" xr:uid="{2AA2C384-98F4-48DB-894B-BBA226E028AA}"/>
    <cellStyle name="Salida 8 5 2 2" xfId="5389" xr:uid="{E755924C-9CB9-430E-9E36-51B2FBF9B00C}"/>
    <cellStyle name="Salida 8 5 2 2 2" xfId="11738" xr:uid="{46AD6782-CA91-4D1C-B3BE-0A71DAAD877C}"/>
    <cellStyle name="Salida 8 5 2 2 2 2" xfId="26846" xr:uid="{045522BA-A7FD-4039-835E-622E8890049D}"/>
    <cellStyle name="Salida 8 5 2 2 3" xfId="11789" xr:uid="{075DD85D-9ECE-48D3-A2BB-18348799267E}"/>
    <cellStyle name="Salida 8 5 2 2 3 2" xfId="26897" xr:uid="{79F490A2-2D75-4480-A1A1-57860F9638FC}"/>
    <cellStyle name="Salida 8 5 2 2 4" xfId="20497" xr:uid="{38D1CDE1-DFCD-432F-ABFA-ED14C802D2A4}"/>
    <cellStyle name="Salida 8 5 2 3" xfId="8197" xr:uid="{5250E76D-B7EE-4A73-8DDD-F7396EC96169}"/>
    <cellStyle name="Salida 8 5 2 3 2" xfId="23305" xr:uid="{1C8082F7-3892-4CF5-AACC-3174958C7A62}"/>
    <cellStyle name="Salida 8 5 2 4" xfId="17860" xr:uid="{745F7391-F854-4289-94E0-B2FF863C5FC6}"/>
    <cellStyle name="Salida 8 5 3" xfId="3055" xr:uid="{A28AE48C-23D0-4976-85FC-2E7E245A6E4E}"/>
    <cellStyle name="Salida 8 5 3 2" xfId="5692" xr:uid="{E48828FD-022B-437D-A49C-389936A68C6A}"/>
    <cellStyle name="Salida 8 5 3 2 2" xfId="12003" xr:uid="{8889FEB5-05D0-469C-B05F-87B23407539F}"/>
    <cellStyle name="Salida 8 5 3 2 2 2" xfId="27111" xr:uid="{89412FEB-099B-49DC-9BFF-312078AB4309}"/>
    <cellStyle name="Salida 8 5 3 2 3" xfId="8214" xr:uid="{4CA5BA17-C73E-43E4-A7EC-C25EC09FCDFE}"/>
    <cellStyle name="Salida 8 5 3 2 3 2" xfId="23322" xr:uid="{79FDDF92-8482-4FEF-A760-CE2F26335049}"/>
    <cellStyle name="Salida 8 5 3 2 4" xfId="20800" xr:uid="{80A3967A-0FF7-474F-93D4-91D98D256F61}"/>
    <cellStyle name="Salida 8 5 3 3" xfId="9437" xr:uid="{1E5D8528-78C4-40BB-BE8E-B462EF88C778}"/>
    <cellStyle name="Salida 8 5 3 3 2" xfId="24545" xr:uid="{09D84694-2D48-416D-B8B7-01CC4815CECC}"/>
    <cellStyle name="Salida 8 5 3 4" xfId="7796" xr:uid="{7228EA36-2A00-4955-BF66-A62BD6844824}"/>
    <cellStyle name="Salida 8 5 3 4 2" xfId="22904" xr:uid="{517FC115-4630-4588-89BD-5436202DCAD3}"/>
    <cellStyle name="Salida 8 5 3 5" xfId="18163" xr:uid="{2FA32676-82E3-4117-8FC2-D415365D622C}"/>
    <cellStyle name="Salida 8 5 4" xfId="3381" xr:uid="{05393B4A-23C6-4811-857A-36882D383621}"/>
    <cellStyle name="Salida 8 5 4 2" xfId="6018" xr:uid="{B5A79446-B003-4997-BEA5-11DD5B700001}"/>
    <cellStyle name="Salida 8 5 4 2 2" xfId="12329" xr:uid="{AF7433E2-CB99-48B7-92CC-DEFB3DBFAD8B}"/>
    <cellStyle name="Salida 8 5 4 2 2 2" xfId="27437" xr:uid="{746E0CEC-AAC4-4E84-BCB4-7CD4647EEB7E}"/>
    <cellStyle name="Salida 8 5 4 2 3" xfId="16386" xr:uid="{5845D5E9-6B3D-4C15-B0CC-4533208BA7E0}"/>
    <cellStyle name="Salida 8 5 4 2 3 2" xfId="31494" xr:uid="{F364AF4F-034E-4FCE-A50E-397496709EB3}"/>
    <cellStyle name="Salida 8 5 4 2 4" xfId="21126" xr:uid="{863AA446-8482-4DCA-9D5B-104D8CBB1391}"/>
    <cellStyle name="Salida 8 5 4 3" xfId="9763" xr:uid="{72A38E51-1E17-47A6-9287-D626D312A6B4}"/>
    <cellStyle name="Salida 8 5 4 3 2" xfId="24871" xr:uid="{9041723D-F61E-425F-AE19-F56137D5AECD}"/>
    <cellStyle name="Salida 8 5 4 4" xfId="15692" xr:uid="{E05ACC7D-7E57-4758-8019-CAFD690720F5}"/>
    <cellStyle name="Salida 8 5 4 4 2" xfId="30800" xr:uid="{AD1F25E4-726F-446E-8A17-2DE5F93D29E5}"/>
    <cellStyle name="Salida 8 5 4 5" xfId="18489" xr:uid="{55419ECD-726C-4B61-A27C-A0B34DE9CC60}"/>
    <cellStyle name="Salida 8 5 5" xfId="3687" xr:uid="{21F4DB4F-8ADF-4670-852B-A186C4462031}"/>
    <cellStyle name="Salida 8 5 5 2" xfId="6324" xr:uid="{E8BD40F0-12F2-4503-AAD5-85172CC0789D}"/>
    <cellStyle name="Salida 8 5 5 2 2" xfId="12635" xr:uid="{B576FB3A-A2D2-478E-95A8-17AA3E49542E}"/>
    <cellStyle name="Salida 8 5 5 2 2 2" xfId="27743" xr:uid="{D8493AAC-E8B2-43E8-8C5D-BA11EDA081A6}"/>
    <cellStyle name="Salida 8 5 5 2 3" xfId="7170" xr:uid="{CB7D08A1-1C54-4B85-BECA-BB4191135DC3}"/>
    <cellStyle name="Salida 8 5 5 2 3 2" xfId="22278" xr:uid="{9A62F1B8-6C3C-4D5E-AF1A-28F2B5CA1A1C}"/>
    <cellStyle name="Salida 8 5 5 2 4" xfId="21432" xr:uid="{B7B09879-7AE3-44FF-9D9B-3F2B67E3E3A8}"/>
    <cellStyle name="Salida 8 5 5 3" xfId="10069" xr:uid="{4EB9D2F7-5FCA-4C1C-8F38-E9549D751CCB}"/>
    <cellStyle name="Salida 8 5 5 3 2" xfId="25177" xr:uid="{2275C7C7-F2C5-4D9F-ABCE-736F3E47D686}"/>
    <cellStyle name="Salida 8 5 5 4" xfId="7394" xr:uid="{1428B3A0-2BB2-4A9F-9BF6-46F88173E1DD}"/>
    <cellStyle name="Salida 8 5 5 4 2" xfId="22502" xr:uid="{15419852-007B-4E4F-A6B4-B2C36E1B1917}"/>
    <cellStyle name="Salida 8 5 5 5" xfId="18795" xr:uid="{ABCDA639-241F-446C-B532-2412025CECDA}"/>
    <cellStyle name="Salida 8 5 6" xfId="4062" xr:uid="{AE65FCD4-5916-412A-A95F-0D613CB089E5}"/>
    <cellStyle name="Salida 8 5 6 2" xfId="6699" xr:uid="{01D05D2F-C68F-4054-A4F4-AD36B7D56ECC}"/>
    <cellStyle name="Salida 8 5 6 2 2" xfId="13010" xr:uid="{8CC02CF8-7BB8-4953-B484-77607E561976}"/>
    <cellStyle name="Salida 8 5 6 2 2 2" xfId="28118" xr:uid="{AB328D32-9FD5-46C3-A1F2-42D266B3E69D}"/>
    <cellStyle name="Salida 8 5 6 2 3" xfId="16686" xr:uid="{460DEEEF-16CB-4321-B73B-0C6A8E68C1D8}"/>
    <cellStyle name="Salida 8 5 6 2 3 2" xfId="31794" xr:uid="{9E4E53C3-E286-4EC8-86E2-3D9C77DD2618}"/>
    <cellStyle name="Salida 8 5 6 2 4" xfId="21807" xr:uid="{4F0C1663-5334-45CC-9FD9-AB64E6F3D055}"/>
    <cellStyle name="Salida 8 5 6 3" xfId="10444" xr:uid="{F6E2D9B2-E704-4E99-B02D-D45615F43A03}"/>
    <cellStyle name="Salida 8 5 6 3 2" xfId="25552" xr:uid="{5C5D4DCC-3ED7-4158-8DB7-016BF5FB1AEB}"/>
    <cellStyle name="Salida 8 5 6 4" xfId="11681" xr:uid="{04D7E429-76DC-4CE8-AB9B-F979F8C6DB75}"/>
    <cellStyle name="Salida 8 5 6 4 2" xfId="26789" xr:uid="{6F80DA50-2307-43AA-89A4-AAEC1721A29B}"/>
    <cellStyle name="Salida 8 5 6 5" xfId="19170" xr:uid="{E3F9F8B4-E234-492B-B0F9-4C1A7D7B59F5}"/>
    <cellStyle name="Salida 8 5 7" xfId="4627" xr:uid="{B0FD560B-15B3-45A4-BAD9-E46279C9E102}"/>
    <cellStyle name="Salida 8 5 7 2" xfId="11009" xr:uid="{9938A939-0810-4384-8863-C7A867C27D84}"/>
    <cellStyle name="Salida 8 5 7 2 2" xfId="26117" xr:uid="{3D8193BC-7244-4B87-A9C6-E56C67862349}"/>
    <cellStyle name="Salida 8 5 7 3" xfId="13387" xr:uid="{5981A834-E858-4E27-A067-69322BDB1BF3}"/>
    <cellStyle name="Salida 8 5 7 3 2" xfId="28495" xr:uid="{CE73CBB5-9D9E-457F-929B-617700B68A03}"/>
    <cellStyle name="Salida 8 5 7 4" xfId="19735" xr:uid="{7614FC23-3C55-42EB-A234-72AA822B4295}"/>
    <cellStyle name="Salida 8 5 8" xfId="8488" xr:uid="{07B9148A-FEEB-45A3-8881-3B15B8545495}"/>
    <cellStyle name="Salida 8 5 8 2" xfId="23596" xr:uid="{8D17EEF7-F492-4649-8775-B02FAC3F70CB}"/>
    <cellStyle name="Salida 8 5 9" xfId="7710" xr:uid="{F554BEC0-A3E0-4880-BE46-FF534CED2503}"/>
    <cellStyle name="Salida 8 5 9 2" xfId="22818" xr:uid="{FB7F3D11-ED38-4A0E-AAC5-4A36261BB168}"/>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3 10" xfId="8445" xr:uid="{5509BC1C-0550-4253-BA35-4E902F2C12BB}"/>
    <cellStyle name="Salida 9 23 10 2" xfId="23553" xr:uid="{F829CAEB-326E-46EF-9795-30F566BC2F5C}"/>
    <cellStyle name="Salida 9 23 11" xfId="8236" xr:uid="{3D18D16E-2A17-4F1B-8128-6D1365D163FF}"/>
    <cellStyle name="Salida 9 23 11 2" xfId="23344" xr:uid="{D3151266-70CD-4CFE-B821-50CBC3BDDE82}"/>
    <cellStyle name="Salida 9 23 12" xfId="16121" xr:uid="{CCAF8C82-4876-41FE-93CB-F15525D0B09B}"/>
    <cellStyle name="Salida 9 23 12 2" xfId="31229" xr:uid="{2673F1A2-4B56-4121-A670-1435210CA48C}"/>
    <cellStyle name="Salida 9 23 13" xfId="17169" xr:uid="{F802DDB7-D0A2-415B-90F2-47D057F29421}"/>
    <cellStyle name="Salida 9 23 2" xfId="2504" xr:uid="{208B98FF-470E-4018-889E-E41D9D0DE514}"/>
    <cellStyle name="Salida 9 23 2 2" xfId="5141" xr:uid="{04AFA5AA-92ED-4336-AC38-4BE0F69BD0C1}"/>
    <cellStyle name="Salida 9 23 2 2 2" xfId="11505" xr:uid="{1489A4B2-0A31-4181-B020-7172985A64D7}"/>
    <cellStyle name="Salida 9 23 2 2 2 2" xfId="26613" xr:uid="{D36674FA-2038-455C-8BA9-E41E3A01F7DB}"/>
    <cellStyle name="Salida 9 23 2 2 3" xfId="14540" xr:uid="{34E31504-074E-45A0-A0FA-553485EC984A}"/>
    <cellStyle name="Salida 9 23 2 2 3 2" xfId="29648" xr:uid="{6E77861D-34F1-4FBE-9088-EF8D843E69EE}"/>
    <cellStyle name="Salida 9 23 2 2 4" xfId="20249" xr:uid="{770BBBCD-1319-4742-8FD7-7919EA11E8FE}"/>
    <cellStyle name="Salida 9 23 2 3" xfId="8971" xr:uid="{6FBA3510-80DC-4CF9-895B-50D2E4C79810}"/>
    <cellStyle name="Salida 9 23 2 3 2" xfId="24079" xr:uid="{0C46BEDC-73B8-40B6-A7E7-9FF1308D2D54}"/>
    <cellStyle name="Salida 9 23 3" xfId="2720" xr:uid="{1A6353C1-F6C1-4558-9DBE-6A186110566B}"/>
    <cellStyle name="Salida 9 23 3 2" xfId="5357" xr:uid="{CCC7043F-02D1-42B1-A5C8-69FB20710A7E}"/>
    <cellStyle name="Salida 9 23 3 2 2" xfId="11706" xr:uid="{AFF79E5A-2206-4020-89A5-97F14B78B752}"/>
    <cellStyle name="Salida 9 23 3 2 2 2" xfId="26814" xr:uid="{643AC6E3-9304-4FA4-B995-C6EF32D2E98B}"/>
    <cellStyle name="Salida 9 23 3 2 3" xfId="14951" xr:uid="{3626EDDA-FA21-443C-9939-1041897F83B0}"/>
    <cellStyle name="Salida 9 23 3 2 3 2" xfId="30059" xr:uid="{4D048397-7842-4495-A1B5-ED794508E490}"/>
    <cellStyle name="Salida 9 23 3 2 4" xfId="20465" xr:uid="{F1B11DF2-F551-4DD9-B142-5BAFD82C154F}"/>
    <cellStyle name="Salida 9 23 3 3" xfId="14212" xr:uid="{21348BA2-9635-436C-B6A6-78818C8C6312}"/>
    <cellStyle name="Salida 9 23 3 3 2" xfId="29320" xr:uid="{D11A1939-AA3B-4913-BB6D-6751341794C4}"/>
    <cellStyle name="Salida 9 23 3 4" xfId="17828" xr:uid="{96E90AFB-81B9-4140-BDAF-6F10E993114A}"/>
    <cellStyle name="Salida 9 23 4" xfId="3023" xr:uid="{958B9D74-F240-4913-875D-26A85560D990}"/>
    <cellStyle name="Salida 9 23 4 2" xfId="5660" xr:uid="{6727C5A5-B870-4C0C-A4F9-240C0EA77357}"/>
    <cellStyle name="Salida 9 23 4 2 2" xfId="11971" xr:uid="{497FE38F-5242-461D-9A5F-5D41FCB000DD}"/>
    <cellStyle name="Salida 9 23 4 2 2 2" xfId="27079" xr:uid="{3C800C6C-9B93-4EBE-8A34-1C3D7C9FE7C1}"/>
    <cellStyle name="Salida 9 23 4 2 3" xfId="16019" xr:uid="{030FBAD9-9943-4444-A403-6A5C34FF5C57}"/>
    <cellStyle name="Salida 9 23 4 2 3 2" xfId="31127" xr:uid="{FF3E99AC-11BD-473E-A161-F349CFECAA31}"/>
    <cellStyle name="Salida 9 23 4 2 4" xfId="20768" xr:uid="{30E78EBF-B4B2-4B4B-A267-FFD435A2C21A}"/>
    <cellStyle name="Salida 9 23 4 3" xfId="9405" xr:uid="{5DEFBED3-69E2-4676-93CC-89A4BFD7CBA1}"/>
    <cellStyle name="Salida 9 23 4 3 2" xfId="24513" xr:uid="{9A75E078-A2F1-4DD4-8359-71F5D1722A16}"/>
    <cellStyle name="Salida 9 23 4 4" xfId="15447" xr:uid="{5E73C0F6-2B2A-4256-8242-F2CAD7E655E4}"/>
    <cellStyle name="Salida 9 23 4 4 2" xfId="30555" xr:uid="{57C29E1D-4F68-4877-94CD-7DD627321698}"/>
    <cellStyle name="Salida 9 23 4 5" xfId="18131" xr:uid="{9C99D105-5B74-4ECF-883A-B824F51768DB}"/>
    <cellStyle name="Salida 9 23 5" xfId="3349" xr:uid="{24FE4B65-0E19-4088-940F-B150CD7F59FE}"/>
    <cellStyle name="Salida 9 23 5 2" xfId="5986" xr:uid="{EEC02B59-F952-40E2-8AFD-236426E1B941}"/>
    <cellStyle name="Salida 9 23 5 2 2" xfId="12297" xr:uid="{69825CD1-C696-4DA0-B384-25216E769C26}"/>
    <cellStyle name="Salida 9 23 5 2 2 2" xfId="27405" xr:uid="{5AA54CC1-87AC-421B-A641-12D482411E60}"/>
    <cellStyle name="Salida 9 23 5 2 3" xfId="14252" xr:uid="{B387A371-19BC-4232-80E9-22F13DAB9E26}"/>
    <cellStyle name="Salida 9 23 5 2 3 2" xfId="29360" xr:uid="{1CC5352F-D1CC-4F97-AE03-8EC8BCCB1F98}"/>
    <cellStyle name="Salida 9 23 5 2 4" xfId="21094" xr:uid="{FDA34596-DCB2-47DA-94EB-59E7F709F461}"/>
    <cellStyle name="Salida 9 23 5 3" xfId="9731" xr:uid="{CB9DB7BC-1EE6-4D53-B5E4-452091EE8F9D}"/>
    <cellStyle name="Salida 9 23 5 3 2" xfId="24839" xr:uid="{CDBA7FE5-82DC-4F96-95B6-00E1EA7B7888}"/>
    <cellStyle name="Salida 9 23 5 4" xfId="9162" xr:uid="{3838A9D0-E4B8-4C1B-9EA7-2FF2FBD0A5E5}"/>
    <cellStyle name="Salida 9 23 5 4 2" xfId="24270" xr:uid="{904C588A-68A8-4A5D-BFFF-E76BBCEFB7C5}"/>
    <cellStyle name="Salida 9 23 5 5" xfId="18457" xr:uid="{0D753B5E-7A27-4003-BD5F-2149A9385709}"/>
    <cellStyle name="Salida 9 23 6" xfId="3655" xr:uid="{7795DB9C-5B34-4020-88A9-89AF307E2C2A}"/>
    <cellStyle name="Salida 9 23 6 2" xfId="6292" xr:uid="{CE67179A-A92E-47B4-BB05-8FC5C0CFFE0D}"/>
    <cellStyle name="Salida 9 23 6 2 2" xfId="12603" xr:uid="{9597326D-B182-4506-9257-16B2A2E26F44}"/>
    <cellStyle name="Salida 9 23 6 2 2 2" xfId="27711" xr:uid="{93BA5F3C-E050-4DFB-BFB6-27E3BF609209}"/>
    <cellStyle name="Salida 9 23 6 2 3" xfId="14862" xr:uid="{71AFD3A9-E97F-4B18-9F20-EAB85E619B3B}"/>
    <cellStyle name="Salida 9 23 6 2 3 2" xfId="29970" xr:uid="{510862F6-2432-423A-A20A-C30DD494C17F}"/>
    <cellStyle name="Salida 9 23 6 2 4" xfId="21400" xr:uid="{0144453B-C5F4-4FB5-89E0-FFB21C0FBEE2}"/>
    <cellStyle name="Salida 9 23 6 3" xfId="10037" xr:uid="{8FE0E2D0-F8A4-4A34-8788-82E500F49433}"/>
    <cellStyle name="Salida 9 23 6 3 2" xfId="25145" xr:uid="{E6B0D18D-E108-4D92-AAE2-80070D0C7F03}"/>
    <cellStyle name="Salida 9 23 6 4" xfId="16244" xr:uid="{E3028649-80D0-4A8B-99D5-05B4E71492D5}"/>
    <cellStyle name="Salida 9 23 6 4 2" xfId="31352" xr:uid="{B7B04EA4-441D-443A-882B-682B2555D7E0}"/>
    <cellStyle name="Salida 9 23 6 5" xfId="18763" xr:uid="{78B6CF16-943A-44B6-BB80-6BCB2532DC21}"/>
    <cellStyle name="Salida 9 23 7" xfId="4016" xr:uid="{F441AADD-22C6-4259-B136-A80F27E974F2}"/>
    <cellStyle name="Salida 9 23 7 2" xfId="6653" xr:uid="{1F8C62F0-DFC7-428F-91A6-4B6737D9CED8}"/>
    <cellStyle name="Salida 9 23 7 2 2" xfId="12964" xr:uid="{38F9B044-5781-4C1E-81CB-CF811A3AB024}"/>
    <cellStyle name="Salida 9 23 7 2 2 2" xfId="28072" xr:uid="{BCDC780E-FB7A-4AC2-B5D9-E0B9751F43CF}"/>
    <cellStyle name="Salida 9 23 7 2 3" xfId="16654" xr:uid="{94FC4521-506C-4D11-98F0-38C4F4A10102}"/>
    <cellStyle name="Salida 9 23 7 2 3 2" xfId="31762" xr:uid="{58B8FE44-C897-44A0-A009-C7EBB8B7FBE7}"/>
    <cellStyle name="Salida 9 23 7 2 4" xfId="21761" xr:uid="{A29F0893-A5BD-470E-B9B6-2473D5971A96}"/>
    <cellStyle name="Salida 9 23 7 3" xfId="10398" xr:uid="{7E166685-82FE-4986-9BFC-B3F10853B805}"/>
    <cellStyle name="Salida 9 23 7 3 2" xfId="25506" xr:uid="{15674B38-D64E-4248-96CF-05997B8437FA}"/>
    <cellStyle name="Salida 9 23 7 4" xfId="15694" xr:uid="{0C204C89-4379-4586-8695-6A1E30B5AF64}"/>
    <cellStyle name="Salida 9 23 7 4 2" xfId="30802" xr:uid="{756984D5-20FD-49CE-A4B0-19F852C2F4ED}"/>
    <cellStyle name="Salida 9 23 7 5" xfId="19124" xr:uid="{5C21DCC6-CE1A-4C35-8A99-097239B3E28E}"/>
    <cellStyle name="Salida 9 23 8" xfId="4329" xr:uid="{5F5DF1FE-991E-410E-B6EF-5F57D5EEF20B}"/>
    <cellStyle name="Salida 9 23 8 2" xfId="6966" xr:uid="{E0E950DC-4C8C-4B56-B5EB-F7D245732E3C}"/>
    <cellStyle name="Salida 9 23 8 2 2" xfId="13277" xr:uid="{345F263C-67C6-41E8-A887-13E4ED16EF2B}"/>
    <cellStyle name="Salida 9 23 8 2 2 2" xfId="28385" xr:uid="{AF345815-49AC-4AB0-B5EF-D85CFCCB4590}"/>
    <cellStyle name="Salida 9 23 8 2 3" xfId="16941" xr:uid="{FABED61C-B007-4AF1-9B25-94B24E4383D0}"/>
    <cellStyle name="Salida 9 23 8 2 3 2" xfId="32049" xr:uid="{A9D59A51-7A2D-4876-AF26-4B53039FC5F1}"/>
    <cellStyle name="Salida 9 23 8 2 4" xfId="22074" xr:uid="{38FDAAF5-0BF4-481E-8AEB-457FD3B1A371}"/>
    <cellStyle name="Salida 9 23 8 3" xfId="10711" xr:uid="{F5A7155D-3B0C-4296-B827-4A31101BCAF9}"/>
    <cellStyle name="Salida 9 23 8 3 2" xfId="25819" xr:uid="{75F47125-254D-495E-BCB4-6A96E2F1B2C1}"/>
    <cellStyle name="Salida 9 23 8 4" xfId="9254" xr:uid="{DB1D4D1D-176B-4531-883A-663B1E0E5D77}"/>
    <cellStyle name="Salida 9 23 8 4 2" xfId="24362" xr:uid="{D4C426A9-DB4D-4F9B-8230-8A3ECF8D9A03}"/>
    <cellStyle name="Salida 9 23 8 5" xfId="19437" xr:uid="{BC0C268C-1B7A-4526-B889-14D68FF6E2FE}"/>
    <cellStyle name="Salida 9 23 9" xfId="4581" xr:uid="{3A389533-A473-4FF4-B7DE-78D69A7AC33D}"/>
    <cellStyle name="Salida 9 23 9 2" xfId="10963" xr:uid="{E8597DFD-77F6-4E73-BE33-21DD42DF525D}"/>
    <cellStyle name="Salida 9 23 9 2 2" xfId="26071" xr:uid="{5E248BDF-E304-42A3-883F-56ACCACA2849}"/>
    <cellStyle name="Salida 9 23 9 3" xfId="14362" xr:uid="{84BF782D-6AB6-4737-9558-26326767BACB}"/>
    <cellStyle name="Salida 9 23 9 3 2" xfId="29470" xr:uid="{3C3F9C8E-A619-447C-A3A3-E164F7854FA0}"/>
    <cellStyle name="Salida 9 23 9 4" xfId="19689" xr:uid="{1E78E8C6-485C-4FC5-AE19-D4ACB34AB963}"/>
    <cellStyle name="Salida 9 24" xfId="1789" xr:uid="{BFC61110-2D45-463A-8E02-EAE443BCB18E}"/>
    <cellStyle name="Salida 9 24 10" xfId="8266" xr:uid="{DEF678A6-725A-48D0-ACD6-7791D4269C6B}"/>
    <cellStyle name="Salida 9 24 10 2" xfId="23374" xr:uid="{D83F75B9-98EB-4198-8908-DC3908FD172D}"/>
    <cellStyle name="Salida 9 24 11" xfId="15381" xr:uid="{C41851C3-47AC-4A4A-8B9D-D78A89EEA745}"/>
    <cellStyle name="Salida 9 24 11 2" xfId="30489" xr:uid="{2B6108B8-4151-4142-A5E3-BCF55F650841}"/>
    <cellStyle name="Salida 9 24 12" xfId="13488" xr:uid="{446C96E0-82F1-4515-8CC8-4C3A9397A55C}"/>
    <cellStyle name="Salida 9 24 12 2" xfId="28596" xr:uid="{77C7FB68-730D-4F2D-8471-C9A9270609E3}"/>
    <cellStyle name="Salida 9 24 13" xfId="17014" xr:uid="{76CE1EA5-28D6-4224-8920-2EED6D53EEC2}"/>
    <cellStyle name="Salida 9 24 2" xfId="2349" xr:uid="{1B76B9CB-51A8-4B07-824C-3D44EBCA1911}"/>
    <cellStyle name="Salida 9 24 2 2" xfId="4986" xr:uid="{7B96E5FE-652F-4900-A9D2-3AE9B5B0CED5}"/>
    <cellStyle name="Salida 9 24 2 2 2" xfId="11350" xr:uid="{14F11AEE-5D97-499E-A6C0-1E0C312767AD}"/>
    <cellStyle name="Salida 9 24 2 2 2 2" xfId="26458" xr:uid="{D4904984-3F69-4ECD-9AFC-C33A6369A0C6}"/>
    <cellStyle name="Salida 9 24 2 2 3" xfId="9185" xr:uid="{BAA254E5-F09F-452B-8E3F-A34959D0E79C}"/>
    <cellStyle name="Salida 9 24 2 2 3 2" xfId="24293" xr:uid="{681602A9-8127-4666-823F-E906C0DD5163}"/>
    <cellStyle name="Salida 9 24 2 2 4" xfId="20094" xr:uid="{3C8DC756-4622-4741-A11E-C3D6675F03E8}"/>
    <cellStyle name="Salida 9 24 2 3" xfId="8816" xr:uid="{63D79B5B-DBCA-4956-A5A7-AD953AE1D896}"/>
    <cellStyle name="Salida 9 24 2 3 2" xfId="23924" xr:uid="{64FF35C5-8597-4855-B245-89D1FD6F37B9}"/>
    <cellStyle name="Salida 9 24 3" xfId="2270" xr:uid="{4605CB46-0E17-48F5-BDC1-E1A6CFF57792}"/>
    <cellStyle name="Salida 9 24 3 2" xfId="4907" xr:uid="{8FC76ECF-86D3-441B-B587-7195A95CF731}"/>
    <cellStyle name="Salida 9 24 3 2 2" xfId="11271" xr:uid="{9DC50942-B682-4EAF-AE3A-92A64BA725EC}"/>
    <cellStyle name="Salida 9 24 3 2 2 2" xfId="26379" xr:uid="{B4D1376C-B444-4934-A6C0-31276829BDCC}"/>
    <cellStyle name="Salida 9 24 3 2 3" xfId="7465" xr:uid="{7BC2B3A9-868D-434D-ADA2-511FA9888D5E}"/>
    <cellStyle name="Salida 9 24 3 2 3 2" xfId="22573" xr:uid="{BC41A502-CDAD-4951-8AC2-D15FF087CB11}"/>
    <cellStyle name="Salida 9 24 3 2 4" xfId="20015" xr:uid="{A1D258D0-F3BF-48CA-8178-C251F76A4BEA}"/>
    <cellStyle name="Salida 9 24 3 3" xfId="16301" xr:uid="{3CD471AC-997F-4DF3-842C-D8C2F524D413}"/>
    <cellStyle name="Salida 9 24 3 3 2" xfId="31409" xr:uid="{271AB018-9F83-4024-A4C6-E32143515133}"/>
    <cellStyle name="Salida 9 24 3 4" xfId="17495" xr:uid="{184C9A9B-9CE3-4DE4-A7F0-9FB27CD28635}"/>
    <cellStyle name="Salida 9 24 4" xfId="2326" xr:uid="{8B3BE819-A62F-44A8-A98B-7D92A83D7522}"/>
    <cellStyle name="Salida 9 24 4 2" xfId="4963" xr:uid="{DBE29BB0-3E0B-4DA7-AFB6-AB9627259FF6}"/>
    <cellStyle name="Salida 9 24 4 2 2" xfId="11327" xr:uid="{933371D9-E80A-478B-8571-FE3321F9608A}"/>
    <cellStyle name="Salida 9 24 4 2 2 2" xfId="26435" xr:uid="{8A6E0AC3-6369-47AA-9E9D-1710A928F6E0}"/>
    <cellStyle name="Salida 9 24 4 2 3" xfId="14152" xr:uid="{46AB591B-C496-44F0-80B0-C8BA4BAB3DF4}"/>
    <cellStyle name="Salida 9 24 4 2 3 2" xfId="29260" xr:uid="{B72C5083-915F-482F-81FF-BA57BCF037DB}"/>
    <cellStyle name="Salida 9 24 4 2 4" xfId="20071" xr:uid="{DD54989B-E6EE-45ED-96C2-E8627D374B7C}"/>
    <cellStyle name="Salida 9 24 4 3" xfId="8793" xr:uid="{859DB9CC-3BA1-444E-B892-DB18CE8551AA}"/>
    <cellStyle name="Salida 9 24 4 3 2" xfId="23901" xr:uid="{331BB275-6B35-4CAA-AD98-A1CB8EF82938}"/>
    <cellStyle name="Salida 9 24 4 4" xfId="15653" xr:uid="{33CDF2D6-3904-4B3F-8E9C-7A3E808B2970}"/>
    <cellStyle name="Salida 9 24 4 4 2" xfId="30761" xr:uid="{39CFC24E-98AF-421E-A3B2-0974A270B470}"/>
    <cellStyle name="Salida 9 24 4 5" xfId="17551" xr:uid="{E5C97754-1C98-4A0C-AB02-72A14409AFC2}"/>
    <cellStyle name="Salida 9 24 5" xfId="2284" xr:uid="{6BE481E6-C7BE-4CF6-89EF-8808874F5C70}"/>
    <cellStyle name="Salida 9 24 5 2" xfId="4921" xr:uid="{FB321E62-1E3E-4F73-8271-9C492387536C}"/>
    <cellStyle name="Salida 9 24 5 2 2" xfId="11285" xr:uid="{86DE78BC-0BCD-4E5F-9D39-EC848CAEEC8D}"/>
    <cellStyle name="Salida 9 24 5 2 2 2" xfId="26393" xr:uid="{5F12A3A5-C79A-4B6B-AA2C-521846214814}"/>
    <cellStyle name="Salida 9 24 5 2 3" xfId="16334" xr:uid="{A6652880-9D9C-44F2-84EB-A304725CFE72}"/>
    <cellStyle name="Salida 9 24 5 2 3 2" xfId="31442" xr:uid="{6D431CA3-19BE-4ECE-A7EA-2B743279DC26}"/>
    <cellStyle name="Salida 9 24 5 2 4" xfId="20029" xr:uid="{0C89FD1F-135F-4916-AEE6-2E3946C0E3AC}"/>
    <cellStyle name="Salida 9 24 5 3" xfId="8751" xr:uid="{13B6DCEC-27E4-49C1-A327-6BA2CB55F187}"/>
    <cellStyle name="Salida 9 24 5 3 2" xfId="23859" xr:uid="{9DF5519C-F4C9-4551-9AD3-8439BC24FA18}"/>
    <cellStyle name="Salida 9 24 5 4" xfId="14088" xr:uid="{8A950F48-E93F-4BDB-9994-E58142ADEABA}"/>
    <cellStyle name="Salida 9 24 5 4 2" xfId="29196" xr:uid="{65B86C0B-5466-42F7-910F-99712B26027A}"/>
    <cellStyle name="Salida 9 24 5 5" xfId="17509" xr:uid="{AB692BC8-CAEC-4DE5-82A8-97EAD773F654}"/>
    <cellStyle name="Salida 9 24 6" xfId="2292" xr:uid="{C9E0DC8B-E02F-4AE8-93BC-22704F595D3C}"/>
    <cellStyle name="Salida 9 24 6 2" xfId="4929" xr:uid="{1D77E985-514B-4A81-AB81-EB734D1E0F06}"/>
    <cellStyle name="Salida 9 24 6 2 2" xfId="11293" xr:uid="{5727A580-834B-4F97-8B53-993F3BFDD0AB}"/>
    <cellStyle name="Salida 9 24 6 2 2 2" xfId="26401" xr:uid="{41A7FC2B-779A-4A58-BF45-6BEC3B634FD8}"/>
    <cellStyle name="Salida 9 24 6 2 3" xfId="15792" xr:uid="{D01883D6-033C-4235-B7FA-BB18453EFC0F}"/>
    <cellStyle name="Salida 9 24 6 2 3 2" xfId="30900" xr:uid="{080E5F13-C762-4B39-A76A-CC89F13B6BB8}"/>
    <cellStyle name="Salida 9 24 6 2 4" xfId="20037" xr:uid="{B4EADBDB-4A8D-4813-B3F0-B16DEF69FC2C}"/>
    <cellStyle name="Salida 9 24 6 3" xfId="8759" xr:uid="{0241BBCB-B152-416E-9F50-291C557869B8}"/>
    <cellStyle name="Salida 9 24 6 3 2" xfId="23867" xr:uid="{6E8FC474-E0A7-4E9C-9313-7863ADA914F4}"/>
    <cellStyle name="Salida 9 24 6 4" xfId="7660" xr:uid="{98E8D3D6-1B54-480F-ACCE-A4FFE601EFB6}"/>
    <cellStyle name="Salida 9 24 6 4 2" xfId="22768" xr:uid="{5C53A618-7216-42B0-919C-AA86619BC952}"/>
    <cellStyle name="Salida 9 24 6 5" xfId="17517" xr:uid="{B4A07512-4B3D-4A79-8E02-D139DB744AC0}"/>
    <cellStyle name="Salida 9 24 7" xfId="3861" xr:uid="{DEB9E967-2F65-4C2F-87FC-2E640B257747}"/>
    <cellStyle name="Salida 9 24 7 2" xfId="6498" xr:uid="{18B7E5EB-6D23-457B-A425-C974840B9FE6}"/>
    <cellStyle name="Salida 9 24 7 2 2" xfId="12809" xr:uid="{6448ED32-4F5D-4849-92E5-61B8D2975477}"/>
    <cellStyle name="Salida 9 24 7 2 2 2" xfId="27917" xr:uid="{B9C197F9-CB85-4304-80A4-88770525F08C}"/>
    <cellStyle name="Salida 9 24 7 2 3" xfId="9217" xr:uid="{FCC240F8-9E00-46A7-8759-8F7141C31F73}"/>
    <cellStyle name="Salida 9 24 7 2 3 2" xfId="24325" xr:uid="{7EAD8E6D-1E8F-4AB2-BF5E-07E96820A847}"/>
    <cellStyle name="Salida 9 24 7 2 4" xfId="21606" xr:uid="{9C411909-E5AA-4106-B9DA-032D15667305}"/>
    <cellStyle name="Salida 9 24 7 3" xfId="10243" xr:uid="{EE222238-89F5-4671-AD57-F1B821964F80}"/>
    <cellStyle name="Salida 9 24 7 3 2" xfId="25351" xr:uid="{F488569A-DD10-4F4F-9136-715A79852AEA}"/>
    <cellStyle name="Salida 9 24 7 4" xfId="13715" xr:uid="{0DE54E13-9CD6-4853-93E1-4A01142EB95C}"/>
    <cellStyle name="Salida 9 24 7 4 2" xfId="28823" xr:uid="{D5397D1D-CD90-4185-AE1C-82A36092C3FE}"/>
    <cellStyle name="Salida 9 24 7 5" xfId="18969" xr:uid="{67A8C5D4-90B1-4E94-B26E-F1040E15880B}"/>
    <cellStyle name="Salida 9 24 8" xfId="4243" xr:uid="{8122C9EE-983E-4B6B-BF89-09A9A02958C3}"/>
    <cellStyle name="Salida 9 24 8 2" xfId="6880" xr:uid="{4040336C-2923-403F-BE60-64E098982896}"/>
    <cellStyle name="Salida 9 24 8 2 2" xfId="13191" xr:uid="{4FEB24A4-2BFB-4C36-BA8B-2296F9EE0395}"/>
    <cellStyle name="Salida 9 24 8 2 2 2" xfId="28299" xr:uid="{1B8D09D2-2164-4257-9DCF-1D703D388DDE}"/>
    <cellStyle name="Salida 9 24 8 2 3" xfId="16855" xr:uid="{82C321F7-D933-42A4-8550-966CB6C08217}"/>
    <cellStyle name="Salida 9 24 8 2 3 2" xfId="31963" xr:uid="{8F59C852-B660-4458-B6D3-9E08B89EDA58}"/>
    <cellStyle name="Salida 9 24 8 2 4" xfId="21988" xr:uid="{276CD3A9-053A-41D0-B4E2-E7D512B608F2}"/>
    <cellStyle name="Salida 9 24 8 3" xfId="10625" xr:uid="{80F28BEC-C897-4F88-BE1E-C98D4B4EC7B3}"/>
    <cellStyle name="Salida 9 24 8 3 2" xfId="25733" xr:uid="{8B597B3E-70D0-440D-ABA5-B37E2E685E3A}"/>
    <cellStyle name="Salida 9 24 8 4" xfId="13748" xr:uid="{F67B364B-E01C-44A1-88A4-1B51B50DD39D}"/>
    <cellStyle name="Salida 9 24 8 4 2" xfId="28856" xr:uid="{2B4BDB26-44DA-4D69-B374-23406CAB89A3}"/>
    <cellStyle name="Salida 9 24 8 5" xfId="19351" xr:uid="{6A9842C4-A476-41E0-A51F-1E8700CEAF8F}"/>
    <cellStyle name="Salida 9 24 9" xfId="4426" xr:uid="{A61798F2-AB37-49E0-9D15-03C9C27A3685}"/>
    <cellStyle name="Salida 9 24 9 2" xfId="10808" xr:uid="{5EC80333-EDCA-4175-8E32-D24DA3AD69D8}"/>
    <cellStyle name="Salida 9 24 9 2 2" xfId="25916" xr:uid="{2B94FE73-6AFB-4725-9A68-FFB8B666851C}"/>
    <cellStyle name="Salida 9 24 9 3" xfId="7120" xr:uid="{69719334-463F-439A-8831-5986A9D2BBCC}"/>
    <cellStyle name="Salida 9 24 9 3 2" xfId="22228" xr:uid="{6D214AF9-DEAD-4BAB-BE25-0F0C0FF51206}"/>
    <cellStyle name="Salida 9 24 9 4" xfId="19534" xr:uid="{B15C1476-5F5E-40F9-835B-192CC696C3CD}"/>
    <cellStyle name="Salida 9 25" xfId="2135" xr:uid="{9FD331C8-AFB4-4E34-9838-CA4B3FCA8E7F}"/>
    <cellStyle name="Salida 9 25 10" xfId="7613" xr:uid="{8DF739CE-2C80-4DDE-8FDB-403BCFCD22A5}"/>
    <cellStyle name="Salida 9 25 10 2" xfId="22721" xr:uid="{6181DAE3-4C4D-492D-99BE-75CE59A147D0}"/>
    <cellStyle name="Salida 9 25 11" xfId="16150" xr:uid="{F6F6996C-EF00-4907-A650-1045AE33BF92}"/>
    <cellStyle name="Salida 9 25 11 2" xfId="31258" xr:uid="{33D5EB15-5B75-4E60-A5BE-19895A676D54}"/>
    <cellStyle name="Salida 9 25 12" xfId="17360" xr:uid="{6C11AC78-CD6D-4AB8-ABA2-4873838EEC3D}"/>
    <cellStyle name="Salida 9 25 2" xfId="2625" xr:uid="{763867D5-FB6F-49A8-AAC6-6C162C76E822}"/>
    <cellStyle name="Salida 9 25 2 2" xfId="5262" xr:uid="{76D3E586-6528-405C-8568-5B71F9ABF62E}"/>
    <cellStyle name="Salida 9 25 2 2 2" xfId="11626" xr:uid="{2F8D5B76-2870-4A35-9C00-E5E06A99874C}"/>
    <cellStyle name="Salida 9 25 2 2 2 2" xfId="26734" xr:uid="{B63BAD92-4972-4813-B7C2-62773BD145E7}"/>
    <cellStyle name="Salida 9 25 2 2 3" xfId="7939" xr:uid="{462E24D6-F1C4-4792-ABC7-4873588DF896}"/>
    <cellStyle name="Salida 9 25 2 2 3 2" xfId="23047" xr:uid="{6DDA7D77-10AC-4808-81E6-050CA8889D3B}"/>
    <cellStyle name="Salida 9 25 2 2 4" xfId="20370" xr:uid="{C437690A-1283-4E2E-889A-0702820F14A6}"/>
    <cellStyle name="Salida 9 25 2 3" xfId="9092" xr:uid="{318FCC71-1F38-4BA8-87A9-539510144B6D}"/>
    <cellStyle name="Salida 9 25 2 3 2" xfId="24200" xr:uid="{23E20A20-BFCB-408B-B027-F434078417C4}"/>
    <cellStyle name="Salida 9 25 2 4" xfId="16527" xr:uid="{1E37255D-4776-437E-BBE6-47084C5960FD}"/>
    <cellStyle name="Salida 9 25 2 4 2" xfId="31635" xr:uid="{14CB15E7-81C3-4422-B7D7-6388CEFCE443}"/>
    <cellStyle name="Salida 9 25 2 5" xfId="7590" xr:uid="{9A7C0BE2-E026-4DE8-B7C4-9C3DC44E1656}"/>
    <cellStyle name="Salida 9 25 2 5 2" xfId="22698" xr:uid="{D9BFA9E9-7D29-421E-8978-816074396A16}"/>
    <cellStyle name="Salida 9 25 2 6" xfId="17733" xr:uid="{66A32E9E-0115-4FDD-A6BE-C4623E37EA98}"/>
    <cellStyle name="Salida 9 25 3" xfId="2890" xr:uid="{050A9D8E-7F92-44A5-A936-35647B8AF697}"/>
    <cellStyle name="Salida 9 25 3 2" xfId="5527" xr:uid="{BE971188-9ECB-4AC1-80B3-31DE7232AA84}"/>
    <cellStyle name="Salida 9 25 3 2 2" xfId="11838" xr:uid="{A6404D4C-06F9-49C0-B06A-8F6CABB5E74A}"/>
    <cellStyle name="Salida 9 25 3 2 2 2" xfId="26946" xr:uid="{F5B3F5A8-21E8-46A8-8A57-A15094F4F7AB}"/>
    <cellStyle name="Salida 9 25 3 2 3" xfId="15861" xr:uid="{7D5B7826-E76C-4FAF-AAB9-A90682C36FF9}"/>
    <cellStyle name="Salida 9 25 3 2 3 2" xfId="30969" xr:uid="{0E2F6893-EA93-43AC-9E25-02FC0A7C0F51}"/>
    <cellStyle name="Salida 9 25 3 2 4" xfId="20635" xr:uid="{A5A315DE-84BD-4FC7-ADD1-C41E3283C0C4}"/>
    <cellStyle name="Salida 9 25 3 3" xfId="14520" xr:uid="{B57CC7EC-999A-4373-9780-C0D88169BA0D}"/>
    <cellStyle name="Salida 9 25 3 3 2" xfId="29628" xr:uid="{F667A13F-2A9B-4E3C-A358-F788453472B1}"/>
    <cellStyle name="Salida 9 25 3 4" xfId="17998" xr:uid="{12E619CB-C2BA-4B03-AE89-3E2DC2D39188}"/>
    <cellStyle name="Salida 9 25 4" xfId="3193" xr:uid="{C6E8F57C-5938-44E0-98DC-2C866BD4AB74}"/>
    <cellStyle name="Salida 9 25 4 2" xfId="5830" xr:uid="{5A8FB94A-E055-4E57-A2B7-801050771722}"/>
    <cellStyle name="Salida 9 25 4 2 2" xfId="12141" xr:uid="{902B850B-16B9-427B-B311-F928498AD1E4}"/>
    <cellStyle name="Salida 9 25 4 2 2 2" xfId="27249" xr:uid="{D3867886-BBEE-40A8-A22A-A2A947009395}"/>
    <cellStyle name="Salida 9 25 4 2 3" xfId="14912" xr:uid="{036D4EA4-3916-4B94-80A3-C610AF8620E6}"/>
    <cellStyle name="Salida 9 25 4 2 3 2" xfId="30020" xr:uid="{2EE8F434-06BA-4847-83D8-F342345E3F71}"/>
    <cellStyle name="Salida 9 25 4 2 4" xfId="20938" xr:uid="{21B52D1F-92D9-4422-A183-07626F5EA7C2}"/>
    <cellStyle name="Salida 9 25 4 3" xfId="9575" xr:uid="{5F43D397-ADF3-4A2B-9F57-AEB3AD07B657}"/>
    <cellStyle name="Salida 9 25 4 3 2" xfId="24683" xr:uid="{B2E8BE13-373F-4F01-9D92-D309278E9611}"/>
    <cellStyle name="Salida 9 25 4 4" xfId="13744" xr:uid="{7833C2D8-0F7B-4A52-8A5A-29B68E1FECD7}"/>
    <cellStyle name="Salida 9 25 4 4 2" xfId="28852" xr:uid="{C5EDF609-99C1-4A80-AFC3-F3D9D274A9EE}"/>
    <cellStyle name="Salida 9 25 4 5" xfId="18301" xr:uid="{FAC38669-D65A-451D-98D3-4E11058324CD}"/>
    <cellStyle name="Salida 9 25 5" xfId="3519" xr:uid="{7187071D-58BB-402E-BE84-36A42F5DD758}"/>
    <cellStyle name="Salida 9 25 5 2" xfId="6156" xr:uid="{78F6D447-4C8A-437E-897C-7CCCE952818E}"/>
    <cellStyle name="Salida 9 25 5 2 2" xfId="12467" xr:uid="{16FB6DB2-6A12-43F2-B143-B582ED319769}"/>
    <cellStyle name="Salida 9 25 5 2 2 2" xfId="27575" xr:uid="{6053DC7B-3EB6-42F3-89AF-F5F2FE3BA819}"/>
    <cellStyle name="Salida 9 25 5 2 3" xfId="16174" xr:uid="{559E95FE-0281-403A-B5F8-EAF9094A62D9}"/>
    <cellStyle name="Salida 9 25 5 2 3 2" xfId="31282" xr:uid="{B7A6495F-ECEE-478B-B502-F49AAFEED024}"/>
    <cellStyle name="Salida 9 25 5 2 4" xfId="21264" xr:uid="{F567C284-CF88-4066-AE2E-B5ED9B2EF984}"/>
    <cellStyle name="Salida 9 25 5 3" xfId="9901" xr:uid="{64E8E167-0518-4519-A402-16CACC0FE385}"/>
    <cellStyle name="Salida 9 25 5 3 2" xfId="25009" xr:uid="{181BC008-3697-44DA-AD2A-FF9EBE4CD520}"/>
    <cellStyle name="Salida 9 25 5 4" xfId="14959" xr:uid="{5778B30F-5AB0-4F60-AD4F-6E8F5821AFFE}"/>
    <cellStyle name="Salida 9 25 5 4 2" xfId="30067" xr:uid="{2E75DDD6-400B-4F7A-840F-50523079A7D8}"/>
    <cellStyle name="Salida 9 25 5 5" xfId="18627" xr:uid="{AE76AE6F-A286-46D8-A182-EB74A5A0870E}"/>
    <cellStyle name="Salida 9 25 6" xfId="3825" xr:uid="{8876CB7A-9217-4242-A4EE-174182019892}"/>
    <cellStyle name="Salida 9 25 6 2" xfId="6462" xr:uid="{D8233742-F537-4905-9145-B82BF891BEDD}"/>
    <cellStyle name="Salida 9 25 6 2 2" xfId="12773" xr:uid="{BC3F7642-7FA3-4E74-A59A-93E28244BC13}"/>
    <cellStyle name="Salida 9 25 6 2 2 2" xfId="27881" xr:uid="{A3C04A12-6C86-40A5-81E3-50231B59890E}"/>
    <cellStyle name="Salida 9 25 6 2 3" xfId="13390" xr:uid="{BABA0BBA-CD0C-4BDC-86FB-8D9112F6A12F}"/>
    <cellStyle name="Salida 9 25 6 2 3 2" xfId="28498" xr:uid="{0968B30A-C665-4E01-A350-D078C20F965F}"/>
    <cellStyle name="Salida 9 25 6 2 4" xfId="21570" xr:uid="{26359E82-B0B6-4361-8F7D-F76AB8E0E016}"/>
    <cellStyle name="Salida 9 25 6 3" xfId="10207" xr:uid="{D9332A7D-4817-4E41-8EAA-20CE19173F50}"/>
    <cellStyle name="Salida 9 25 6 3 2" xfId="25315" xr:uid="{A13F4316-1505-46BF-A808-787D2095B7FB}"/>
    <cellStyle name="Salida 9 25 6 4" xfId="14141" xr:uid="{2A83059C-96AB-4D06-8690-BC1B5C2F2260}"/>
    <cellStyle name="Salida 9 25 6 4 2" xfId="29249" xr:uid="{7D5A70DE-1505-49E5-93D6-E2964B096F2F}"/>
    <cellStyle name="Salida 9 25 6 5" xfId="18933" xr:uid="{8DFF9E80-C78C-4E27-878A-7C98BEC079F2}"/>
    <cellStyle name="Salida 9 25 7" xfId="4207" xr:uid="{6305382A-BFEC-4FB1-AA7B-655D586EEB15}"/>
    <cellStyle name="Salida 9 25 7 2" xfId="6844" xr:uid="{86C94E04-5958-46FA-8A06-40936639A53A}"/>
    <cellStyle name="Salida 9 25 7 2 2" xfId="13155" xr:uid="{04D4081D-6BCF-4CBC-AA9B-E9B8994ADB39}"/>
    <cellStyle name="Salida 9 25 7 2 2 2" xfId="28263" xr:uid="{EC0E047B-D797-4619-814D-6F018731F462}"/>
    <cellStyle name="Salida 9 25 7 2 3" xfId="16824" xr:uid="{0FA72F42-87EF-4186-AEC3-C153BF98B595}"/>
    <cellStyle name="Salida 9 25 7 2 3 2" xfId="31932" xr:uid="{E1F4B99F-529F-499B-AB8B-C4874EEA1C33}"/>
    <cellStyle name="Salida 9 25 7 2 4" xfId="21952" xr:uid="{5A9C39A2-64FD-4695-AC5A-20DB7428F0D4}"/>
    <cellStyle name="Salida 9 25 7 3" xfId="10589" xr:uid="{9331A350-3087-4B78-B37D-151073051E27}"/>
    <cellStyle name="Salida 9 25 7 3 2" xfId="25697" xr:uid="{1FDF501D-A8F2-4BCA-BAE1-5258AB4B7E3B}"/>
    <cellStyle name="Salida 9 25 7 4" xfId="7349" xr:uid="{FF377AB7-6B63-4E9E-B9AB-8D507C023537}"/>
    <cellStyle name="Salida 9 25 7 4 2" xfId="22457" xr:uid="{DD895A9B-1CEF-4FC1-A300-A6F823EB1DFD}"/>
    <cellStyle name="Salida 9 25 7 5" xfId="19315" xr:uid="{C76E73CA-AB81-4BC4-83A4-A9CB1C7744CE}"/>
    <cellStyle name="Salida 9 25 8" xfId="4772" xr:uid="{02199B1C-BBC9-401C-A47F-2C692490D288}"/>
    <cellStyle name="Salida 9 25 8 2" xfId="11154" xr:uid="{B60FC3A5-CD25-4EE3-8752-8A1D322CE509}"/>
    <cellStyle name="Salida 9 25 8 2 2" xfId="26262" xr:uid="{83653503-9D25-4258-AAE7-9F14400681C2}"/>
    <cellStyle name="Salida 9 25 8 3" xfId="13576" xr:uid="{F3A63B88-E7C5-48CB-8707-C9125E46E5AD}"/>
    <cellStyle name="Salida 9 25 8 3 2" xfId="28684" xr:uid="{103C47DE-1097-41DC-9756-F066C8504A60}"/>
    <cellStyle name="Salida 9 25 8 4" xfId="19880" xr:uid="{F39D0F5A-11D1-4A0A-9360-CF621E8111E3}"/>
    <cellStyle name="Salida 9 25 9" xfId="8633" xr:uid="{EE07301D-D9C2-42B1-A2C9-717760EB978D}"/>
    <cellStyle name="Salida 9 25 9 2" xfId="23741" xr:uid="{CB018D81-5BBA-416B-A075-292FE1B8F600}"/>
    <cellStyle name="Salida 9 26" xfId="1989" xr:uid="{E1E90015-0DA2-41F4-BDFD-1929750E0747}"/>
    <cellStyle name="Salida 9 26 10" xfId="16569" xr:uid="{7856E529-49D6-4382-9FCE-3E6ACE6C4B74}"/>
    <cellStyle name="Salida 9 26 10 2" xfId="31677" xr:uid="{B483A566-128C-4547-A83C-CFB7B2A7DB39}"/>
    <cellStyle name="Salida 9 26 11" xfId="17214" xr:uid="{592252DE-A595-4871-A77C-EF29D2282185}"/>
    <cellStyle name="Salida 9 26 2" xfId="2751" xr:uid="{1B69BC06-123D-49EC-99B5-795F8CE14DE3}"/>
    <cellStyle name="Salida 9 26 2 2" xfId="5388" xr:uid="{8CDEF775-D2E0-485D-AC9D-04E0E500EFDB}"/>
    <cellStyle name="Salida 9 26 2 2 2" xfId="11737" xr:uid="{348851B3-9D75-4D0E-98DF-127B54245AAA}"/>
    <cellStyle name="Salida 9 26 2 2 2 2" xfId="26845" xr:uid="{40BE6F7C-7B9E-440C-B99B-3E6E60426D70}"/>
    <cellStyle name="Salida 9 26 2 2 3" xfId="15654" xr:uid="{857CF689-43D1-41B3-8CD8-06422638072B}"/>
    <cellStyle name="Salida 9 26 2 2 3 2" xfId="30762" xr:uid="{7BA96DDD-E1BD-4F90-BEA7-661B7BF7BA9F}"/>
    <cellStyle name="Salida 9 26 2 2 4" xfId="20496" xr:uid="{3D2F20FE-4E0C-46E3-A5BF-842FC3CE3DF3}"/>
    <cellStyle name="Salida 9 26 2 3" xfId="15148" xr:uid="{DFDF46FA-ABA4-4883-8624-3CA201255B54}"/>
    <cellStyle name="Salida 9 26 2 3 2" xfId="30256" xr:uid="{A782DB16-B87E-4E1E-AC47-0765C9ACAA43}"/>
    <cellStyle name="Salida 9 26 2 4" xfId="17859" xr:uid="{D4BA87DF-C9B1-496F-9602-58343F35CF92}"/>
    <cellStyle name="Salida 9 26 3" xfId="3054" xr:uid="{2817E50E-A7B6-4A5E-AD73-8E4EB80AC314}"/>
    <cellStyle name="Salida 9 26 3 2" xfId="5691" xr:uid="{39D5BF14-FA0B-4BF6-983F-3158F2FBD88C}"/>
    <cellStyle name="Salida 9 26 3 2 2" xfId="12002" xr:uid="{B2394768-866F-4A54-A1F8-713C8B87194F}"/>
    <cellStyle name="Salida 9 26 3 2 2 2" xfId="27110" xr:uid="{23B00E04-4EE3-4B49-B04F-342F72839B10}"/>
    <cellStyle name="Salida 9 26 3 2 3" xfId="7762" xr:uid="{B513C7C6-DB73-48FE-8C20-683B27247C4B}"/>
    <cellStyle name="Salida 9 26 3 2 3 2" xfId="22870" xr:uid="{21ED0CA9-1885-4639-8F8C-666C0978F1AE}"/>
    <cellStyle name="Salida 9 26 3 2 4" xfId="20799" xr:uid="{7C2F66EF-3C5F-4B6F-BD1D-9C4EA04B4367}"/>
    <cellStyle name="Salida 9 26 3 3" xfId="9436" xr:uid="{A4EDFBF4-5332-4388-AC83-2F4B28647999}"/>
    <cellStyle name="Salida 9 26 3 3 2" xfId="24544" xr:uid="{0EBCD33E-C426-4B51-B70F-0B11F6B0D723}"/>
    <cellStyle name="Salida 9 26 3 4" xfId="7315" xr:uid="{112FE428-1126-45CB-97A6-1EB4640C9553}"/>
    <cellStyle name="Salida 9 26 3 4 2" xfId="22423" xr:uid="{00E4062B-B2FD-4C71-A6D3-F374BD97BFE5}"/>
    <cellStyle name="Salida 9 26 3 5" xfId="18162" xr:uid="{24784342-4A72-4BC1-A606-86FEDB7F2381}"/>
    <cellStyle name="Salida 9 26 4" xfId="3380" xr:uid="{BCDC14BE-97DD-414E-A687-5F23850E01C2}"/>
    <cellStyle name="Salida 9 26 4 2" xfId="6017" xr:uid="{9280B3B0-0127-4D89-BB28-9E8F3940E972}"/>
    <cellStyle name="Salida 9 26 4 2 2" xfId="12328" xr:uid="{4B7066C5-4D3C-4544-B068-57C3DD0344F7}"/>
    <cellStyle name="Salida 9 26 4 2 2 2" xfId="27436" xr:uid="{A1968E71-C2DF-44F7-B102-211B494C6045}"/>
    <cellStyle name="Salida 9 26 4 2 3" xfId="16306" xr:uid="{87A7C8F1-6C86-4CFA-B837-5DC67C354324}"/>
    <cellStyle name="Salida 9 26 4 2 3 2" xfId="31414" xr:uid="{D4656264-EA4A-4209-8BA2-A3701B170591}"/>
    <cellStyle name="Salida 9 26 4 2 4" xfId="21125" xr:uid="{6033FF15-2F31-4B45-98C7-63238830EE27}"/>
    <cellStyle name="Salida 9 26 4 3" xfId="9762" xr:uid="{6F13E31D-2E08-4F97-B084-C530C3DF83E3}"/>
    <cellStyle name="Salida 9 26 4 3 2" xfId="24870" xr:uid="{02CB1E44-7643-4902-9B5E-DDC8A3F9FAF2}"/>
    <cellStyle name="Salida 9 26 4 4" xfId="7262" xr:uid="{8C6E1FB1-DD5F-4D64-B988-3E94C75FF4D1}"/>
    <cellStyle name="Salida 9 26 4 4 2" xfId="22370" xr:uid="{29FE2609-90B1-4453-8DD6-A8F9996217B8}"/>
    <cellStyle name="Salida 9 26 4 5" xfId="18488" xr:uid="{ED0105BF-E9A0-44C5-8312-BAF490C57591}"/>
    <cellStyle name="Salida 9 26 5" xfId="3686" xr:uid="{33036487-EBE5-49F2-B995-5F6BF2358223}"/>
    <cellStyle name="Salida 9 26 5 2" xfId="6323" xr:uid="{D4B14382-B74F-4810-A71B-CC3B9E041250}"/>
    <cellStyle name="Salida 9 26 5 2 2" xfId="12634" xr:uid="{8096FA41-A772-4095-8714-CC1C803D8161}"/>
    <cellStyle name="Salida 9 26 5 2 2 2" xfId="27742" xr:uid="{7DE4693F-D88D-4356-8E15-FCBA6097398E}"/>
    <cellStyle name="Salida 9 26 5 2 3" xfId="15613" xr:uid="{3A6C1076-4A83-490C-9BB5-763F52255118}"/>
    <cellStyle name="Salida 9 26 5 2 3 2" xfId="30721" xr:uid="{1602F207-C485-430D-9B1F-169764A84823}"/>
    <cellStyle name="Salida 9 26 5 2 4" xfId="21431" xr:uid="{148B4B7C-E1D1-4B47-AC08-3251F7612533}"/>
    <cellStyle name="Salida 9 26 5 3" xfId="10068" xr:uid="{7FC4B850-BDB1-47AA-88AD-B7595DA8A7BB}"/>
    <cellStyle name="Salida 9 26 5 3 2" xfId="25176" xr:uid="{BE204D11-C9DF-462F-A311-23E8706123CD}"/>
    <cellStyle name="Salida 9 26 5 4" xfId="14738" xr:uid="{8CE5AA32-5CE6-4660-8E68-08356F14052C}"/>
    <cellStyle name="Salida 9 26 5 4 2" xfId="29846" xr:uid="{0F621EDA-311E-4E7F-84B8-7EF1543FDB7F}"/>
    <cellStyle name="Salida 9 26 5 5" xfId="18794" xr:uid="{770294AF-063E-4E81-A978-3A806DFFDD1D}"/>
    <cellStyle name="Salida 9 26 6" xfId="4061" xr:uid="{E65CCD27-4D50-46D8-A142-76458AB794AC}"/>
    <cellStyle name="Salida 9 26 6 2" xfId="6698" xr:uid="{154E4CF5-83D5-48BE-9CDE-720A01D09BF1}"/>
    <cellStyle name="Salida 9 26 6 2 2" xfId="13009" xr:uid="{B60B2647-2502-48E4-872D-1DCB17785FFC}"/>
    <cellStyle name="Salida 9 26 6 2 2 2" xfId="28117" xr:uid="{1E9A8032-DBE0-4434-A130-3178458EB91B}"/>
    <cellStyle name="Salida 9 26 6 2 3" xfId="16685" xr:uid="{5A451702-D526-4CBE-B279-3E17BD399F91}"/>
    <cellStyle name="Salida 9 26 6 2 3 2" xfId="31793" xr:uid="{0DCA8E84-80C0-458F-B2B9-761DCFF565CA}"/>
    <cellStyle name="Salida 9 26 6 2 4" xfId="21806" xr:uid="{4AF90A5E-1954-4E0E-A162-754285BD50EB}"/>
    <cellStyle name="Salida 9 26 6 3" xfId="10443" xr:uid="{C7755A7A-2EC7-45D8-9AE6-993093480D9B}"/>
    <cellStyle name="Salida 9 26 6 3 2" xfId="25551" xr:uid="{BCFF1391-8F1C-4010-8F6B-992B69E015FF}"/>
    <cellStyle name="Salida 9 26 6 4" xfId="13574" xr:uid="{D4648EE2-90B1-4673-879F-98192F0623F7}"/>
    <cellStyle name="Salida 9 26 6 4 2" xfId="28682" xr:uid="{8EC2B24A-62A6-462F-B8C0-D273BB1049CE}"/>
    <cellStyle name="Salida 9 26 6 5" xfId="19169" xr:uid="{051557F7-1313-4A6C-81A8-4AACF0FF9EC9}"/>
    <cellStyle name="Salida 9 26 7" xfId="4626" xr:uid="{E9527332-2A8A-4A25-8A12-630A96E650C4}"/>
    <cellStyle name="Salida 9 26 7 2" xfId="11008" xr:uid="{5305CD38-0F81-47DF-A4FA-2740A2EF97EA}"/>
    <cellStyle name="Salida 9 26 7 2 2" xfId="26116" xr:uid="{4F26B822-5F3C-405D-A10F-DABBA7927BE0}"/>
    <cellStyle name="Salida 9 26 7 3" xfId="16459" xr:uid="{AA6E6EB5-CF3A-419F-989C-479524F6CC16}"/>
    <cellStyle name="Salida 9 26 7 3 2" xfId="31567" xr:uid="{08DE52E9-69CB-4BA6-80DD-E528244BF7E5}"/>
    <cellStyle name="Salida 9 26 7 4" xfId="19734" xr:uid="{97E6B974-384C-43A8-AD9E-6F389EE5C43E}"/>
    <cellStyle name="Salida 9 26 8" xfId="8487" xr:uid="{3CBFEEAF-1620-4168-BAA4-AC9E907C3515}"/>
    <cellStyle name="Salida 9 26 8 2" xfId="23595" xr:uid="{88F7599F-8876-406F-A213-C8F54538CFFB}"/>
    <cellStyle name="Salida 9 26 9" xfId="13454" xr:uid="{33D133B6-7D5D-4698-9A37-AE71584EF92B}"/>
    <cellStyle name="Salida 9 26 9 2" xfId="28562" xr:uid="{3285A42A-A48C-4ADA-9C1C-74DA3267BB1D}"/>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2 10" xfId="8446" xr:uid="{9044D49A-E344-4512-A58B-A9256FC0CAD2}"/>
    <cellStyle name="Total 10 2 10 2" xfId="23554" xr:uid="{4AE2D174-B198-40AD-950E-526BA6A00DF1}"/>
    <cellStyle name="Total 10 2 11" xfId="7389" xr:uid="{A3DFB280-ECE1-4E99-83D3-E40163F1D5A3}"/>
    <cellStyle name="Total 10 2 11 2" xfId="22497" xr:uid="{C3B555D6-238F-4B99-956E-8CA56F447517}"/>
    <cellStyle name="Total 10 2 12" xfId="8463" xr:uid="{F5CA7571-62F2-40F3-ADCF-008E0EA6F4EC}"/>
    <cellStyle name="Total 10 2 12 2" xfId="23571" xr:uid="{49F2CF4F-5B47-4A8F-91E8-CDAC1355BF35}"/>
    <cellStyle name="Total 10 2 13" xfId="17170" xr:uid="{B41AD8D7-C675-489D-B1F5-85BEC274EDAE}"/>
    <cellStyle name="Total 10 2 2" xfId="2505" xr:uid="{E6A10E78-6B69-4705-88B7-8FF4AEF837E0}"/>
    <cellStyle name="Total 10 2 2 2" xfId="5142" xr:uid="{448FC598-A53E-462D-896C-F54182494A8F}"/>
    <cellStyle name="Total 10 2 2 2 2" xfId="11506" xr:uid="{D69E21F8-09D5-44D8-8EB4-386C7CC07687}"/>
    <cellStyle name="Total 10 2 2 2 2 2" xfId="26614" xr:uid="{165E1F58-ECDF-4EF5-96FD-4175896B7A64}"/>
    <cellStyle name="Total 10 2 2 2 3" xfId="7714" xr:uid="{A41147EE-680E-4C58-ABF1-46CB1BB3EDD9}"/>
    <cellStyle name="Total 10 2 2 2 3 2" xfId="22822" xr:uid="{DED73AB2-E82D-4AA7-873C-43B14163F38F}"/>
    <cellStyle name="Total 10 2 2 2 4" xfId="20250" xr:uid="{9B7F8DDE-7F0F-4A48-B8E8-53D945410B75}"/>
    <cellStyle name="Total 10 2 2 3" xfId="8972" xr:uid="{DA1ACA85-F0CE-4816-B53E-56D38E743F3B}"/>
    <cellStyle name="Total 10 2 2 3 2" xfId="24080" xr:uid="{7ED36B3F-E6C4-490E-A130-64184B850EF0}"/>
    <cellStyle name="Total 10 2 3" xfId="2721" xr:uid="{CE6FB434-82C8-4788-92D0-240D440FE8E5}"/>
    <cellStyle name="Total 10 2 3 2" xfId="5358" xr:uid="{9C483F80-8F06-4782-B087-74BA3E147611}"/>
    <cellStyle name="Total 10 2 3 2 2" xfId="11707" xr:uid="{CDBBD246-71E9-45DA-BB82-824A3D7326EA}"/>
    <cellStyle name="Total 10 2 3 2 2 2" xfId="26815" xr:uid="{38C67A05-A8F0-4589-B5E4-11320DC97EDC}"/>
    <cellStyle name="Total 10 2 3 2 3" xfId="7599" xr:uid="{F1041A44-888E-4CCF-A19B-D919CE39A45F}"/>
    <cellStyle name="Total 10 2 3 2 3 2" xfId="22707" xr:uid="{4A8A198A-4A4C-43B5-9526-570810A96F93}"/>
    <cellStyle name="Total 10 2 3 2 4" xfId="20466" xr:uid="{7D85AAF5-6F40-4ACB-AFB8-6D8F7798A650}"/>
    <cellStyle name="Total 10 2 3 3" xfId="16049" xr:uid="{424213FE-BFF8-45FC-AC0C-B9E02B2A6E87}"/>
    <cellStyle name="Total 10 2 3 3 2" xfId="31157" xr:uid="{B1843683-9DFC-48A4-BE96-6E00E8872D80}"/>
    <cellStyle name="Total 10 2 3 4" xfId="17829" xr:uid="{8D043D2A-B145-47E9-BB4E-981C8E241CE9}"/>
    <cellStyle name="Total 10 2 4" xfId="3024" xr:uid="{67C3EF05-1C17-4127-909B-2E9F2912DC80}"/>
    <cellStyle name="Total 10 2 4 2" xfId="5661" xr:uid="{D3CD005E-4762-4CFD-8E37-EE6DEBC93B88}"/>
    <cellStyle name="Total 10 2 4 2 2" xfId="11972" xr:uid="{BAD4F404-6199-4CEA-BEDC-F2970A2F313F}"/>
    <cellStyle name="Total 10 2 4 2 2 2" xfId="27080" xr:uid="{A7DCDD94-213A-4C2D-810B-6FF9841B3057}"/>
    <cellStyle name="Total 10 2 4 2 3" xfId="14070" xr:uid="{67B01F31-D1E6-4D47-A9A0-DBC7C0DA87A0}"/>
    <cellStyle name="Total 10 2 4 2 3 2" xfId="29178" xr:uid="{710FA22C-14F9-4AFE-A207-99370700C220}"/>
    <cellStyle name="Total 10 2 4 2 4" xfId="20769" xr:uid="{4EC69F3A-A101-4878-8897-6ECD1B4CC8AD}"/>
    <cellStyle name="Total 10 2 4 3" xfId="9406" xr:uid="{EAFCA1AE-0C42-4F5B-A325-25E046C47486}"/>
    <cellStyle name="Total 10 2 4 3 2" xfId="24514" xr:uid="{6A0D5563-27E3-4B27-A476-52D79CA1E36F}"/>
    <cellStyle name="Total 10 2 4 4" xfId="14659" xr:uid="{F744ADC6-5290-4228-B1FC-319476940107}"/>
    <cellStyle name="Total 10 2 4 4 2" xfId="29767" xr:uid="{E404BE68-BA52-42D7-8D11-6EF4082D0B35}"/>
    <cellStyle name="Total 10 2 4 5" xfId="18132" xr:uid="{7CD8DD02-AE01-470B-AE50-F53B099331B9}"/>
    <cellStyle name="Total 10 2 5" xfId="3350" xr:uid="{12C6EAD0-C801-4971-AFCA-AE2FDB99E16E}"/>
    <cellStyle name="Total 10 2 5 2" xfId="5987" xr:uid="{B881608C-6CD8-441F-84DC-10B1678F6836}"/>
    <cellStyle name="Total 10 2 5 2 2" xfId="12298" xr:uid="{E5C6CE7B-9F78-408C-BBB3-35A26E8DAB09}"/>
    <cellStyle name="Total 10 2 5 2 2 2" xfId="27406" xr:uid="{219FB2EF-ACDE-40B9-88E4-668C80F32D3A}"/>
    <cellStyle name="Total 10 2 5 2 3" xfId="16076" xr:uid="{753225BA-F28F-44E0-999C-94CBB15D12AF}"/>
    <cellStyle name="Total 10 2 5 2 3 2" xfId="31184" xr:uid="{1D6C19E0-D7E0-4539-9967-4F5F7D971F8F}"/>
    <cellStyle name="Total 10 2 5 2 4" xfId="21095" xr:uid="{211A9DC1-F84C-430B-AB43-00FE2EBCED29}"/>
    <cellStyle name="Total 10 2 5 3" xfId="9732" xr:uid="{6DFF8D94-DBD8-4D96-BF9D-5E8E41A7AF75}"/>
    <cellStyle name="Total 10 2 5 3 2" xfId="24840" xr:uid="{4F9E3AB4-3A0E-46EC-BC1B-3B5CB1A3ED1D}"/>
    <cellStyle name="Total 10 2 5 4" xfId="14717" xr:uid="{EAD75720-B776-491B-8BD9-B38A819AABBF}"/>
    <cellStyle name="Total 10 2 5 4 2" xfId="29825" xr:uid="{AC355B8E-2378-482B-AA78-055B5DDBB375}"/>
    <cellStyle name="Total 10 2 5 5" xfId="18458" xr:uid="{5F5DDDAD-091B-48AE-996C-D7978D6DEB66}"/>
    <cellStyle name="Total 10 2 6" xfId="3656" xr:uid="{594F5C7F-9309-4DAC-BE3B-2F48D53D4D2C}"/>
    <cellStyle name="Total 10 2 6 2" xfId="6293" xr:uid="{8D0984A9-74C2-437D-8FFB-7F8BBB94A64D}"/>
    <cellStyle name="Total 10 2 6 2 2" xfId="12604" xr:uid="{E5B87C97-B6CD-40CA-803F-D94ECA77CA9B}"/>
    <cellStyle name="Total 10 2 6 2 2 2" xfId="27712" xr:uid="{1FE9A7A3-2422-4850-ADA5-3F640D067AD2}"/>
    <cellStyle name="Total 10 2 6 2 3" xfId="15529" xr:uid="{2C8BF502-1241-42C2-90C9-D890145FA655}"/>
    <cellStyle name="Total 10 2 6 2 3 2" xfId="30637" xr:uid="{752EA10D-ACD3-404D-B8A7-6221DDF2F419}"/>
    <cellStyle name="Total 10 2 6 2 4" xfId="21401" xr:uid="{9CAF6F78-687A-4525-A26B-D5617F3956F9}"/>
    <cellStyle name="Total 10 2 6 3" xfId="10038" xr:uid="{F841EA4F-79D5-40DD-9204-2E9FA1DE0EFE}"/>
    <cellStyle name="Total 10 2 6 3 2" xfId="25146" xr:uid="{E688D91E-2669-40EF-9E69-085EE29C4E4B}"/>
    <cellStyle name="Total 10 2 6 4" xfId="13894" xr:uid="{87B17649-8C05-40D7-B155-B4131FA0859F}"/>
    <cellStyle name="Total 10 2 6 4 2" xfId="29002" xr:uid="{64DDDB95-9AD2-454E-9B4F-0F0FE0D9C0C6}"/>
    <cellStyle name="Total 10 2 6 5" xfId="18764" xr:uid="{A365896E-8593-47A1-AC8E-9A77EC636EE6}"/>
    <cellStyle name="Total 10 2 7" xfId="4017" xr:uid="{289D5425-B58F-4969-B70B-9C567532785A}"/>
    <cellStyle name="Total 10 2 7 2" xfId="6654" xr:uid="{916CA925-456F-43DD-A422-33B25236F95A}"/>
    <cellStyle name="Total 10 2 7 2 2" xfId="12965" xr:uid="{E07197B6-8037-4636-866B-9C074913CFBE}"/>
    <cellStyle name="Total 10 2 7 2 2 2" xfId="28073" xr:uid="{54832B3D-F03B-41F5-9DB5-5F1AABEC9A97}"/>
    <cellStyle name="Total 10 2 7 2 3" xfId="16655" xr:uid="{FB95CCCB-C1A2-452A-8AC6-D4C8AA208F53}"/>
    <cellStyle name="Total 10 2 7 2 3 2" xfId="31763" xr:uid="{382184B3-498A-4283-B62B-F8388A00EF79}"/>
    <cellStyle name="Total 10 2 7 2 4" xfId="21762" xr:uid="{DBB28F9E-4F85-48BE-A353-CBA9DF038361}"/>
    <cellStyle name="Total 10 2 7 3" xfId="10399" xr:uid="{8757B56E-A883-4085-B475-A81186AD82B4}"/>
    <cellStyle name="Total 10 2 7 3 2" xfId="25507" xr:uid="{CCBD5156-6CC5-4AD4-9578-AC7E478FA509}"/>
    <cellStyle name="Total 10 2 7 4" xfId="7139" xr:uid="{E6DF4931-2977-44E3-9745-22F742C42D40}"/>
    <cellStyle name="Total 10 2 7 4 2" xfId="22247" xr:uid="{47BD56D7-3A57-49A5-834B-148DC1DB091A}"/>
    <cellStyle name="Total 10 2 7 5" xfId="19125" xr:uid="{B4676C57-A572-424F-B661-F2841B263671}"/>
    <cellStyle name="Total 10 2 8" xfId="4330" xr:uid="{78FDBC69-76AC-4ADD-8BAC-0355252807B3}"/>
    <cellStyle name="Total 10 2 8 2" xfId="6967" xr:uid="{CCDCF428-B8C2-4607-B830-F3E6FE04F622}"/>
    <cellStyle name="Total 10 2 8 2 2" xfId="13278" xr:uid="{CBD7D42E-0FF2-4B72-8568-74308D05523F}"/>
    <cellStyle name="Total 10 2 8 2 2 2" xfId="28386" xr:uid="{A77FDB48-9390-4618-8856-BC320519FF27}"/>
    <cellStyle name="Total 10 2 8 2 3" xfId="16942" xr:uid="{B4B8AF35-0BDB-4531-AEA2-5A2AEB33F014}"/>
    <cellStyle name="Total 10 2 8 2 3 2" xfId="32050" xr:uid="{3BD66C69-5B09-4E58-B00A-23CF96B67613}"/>
    <cellStyle name="Total 10 2 8 2 4" xfId="22075" xr:uid="{52D0982B-F581-4185-83D5-B9ECE564A9A2}"/>
    <cellStyle name="Total 10 2 8 3" xfId="10712" xr:uid="{EE4AF214-B9DD-44A7-AB36-A5441B51718F}"/>
    <cellStyle name="Total 10 2 8 3 2" xfId="25820" xr:uid="{304CC28B-2A95-43C2-89E8-5AA64962B49F}"/>
    <cellStyle name="Total 10 2 8 4" xfId="14246" xr:uid="{8042FCBA-9C4A-41F9-A5F8-A6FB3DC864E2}"/>
    <cellStyle name="Total 10 2 8 4 2" xfId="29354" xr:uid="{5195BEC8-9D2F-4852-B8CB-D3C3B7C1CB89}"/>
    <cellStyle name="Total 10 2 8 5" xfId="19438" xr:uid="{41BEB705-2F44-474F-92A1-6E9F8516DFC5}"/>
    <cellStyle name="Total 10 2 9" xfId="4582" xr:uid="{44193E83-C956-4B44-B91A-552E7B7DDC45}"/>
    <cellStyle name="Total 10 2 9 2" xfId="10964" xr:uid="{C25F62CF-AA0F-4796-9972-DDEF9C66DA33}"/>
    <cellStyle name="Total 10 2 9 2 2" xfId="26072" xr:uid="{024F8542-C500-400B-9B1F-E185BE509A7F}"/>
    <cellStyle name="Total 10 2 9 3" xfId="8112" xr:uid="{25F310C8-39E9-4C53-80D3-78481C92237D}"/>
    <cellStyle name="Total 10 2 9 3 2" xfId="23220" xr:uid="{A51761D5-A00A-4345-9F0E-A2D8B61DB4E0}"/>
    <cellStyle name="Total 10 2 9 4" xfId="19690" xr:uid="{50F25EC2-6DA8-4551-9336-11A370A1CEEF}"/>
    <cellStyle name="Total 10 3" xfId="1974" xr:uid="{1C43BFB2-B336-4BEC-A32D-DCDF5EDC39C5}"/>
    <cellStyle name="Total 10 3 10" xfId="8472" xr:uid="{1FD57A84-186F-4D78-8F35-1CB351A441E9}"/>
    <cellStyle name="Total 10 3 10 2" xfId="23580" xr:uid="{F87231D0-68C6-4FA4-A757-6D53D1E18B04}"/>
    <cellStyle name="Total 10 3 11" xfId="14014" xr:uid="{F56A6B01-F4B1-43AB-96D6-1CB8D5C14FA2}"/>
    <cellStyle name="Total 10 3 11 2" xfId="29122" xr:uid="{48864DA9-2814-464F-B385-0ADA4135C782}"/>
    <cellStyle name="Total 10 3 12" xfId="15333" xr:uid="{73554A84-E195-421C-9B14-4EDC075521B6}"/>
    <cellStyle name="Total 10 3 12 2" xfId="30441" xr:uid="{684162CD-91B7-4B59-8AF3-CB17E6742036}"/>
    <cellStyle name="Total 10 3 13" xfId="17199" xr:uid="{6E433337-7577-4B7B-93CD-E47C1D7914AE}"/>
    <cellStyle name="Total 10 3 2" xfId="2534" xr:uid="{3B57AC6B-9E02-4537-B90F-A786F39FC1A6}"/>
    <cellStyle name="Total 10 3 2 2" xfId="5171" xr:uid="{EFA9F406-7DD0-4AF3-B33B-1ADEAFF16BDE}"/>
    <cellStyle name="Total 10 3 2 2 2" xfId="11535" xr:uid="{DA9EC4B6-AC99-4764-B1D9-667345AA39F3}"/>
    <cellStyle name="Total 10 3 2 2 2 2" xfId="26643" xr:uid="{C7E1A566-C83B-4EF8-A20C-635106EA47D1}"/>
    <cellStyle name="Total 10 3 2 2 3" xfId="16075" xr:uid="{F668520A-77B6-4E87-964F-86F2811BEA35}"/>
    <cellStyle name="Total 10 3 2 2 3 2" xfId="31183" xr:uid="{599C8A76-27D1-45E0-8BB8-9CB6F1F102B7}"/>
    <cellStyle name="Total 10 3 2 2 4" xfId="20279" xr:uid="{B5F1C540-3EB0-4D0A-8FB3-F5838DF73431}"/>
    <cellStyle name="Total 10 3 2 3" xfId="9001" xr:uid="{D07856E8-E7D5-44D3-9063-85F7A72DFEFD}"/>
    <cellStyle name="Total 10 3 2 3 2" xfId="24109" xr:uid="{BD92FDC2-0C17-4D39-87ED-AFD72C16714E}"/>
    <cellStyle name="Total 10 3 3" xfId="2736" xr:uid="{53671DAB-0BEE-4365-A3B6-FC38DC424993}"/>
    <cellStyle name="Total 10 3 3 2" xfId="5373" xr:uid="{A8C4943C-F547-46D0-AAAC-841124D7382B}"/>
    <cellStyle name="Total 10 3 3 2 2" xfId="11722" xr:uid="{07E86A21-3DCC-4300-AAA8-93C80E641A09}"/>
    <cellStyle name="Total 10 3 3 2 2 2" xfId="26830" xr:uid="{CC8CF9D0-93D5-4F4C-B226-CEC6073332C5}"/>
    <cellStyle name="Total 10 3 3 2 3" xfId="13639" xr:uid="{19B11E30-FE00-48AE-BD13-6B2D670C20E9}"/>
    <cellStyle name="Total 10 3 3 2 3 2" xfId="28747" xr:uid="{A885ECA5-FE55-4405-BDAE-CBE77C678F66}"/>
    <cellStyle name="Total 10 3 3 2 4" xfId="20481" xr:uid="{FEEEE38A-899F-4FDD-BC4F-0C1E2D28D5CB}"/>
    <cellStyle name="Total 10 3 3 3" xfId="7415" xr:uid="{A49A7CA2-5CA4-471F-9AB7-F21116DCB269}"/>
    <cellStyle name="Total 10 3 3 3 2" xfId="22523" xr:uid="{8D08E89A-A88F-4BC8-9100-824F1BA82D55}"/>
    <cellStyle name="Total 10 3 3 4" xfId="17844" xr:uid="{639AA279-4FDD-4D80-98B6-515105E52E31}"/>
    <cellStyle name="Total 10 3 4" xfId="3039" xr:uid="{1254C363-3219-4F1E-AB22-1CC3943C8883}"/>
    <cellStyle name="Total 10 3 4 2" xfId="5676" xr:uid="{9F1522FD-BD98-476E-8077-A1E82ECEAFC2}"/>
    <cellStyle name="Total 10 3 4 2 2" xfId="11987" xr:uid="{33171D78-6479-48C2-A56A-87F21357EED8}"/>
    <cellStyle name="Total 10 3 4 2 2 2" xfId="27095" xr:uid="{7A5AC047-1A57-4697-8378-B9FC52CC3840}"/>
    <cellStyle name="Total 10 3 4 2 3" xfId="15442" xr:uid="{BC539DE6-FD4F-4EB0-9AFA-5B194DC1F24F}"/>
    <cellStyle name="Total 10 3 4 2 3 2" xfId="30550" xr:uid="{BFD533F8-DB90-4BC5-A86D-7B1B9CDEB87D}"/>
    <cellStyle name="Total 10 3 4 2 4" xfId="20784" xr:uid="{63FE2B7F-D5B4-4184-B1A9-884CC8E97E03}"/>
    <cellStyle name="Total 10 3 4 3" xfId="9421" xr:uid="{DD943A6F-8012-416E-9119-0195FBAF0F31}"/>
    <cellStyle name="Total 10 3 4 3 2" xfId="24529" xr:uid="{62914626-886D-4F5D-94D7-1B9E9F5BC73B}"/>
    <cellStyle name="Total 10 3 4 4" xfId="9153" xr:uid="{F1CCBE1A-1E7B-4D1D-8155-F2FF28CC002B}"/>
    <cellStyle name="Total 10 3 4 4 2" xfId="24261" xr:uid="{ACF3DF5D-4F2B-4680-9988-03B38DA24ADE}"/>
    <cellStyle name="Total 10 3 4 5" xfId="18147" xr:uid="{092A3CA0-5E91-4993-A2B2-06D5F1CFF22C}"/>
    <cellStyle name="Total 10 3 5" xfId="3365" xr:uid="{299A461B-F9AB-436A-A65D-8C7506BF5246}"/>
    <cellStyle name="Total 10 3 5 2" xfId="6002" xr:uid="{D9113A91-BE12-42C2-AF57-5F0AA46AE246}"/>
    <cellStyle name="Total 10 3 5 2 2" xfId="12313" xr:uid="{E1ADEA07-CE4E-459D-85D1-8D09B1CEA9D0}"/>
    <cellStyle name="Total 10 3 5 2 2 2" xfId="27421" xr:uid="{62486A78-1757-494C-AC16-7FB8938B11A2}"/>
    <cellStyle name="Total 10 3 5 2 3" xfId="15269" xr:uid="{343CB525-D257-4829-88AF-FADA041B0158}"/>
    <cellStyle name="Total 10 3 5 2 3 2" xfId="30377" xr:uid="{4BB0C8EE-505E-4E2E-94D7-081C4A9B6BFC}"/>
    <cellStyle name="Total 10 3 5 2 4" xfId="21110" xr:uid="{C24C6626-27ED-466A-BD9E-94B271010220}"/>
    <cellStyle name="Total 10 3 5 3" xfId="9747" xr:uid="{71D173B0-3B91-40F8-8827-2EC16759BC5E}"/>
    <cellStyle name="Total 10 3 5 3 2" xfId="24855" xr:uid="{17B0A16F-498A-4433-B173-5335712CDF5B}"/>
    <cellStyle name="Total 10 3 5 4" xfId="14441" xr:uid="{0F8666BC-7C5D-4040-ABAA-4097AE84C738}"/>
    <cellStyle name="Total 10 3 5 4 2" xfId="29549" xr:uid="{98CDE932-B31B-40A5-8A3D-B6FE1EAF91A9}"/>
    <cellStyle name="Total 10 3 5 5" xfId="18473" xr:uid="{685F0BBA-9544-424E-899C-C1BD67B6E8A5}"/>
    <cellStyle name="Total 10 3 6" xfId="3671" xr:uid="{29589591-8E7F-4D06-8050-131A26A154EE}"/>
    <cellStyle name="Total 10 3 6 2" xfId="6308" xr:uid="{28C355FD-8680-4CA6-9EFA-164D33821EAB}"/>
    <cellStyle name="Total 10 3 6 2 2" xfId="12619" xr:uid="{9F28FCE0-CEE5-4B8B-9626-CC7C5D81DBAE}"/>
    <cellStyle name="Total 10 3 6 2 2 2" xfId="27727" xr:uid="{26363A95-7132-4047-9FD4-0C93C1D6EA57}"/>
    <cellStyle name="Total 10 3 6 2 3" xfId="16355" xr:uid="{779832BD-FB8D-495E-B0DE-5BF363E8C4B3}"/>
    <cellStyle name="Total 10 3 6 2 3 2" xfId="31463" xr:uid="{41B10900-F7BE-4B61-A676-0022B0CE8238}"/>
    <cellStyle name="Total 10 3 6 2 4" xfId="21416" xr:uid="{7C461CF1-E6E7-4002-A900-87B5FADE8566}"/>
    <cellStyle name="Total 10 3 6 3" xfId="10053" xr:uid="{70569921-92F8-4850-B07B-3A684CABE293}"/>
    <cellStyle name="Total 10 3 6 3 2" xfId="25161" xr:uid="{181904C8-27A2-4D6F-BF9B-C3EFD057C58F}"/>
    <cellStyle name="Total 10 3 6 4" xfId="14513" xr:uid="{3FEE3B16-5F71-4ACF-9485-F75A07089332}"/>
    <cellStyle name="Total 10 3 6 4 2" xfId="29621" xr:uid="{21B69EA4-E002-4ADE-940E-F6C96AF3AEEB}"/>
    <cellStyle name="Total 10 3 6 5" xfId="18779" xr:uid="{0B594C32-4BA6-4F20-B0ED-059AB68EB790}"/>
    <cellStyle name="Total 10 3 7" xfId="4046" xr:uid="{C84899D0-7019-4E70-853A-0D65166B4081}"/>
    <cellStyle name="Total 10 3 7 2" xfId="6683" xr:uid="{D6A05AA7-3C4F-414A-9DED-9C7E02E7A493}"/>
    <cellStyle name="Total 10 3 7 2 2" xfId="12994" xr:uid="{043B8F54-D133-42E0-A7C6-B2415BF67E15}"/>
    <cellStyle name="Total 10 3 7 2 2 2" xfId="28102" xr:uid="{A39F26D8-6D10-474A-93FF-C9908ACE4F85}"/>
    <cellStyle name="Total 10 3 7 2 3" xfId="16670" xr:uid="{7D19D6D5-AD5E-41B8-B5B8-68DA26E9ADB6}"/>
    <cellStyle name="Total 10 3 7 2 3 2" xfId="31778" xr:uid="{1ECB24C7-EE68-460A-ADDA-3559BC51E570}"/>
    <cellStyle name="Total 10 3 7 2 4" xfId="21791" xr:uid="{83A80EE2-C9EC-44A1-81E2-C8C9C9D0BC6A}"/>
    <cellStyle name="Total 10 3 7 3" xfId="10428" xr:uid="{0A548149-95D6-4449-9A7D-EC4EBAF72874}"/>
    <cellStyle name="Total 10 3 7 3 2" xfId="25536" xr:uid="{1980066D-BDD6-4475-A422-36FED2E568B1}"/>
    <cellStyle name="Total 10 3 7 4" xfId="15118" xr:uid="{B4367D56-4BAE-44ED-92BA-C9834120A44E}"/>
    <cellStyle name="Total 10 3 7 4 2" xfId="30226" xr:uid="{35B143F2-6B49-4371-ADBE-16171D070045}"/>
    <cellStyle name="Total 10 3 7 5" xfId="19154" xr:uid="{5AAF62CC-BC91-4908-86DC-811C78A9AA59}"/>
    <cellStyle name="Total 10 3 8" xfId="4345" xr:uid="{F42D3974-E6D8-4E10-B61E-F90E9048A457}"/>
    <cellStyle name="Total 10 3 8 2" xfId="6982" xr:uid="{2539F863-FB49-43FC-BB73-B62DE42FDA8A}"/>
    <cellStyle name="Total 10 3 8 2 2" xfId="13293" xr:uid="{8765993E-3B0E-4F1B-BA32-C0890763CA6C}"/>
    <cellStyle name="Total 10 3 8 2 2 2" xfId="28401" xr:uid="{D84F9B32-7A55-4629-8A63-1252E1262162}"/>
    <cellStyle name="Total 10 3 8 2 3" xfId="16957" xr:uid="{54378D51-EEF2-4B3B-9223-D14D6BAC2D69}"/>
    <cellStyle name="Total 10 3 8 2 3 2" xfId="32065" xr:uid="{368D7300-B013-40E7-A71A-9BA3877CE439}"/>
    <cellStyle name="Total 10 3 8 2 4" xfId="22090" xr:uid="{4F943A89-C2C4-475B-B763-62DF1D8AB93A}"/>
    <cellStyle name="Total 10 3 8 3" xfId="10727" xr:uid="{AA514EE1-37D4-4F3B-B22C-2B95188EB6F1}"/>
    <cellStyle name="Total 10 3 8 3 2" xfId="25835" xr:uid="{729839BE-8F30-4A9B-B3F6-A0BC64D6DE94}"/>
    <cellStyle name="Total 10 3 8 4" xfId="11232" xr:uid="{29D2969D-5D90-46A5-8808-9AAC3F135482}"/>
    <cellStyle name="Total 10 3 8 4 2" xfId="26340" xr:uid="{D45414EF-637C-4D7E-902B-473AF40F137C}"/>
    <cellStyle name="Total 10 3 8 5" xfId="19453" xr:uid="{7EC6C97A-7F47-4524-BBB6-727059DA880B}"/>
    <cellStyle name="Total 10 3 9" xfId="4611" xr:uid="{93D367B0-3260-483A-A72F-7DE354530F32}"/>
    <cellStyle name="Total 10 3 9 2" xfId="10993" xr:uid="{7C7E6B8A-E5F8-46D3-AAD2-0DF0164CCAFE}"/>
    <cellStyle name="Total 10 3 9 2 2" xfId="26101" xr:uid="{7204D816-F533-416A-8F38-2098C81229DA}"/>
    <cellStyle name="Total 10 3 9 3" xfId="7975" xr:uid="{6C844A33-F0DD-4C10-BEAC-3149DC2DC7CD}"/>
    <cellStyle name="Total 10 3 9 3 2" xfId="23083" xr:uid="{8D6831C8-6A25-4F2B-A23E-181C6AF7091A}"/>
    <cellStyle name="Total 10 3 9 4" xfId="19719" xr:uid="{B4231672-7ADC-4B90-9323-B73CCD3D1A15}"/>
    <cellStyle name="Total 10 4" xfId="2136" xr:uid="{91FA8264-909D-4388-B63B-5F27C5DB8093}"/>
    <cellStyle name="Total 10 4 10" xfId="14788" xr:uid="{B21D26F3-1665-473A-8EC4-1EBDEF1F805B}"/>
    <cellStyle name="Total 10 4 10 2" xfId="29896" xr:uid="{9E0213C4-8C4F-4F5D-83FC-EF848B606C42}"/>
    <cellStyle name="Total 10 4 11" xfId="14055" xr:uid="{890C8E1C-F46B-44D1-8CF4-6382D97F054C}"/>
    <cellStyle name="Total 10 4 11 2" xfId="29163" xr:uid="{4B5BF5E9-5553-431A-A283-20DC0F5C9192}"/>
    <cellStyle name="Total 10 4 12" xfId="17361" xr:uid="{90710B94-E105-41A7-8795-158EE05D337C}"/>
    <cellStyle name="Total 10 4 2" xfId="2626" xr:uid="{61CB3084-41E0-45FA-AC1D-43DCAFF3EDB3}"/>
    <cellStyle name="Total 10 4 2 2" xfId="5263" xr:uid="{7FC0CDB7-67B1-457C-8FF0-C0DB40069697}"/>
    <cellStyle name="Total 10 4 2 2 2" xfId="11627" xr:uid="{94EAE5AA-4684-4EA8-A33A-62D6A7F0D950}"/>
    <cellStyle name="Total 10 4 2 2 2 2" xfId="26735" xr:uid="{9104C7E2-D1D9-4A9C-991A-9DE2CF40F193}"/>
    <cellStyle name="Total 10 4 2 2 3" xfId="16324" xr:uid="{BCCEBC0D-9530-4B40-8FE2-ADF49DDBF9DA}"/>
    <cellStyle name="Total 10 4 2 2 3 2" xfId="31432" xr:uid="{C9DED9E6-02EC-44A0-9C38-BBA981EC62CD}"/>
    <cellStyle name="Total 10 4 2 2 4" xfId="20371" xr:uid="{400F8FD4-B498-4F1F-8EEA-31E6BF57044D}"/>
    <cellStyle name="Total 10 4 2 3" xfId="9093" xr:uid="{D682C840-5460-45C4-96AA-BF06CED3DD6A}"/>
    <cellStyle name="Total 10 4 2 3 2" xfId="24201" xr:uid="{9090ACFE-5746-4278-B2F9-38B81FD8D341}"/>
    <cellStyle name="Total 10 4 2 4" xfId="7747" xr:uid="{7DC103CE-1564-4F4F-B97D-8A48A4DEB2ED}"/>
    <cellStyle name="Total 10 4 2 4 2" xfId="22855" xr:uid="{2BF866B4-66FA-4230-80D0-8963C40CEDDF}"/>
    <cellStyle name="Total 10 4 2 5" xfId="9257" xr:uid="{084CCFE8-7A66-4F4E-A6ED-135EA7158257}"/>
    <cellStyle name="Total 10 4 2 5 2" xfId="24365" xr:uid="{1B0C1AD1-377C-4528-A8BB-95E97CFBB8F4}"/>
    <cellStyle name="Total 10 4 2 6" xfId="17734" xr:uid="{6B8CF7D8-00A7-45A8-9FA3-754FEAF19564}"/>
    <cellStyle name="Total 10 4 3" xfId="2891" xr:uid="{668555EF-6B57-44DB-81B6-47FEEC21EFE9}"/>
    <cellStyle name="Total 10 4 3 2" xfId="5528" xr:uid="{2DF76618-F40F-4931-A38B-5B7309B11A5B}"/>
    <cellStyle name="Total 10 4 3 2 2" xfId="11839" xr:uid="{0DCBC1F4-5675-488B-BCAD-7001437DBC05}"/>
    <cellStyle name="Total 10 4 3 2 2 2" xfId="26947" xr:uid="{FB08C2DD-931D-49E3-87B2-89638BAA6471}"/>
    <cellStyle name="Total 10 4 3 2 3" xfId="16123" xr:uid="{AC3E40FD-44A1-493E-98BE-839E90FBA442}"/>
    <cellStyle name="Total 10 4 3 2 3 2" xfId="31231" xr:uid="{C1391969-3398-4C9C-ACD4-BD32896C6707}"/>
    <cellStyle name="Total 10 4 3 2 4" xfId="20636" xr:uid="{45C37E9A-968D-4C16-A84A-9DEFC7DD0A25}"/>
    <cellStyle name="Total 10 4 3 3" xfId="15435" xr:uid="{7F1D77CA-1BED-4918-8F70-6265FFDF4F52}"/>
    <cellStyle name="Total 10 4 3 3 2" xfId="30543" xr:uid="{EBCB1CD3-64C3-4243-9F91-C08462521BA8}"/>
    <cellStyle name="Total 10 4 3 4" xfId="17999" xr:uid="{A78BE591-035A-4CF1-9DED-278406E00DC8}"/>
    <cellStyle name="Total 10 4 4" xfId="3194" xr:uid="{99B05FDA-6CB4-4663-B4E3-D43337408BA7}"/>
    <cellStyle name="Total 10 4 4 2" xfId="5831" xr:uid="{F73FA62B-7D25-4052-801A-33A3CC0F41AE}"/>
    <cellStyle name="Total 10 4 4 2 2" xfId="12142" xr:uid="{7B402E70-CA6B-42B9-9F5C-30C0525F6227}"/>
    <cellStyle name="Total 10 4 4 2 2 2" xfId="27250" xr:uid="{78FDA842-113E-4C7A-A2DD-7471B8334D5A}"/>
    <cellStyle name="Total 10 4 4 2 3" xfId="11211" xr:uid="{23CA5C9D-74D7-4DEF-9347-88084C793C57}"/>
    <cellStyle name="Total 10 4 4 2 3 2" xfId="26319" xr:uid="{BA8F4DF7-E27A-4A0F-AEF3-26F37B56E1A2}"/>
    <cellStyle name="Total 10 4 4 2 4" xfId="20939" xr:uid="{3840D848-9DA1-4868-B7EE-969D87DA6398}"/>
    <cellStyle name="Total 10 4 4 3" xfId="9576" xr:uid="{2877F96A-4222-4601-8F8C-E7D1AB36C14D}"/>
    <cellStyle name="Total 10 4 4 3 2" xfId="24684" xr:uid="{13710C8C-2583-4539-8392-AF9C2917490A}"/>
    <cellStyle name="Total 10 4 4 4" xfId="7053" xr:uid="{9AB17DF0-2EC6-4E06-A708-4A20EF4C852D}"/>
    <cellStyle name="Total 10 4 4 4 2" xfId="22161" xr:uid="{3CCDA60A-0766-424F-A641-01048116813E}"/>
    <cellStyle name="Total 10 4 4 5" xfId="18302" xr:uid="{E4C22AD8-B5EC-4DD3-A57F-25F962C25B8C}"/>
    <cellStyle name="Total 10 4 5" xfId="3520" xr:uid="{1E0E38F4-13BB-4DB9-BC51-A97900E0EB56}"/>
    <cellStyle name="Total 10 4 5 2" xfId="6157" xr:uid="{D306EE87-CA94-4788-9E4D-330F20BAE29B}"/>
    <cellStyle name="Total 10 4 5 2 2" xfId="12468" xr:uid="{F4A69B26-2567-4569-8D0E-AA2A20189ED8}"/>
    <cellStyle name="Total 10 4 5 2 2 2" xfId="27576" xr:uid="{508C8AEB-3B76-4AD5-98EB-3E456503BDE2}"/>
    <cellStyle name="Total 10 4 5 2 3" xfId="7118" xr:uid="{22E0BC81-6971-44CF-AEE3-C13460AC2A75}"/>
    <cellStyle name="Total 10 4 5 2 3 2" xfId="22226" xr:uid="{956DA43E-7783-4B73-A4C2-8271075E2B97}"/>
    <cellStyle name="Total 10 4 5 2 4" xfId="21265" xr:uid="{DDDC7FFA-E1EC-431E-A83D-B35455CCE93F}"/>
    <cellStyle name="Total 10 4 5 3" xfId="9902" xr:uid="{A71B8170-30E2-4C56-8FF5-57ED4E1AED0B}"/>
    <cellStyle name="Total 10 4 5 3 2" xfId="25010" xr:uid="{63DF7400-9FF6-4CFF-9DEA-1A3BB6B2773B}"/>
    <cellStyle name="Total 10 4 5 4" xfId="8104" xr:uid="{FBC655D9-61B3-4C6D-938A-3E8CAB4FDBC4}"/>
    <cellStyle name="Total 10 4 5 4 2" xfId="23212" xr:uid="{E9CF5F7E-B247-4619-B875-5226D3AE31FD}"/>
    <cellStyle name="Total 10 4 5 5" xfId="18628" xr:uid="{450A4D10-7AB4-4AC4-A34F-1232D71306FF}"/>
    <cellStyle name="Total 10 4 6" xfId="3826" xr:uid="{E8FB1B5E-8C2E-4DC2-B267-89A37FC8A891}"/>
    <cellStyle name="Total 10 4 6 2" xfId="6463" xr:uid="{A5FB4313-E8C6-4B2F-8C5B-F241BEFA9A81}"/>
    <cellStyle name="Total 10 4 6 2 2" xfId="12774" xr:uid="{9CFB0CE2-8CE3-4165-B57A-C971F0DE8F14}"/>
    <cellStyle name="Total 10 4 6 2 2 2" xfId="27882" xr:uid="{73E31749-9284-40BF-9533-F55F5007B9AC}"/>
    <cellStyle name="Total 10 4 6 2 3" xfId="7824" xr:uid="{5EFEF4F2-57C4-43F8-A7B8-05074EAC54F3}"/>
    <cellStyle name="Total 10 4 6 2 3 2" xfId="22932" xr:uid="{9366B7EA-586C-44E3-95F8-858F50E408AC}"/>
    <cellStyle name="Total 10 4 6 2 4" xfId="21571" xr:uid="{D8CAF1BF-C870-4FA7-AEF7-B61CFD4770DF}"/>
    <cellStyle name="Total 10 4 6 3" xfId="10208" xr:uid="{DAA72DE1-6F55-453C-8844-89100397D029}"/>
    <cellStyle name="Total 10 4 6 3 2" xfId="25316" xr:uid="{D9331F57-938D-4802-95DC-D8B91EF48774}"/>
    <cellStyle name="Total 10 4 6 4" xfId="15864" xr:uid="{9CD4530E-83C5-49C5-B121-55207517343A}"/>
    <cellStyle name="Total 10 4 6 4 2" xfId="30972" xr:uid="{DB11145A-6A76-4CB9-AC32-53C8F2A38507}"/>
    <cellStyle name="Total 10 4 6 5" xfId="18934" xr:uid="{8034163F-5EDB-4817-BB2A-0242FF33D2B2}"/>
    <cellStyle name="Total 10 4 7" xfId="4208" xr:uid="{61E902CD-4D06-4EC4-971E-288C990E4D7A}"/>
    <cellStyle name="Total 10 4 7 2" xfId="6845" xr:uid="{267A91FE-D026-4BB1-9051-26C2C8C6161C}"/>
    <cellStyle name="Total 10 4 7 2 2" xfId="13156" xr:uid="{90DD07F4-6DBC-4F2C-A113-13DF8104DB47}"/>
    <cellStyle name="Total 10 4 7 2 2 2" xfId="28264" xr:uid="{7042F5CA-D1F4-4B6D-8E66-94621D57EF29}"/>
    <cellStyle name="Total 10 4 7 2 3" xfId="16825" xr:uid="{C11B1AF4-87BD-4996-A8EB-C185B1062EAF}"/>
    <cellStyle name="Total 10 4 7 2 3 2" xfId="31933" xr:uid="{837EED4F-A8B2-4A69-8868-8FD4250AAF68}"/>
    <cellStyle name="Total 10 4 7 2 4" xfId="21953" xr:uid="{D8A9F0D5-26ED-46FA-8A26-CE4CA26D4B8E}"/>
    <cellStyle name="Total 10 4 7 3" xfId="10590" xr:uid="{23BB66AD-E40A-4EC3-93BE-EF396D078AF0}"/>
    <cellStyle name="Total 10 4 7 3 2" xfId="25698" xr:uid="{A543D67E-48DB-45CF-91A8-FBCF11AC7E19}"/>
    <cellStyle name="Total 10 4 7 4" xfId="9132" xr:uid="{356D01E7-E3F1-494D-BFB1-77AB20A07DA0}"/>
    <cellStyle name="Total 10 4 7 4 2" xfId="24240" xr:uid="{236D12B5-57C6-477C-9997-8F5905D35325}"/>
    <cellStyle name="Total 10 4 7 5" xfId="19316" xr:uid="{7DFE82AD-E1C6-45B7-83A2-D0EB4C4D8C71}"/>
    <cellStyle name="Total 10 4 8" xfId="4773" xr:uid="{05DB4302-0916-4CBF-A4C6-6AAD226A7BB9}"/>
    <cellStyle name="Total 10 4 8 2" xfId="11155" xr:uid="{5BDD6A02-FCC3-479C-B64D-52C2795D75B5}"/>
    <cellStyle name="Total 10 4 8 2 2" xfId="26263" xr:uid="{677C1ADF-40F3-4EC8-9340-7C3DA06F8984}"/>
    <cellStyle name="Total 10 4 8 3" xfId="7946" xr:uid="{33E726AA-7605-4278-97A0-A3AD751CF4F0}"/>
    <cellStyle name="Total 10 4 8 3 2" xfId="23054" xr:uid="{0CE355CC-1EAA-4834-AF6A-3161462941BB}"/>
    <cellStyle name="Total 10 4 8 4" xfId="19881" xr:uid="{8215C545-8BFC-4BBD-BE3A-ADA2CE182632}"/>
    <cellStyle name="Total 10 4 9" xfId="8634" xr:uid="{987565C3-A0A1-4FBC-946C-F2554BBC2CF2}"/>
    <cellStyle name="Total 10 4 9 2" xfId="23742" xr:uid="{074F4C10-0EA4-4F4B-8B41-4CB52C41082D}"/>
    <cellStyle name="Total 10 5" xfId="2151" xr:uid="{C9788C01-4B1E-4095-A192-E70219ABC929}"/>
    <cellStyle name="Total 10 5 10" xfId="7834" xr:uid="{C9E6D7CB-9F2F-4132-A9F9-7CF24EC4BA1F}"/>
    <cellStyle name="Total 10 5 10 2" xfId="22942" xr:uid="{85EA519F-72F8-4A8A-8887-2A32DC12BA03}"/>
    <cellStyle name="Total 10 5 11" xfId="17376" xr:uid="{C969EF48-69F0-41FF-916C-A1AB3F900026}"/>
    <cellStyle name="Total 10 5 2" xfId="2906" xr:uid="{1FBF1EAB-B75B-4CBF-A0E0-988C6591B607}"/>
    <cellStyle name="Total 10 5 2 2" xfId="5543" xr:uid="{C0FB2EC2-3F63-4E95-ACD2-AA636FB78BB0}"/>
    <cellStyle name="Total 10 5 2 2 2" xfId="11854" xr:uid="{D258E359-5DD5-4EF9-B3C2-3560E97C213C}"/>
    <cellStyle name="Total 10 5 2 2 2 2" xfId="26962" xr:uid="{DB5288F9-5503-44CF-9A75-2646B2DF5195}"/>
    <cellStyle name="Total 10 5 2 2 3" xfId="7303" xr:uid="{3392685D-F8E4-4C56-9FEE-FE407C9CFED1}"/>
    <cellStyle name="Total 10 5 2 2 3 2" xfId="22411" xr:uid="{4898AA11-3706-4C87-80A3-4E62FC66FB3B}"/>
    <cellStyle name="Total 10 5 2 2 4" xfId="20651" xr:uid="{C09AB11B-C2AD-4B5E-83C7-FED7847A3B4B}"/>
    <cellStyle name="Total 10 5 2 3" xfId="8737" xr:uid="{1142B360-FDE6-41A6-8811-0EF7DE2AA157}"/>
    <cellStyle name="Total 10 5 2 3 2" xfId="23845" xr:uid="{6A20FC9D-765A-4453-9E4D-AB0BB46355AF}"/>
    <cellStyle name="Total 10 5 2 4" xfId="18014" xr:uid="{04E36D4A-AA75-4ECC-B05D-D8D380883CA0}"/>
    <cellStyle name="Total 10 5 3" xfId="3209" xr:uid="{962025F1-1F3D-412E-849B-DFBB38D069D7}"/>
    <cellStyle name="Total 10 5 3 2" xfId="5846" xr:uid="{DCC6A9ED-A33C-44C3-AF43-790F143C2ADA}"/>
    <cellStyle name="Total 10 5 3 2 2" xfId="12157" xr:uid="{A900A57A-086D-4CA3-AE20-A534FABD35A4}"/>
    <cellStyle name="Total 10 5 3 2 2 2" xfId="27265" xr:uid="{F6A7509A-88D5-4050-8878-3C917FA26269}"/>
    <cellStyle name="Total 10 5 3 2 3" xfId="14547" xr:uid="{06C4076B-601A-444C-AECE-6C8F10385696}"/>
    <cellStyle name="Total 10 5 3 2 3 2" xfId="29655" xr:uid="{3A36C1D5-630C-41BF-9BFB-EDFAA499896B}"/>
    <cellStyle name="Total 10 5 3 2 4" xfId="20954" xr:uid="{DFF2A100-1A4E-4F25-9812-94655A26E95A}"/>
    <cellStyle name="Total 10 5 3 3" xfId="9591" xr:uid="{002996FD-FA03-49CA-879C-8B68A6A15F56}"/>
    <cellStyle name="Total 10 5 3 3 2" xfId="24699" xr:uid="{E530A004-3ED2-48E3-8A9B-9583549F310D}"/>
    <cellStyle name="Total 10 5 3 4" xfId="14505" xr:uid="{CCB646C5-82FA-42AA-B5E1-9EB09108AA32}"/>
    <cellStyle name="Total 10 5 3 4 2" xfId="29613" xr:uid="{A1552D95-5D5B-4549-9FB7-F182253B41F8}"/>
    <cellStyle name="Total 10 5 3 5" xfId="18317" xr:uid="{D2B7ED35-8855-43CF-B55C-90F8AC6927DC}"/>
    <cellStyle name="Total 10 5 4" xfId="3535" xr:uid="{202E078A-29F5-495C-80C5-3F950270A776}"/>
    <cellStyle name="Total 10 5 4 2" xfId="6172" xr:uid="{6DAF8A38-05FD-4134-A10B-ABAAA4BA0988}"/>
    <cellStyle name="Total 10 5 4 2 2" xfId="12483" xr:uid="{8208394B-3C09-4470-8922-FCF638652DC7}"/>
    <cellStyle name="Total 10 5 4 2 2 2" xfId="27591" xr:uid="{D5BFA4D6-F45A-42C3-94B5-CDD53F1B8A6B}"/>
    <cellStyle name="Total 10 5 4 2 3" xfId="14833" xr:uid="{8E7E86C9-CA35-46AB-BF31-A6A368DC5199}"/>
    <cellStyle name="Total 10 5 4 2 3 2" xfId="29941" xr:uid="{09D80432-1E91-47C1-A39C-8B50B66061AD}"/>
    <cellStyle name="Total 10 5 4 2 4" xfId="21280" xr:uid="{0E5582A7-09D2-45BE-B985-269DDDD348F5}"/>
    <cellStyle name="Total 10 5 4 3" xfId="9917" xr:uid="{D6E1B295-8F1E-420C-8588-538652E02C0A}"/>
    <cellStyle name="Total 10 5 4 3 2" xfId="25025" xr:uid="{D28FF208-83F5-4706-8A14-A16A8C0222D2}"/>
    <cellStyle name="Total 10 5 4 4" xfId="14116" xr:uid="{15075287-B925-4267-B9F3-1007F32ED6DD}"/>
    <cellStyle name="Total 10 5 4 4 2" xfId="29224" xr:uid="{6203F9B3-F4AF-4294-B24C-A97F33D9263B}"/>
    <cellStyle name="Total 10 5 4 5" xfId="18643" xr:uid="{FC8F0FE9-2F23-4215-B551-9AE608FBEB1A}"/>
    <cellStyle name="Total 10 5 5" xfId="3841" xr:uid="{A7782FC0-8908-4C43-B209-E16D0F2A8D00}"/>
    <cellStyle name="Total 10 5 5 2" xfId="6478" xr:uid="{9DC39043-5A92-4FA0-AFE4-B038F96DBCE1}"/>
    <cellStyle name="Total 10 5 5 2 2" xfId="12789" xr:uid="{054383A6-72CC-4F32-8BA9-0AC4F6A95D43}"/>
    <cellStyle name="Total 10 5 5 2 2 2" xfId="27897" xr:uid="{279D2928-802E-4230-8319-AB563F5AA050}"/>
    <cellStyle name="Total 10 5 5 2 3" xfId="15184" xr:uid="{9C34DC24-171F-46C8-9806-7EA9A4E9FE89}"/>
    <cellStyle name="Total 10 5 5 2 3 2" xfId="30292" xr:uid="{BAE68957-7554-43EC-9D11-3464292D1131}"/>
    <cellStyle name="Total 10 5 5 2 4" xfId="21586" xr:uid="{7E03D99B-FB0D-468E-8065-B5F655B5C8CF}"/>
    <cellStyle name="Total 10 5 5 3" xfId="10223" xr:uid="{4489E4B9-B574-4388-8365-0D6540B89FE3}"/>
    <cellStyle name="Total 10 5 5 3 2" xfId="25331" xr:uid="{1DDA43C8-FCB3-4E4D-A778-33D5CFAC422E}"/>
    <cellStyle name="Total 10 5 5 4" xfId="8126" xr:uid="{B0D49E90-447F-4D43-96F1-FE5EE787204F}"/>
    <cellStyle name="Total 10 5 5 4 2" xfId="23234" xr:uid="{1AD25E47-EDE2-40B9-8F5B-C215E31F6C06}"/>
    <cellStyle name="Total 10 5 5 5" xfId="18949" xr:uid="{49FBA564-4404-484D-81FF-E408942920C9}"/>
    <cellStyle name="Total 10 5 6" xfId="4223" xr:uid="{54FC8B58-E1BC-445B-A27A-DD8F796CA059}"/>
    <cellStyle name="Total 10 5 6 2" xfId="6860" xr:uid="{DEF864F3-998E-4271-8AB3-D9E63E0FD6B3}"/>
    <cellStyle name="Total 10 5 6 2 2" xfId="13171" xr:uid="{163B3C54-21FB-4F68-BCD6-5A280C015ADC}"/>
    <cellStyle name="Total 10 5 6 2 2 2" xfId="28279" xr:uid="{8658E057-8DD2-4B36-A32B-EF5F73CAA072}"/>
    <cellStyle name="Total 10 5 6 2 3" xfId="16840" xr:uid="{465B2474-13F9-49D8-A731-2F9793100995}"/>
    <cellStyle name="Total 10 5 6 2 3 2" xfId="31948" xr:uid="{56CA6FCF-96FA-48F3-9F34-C25A9E5B29FF}"/>
    <cellStyle name="Total 10 5 6 2 4" xfId="21968" xr:uid="{FD9C8901-8727-4C76-9E8E-95BD5F126773}"/>
    <cellStyle name="Total 10 5 6 3" xfId="10605" xr:uid="{C4DE3D3F-AD1F-431A-8581-628007E46A80}"/>
    <cellStyle name="Total 10 5 6 3 2" xfId="25713" xr:uid="{915944E7-784B-4659-8F40-89BA2455DDBC}"/>
    <cellStyle name="Total 10 5 6 4" xfId="9164" xr:uid="{C888F0F7-052D-49BF-908B-3084317520C6}"/>
    <cellStyle name="Total 10 5 6 4 2" xfId="24272" xr:uid="{BE58126D-7094-4277-B13E-B73815BB7BB8}"/>
    <cellStyle name="Total 10 5 6 5" xfId="19331" xr:uid="{4305FC1C-DF50-4BAA-88DD-EAE01255A6B6}"/>
    <cellStyle name="Total 10 5 7" xfId="4788" xr:uid="{B86AC163-C40F-4E94-8BCA-E9FC4073D28D}"/>
    <cellStyle name="Total 10 5 7 2" xfId="11170" xr:uid="{B3E117C0-D8DC-4209-AB46-7214A8BF4D91}"/>
    <cellStyle name="Total 10 5 7 2 2" xfId="26278" xr:uid="{DD6E08F7-49EE-4B99-9116-EA687D715CC6}"/>
    <cellStyle name="Total 10 5 7 3" xfId="7978" xr:uid="{4780C791-EB79-45C8-9F14-1DF20C6DFF44}"/>
    <cellStyle name="Total 10 5 7 3 2" xfId="23086" xr:uid="{21F4379A-FE58-4EC2-A1ED-F9B6E98FA561}"/>
    <cellStyle name="Total 10 5 7 4" xfId="19896" xr:uid="{57675288-7318-4179-A9EF-D6749144F264}"/>
    <cellStyle name="Total 10 5 8" xfId="8649" xr:uid="{CD214869-7307-4EAC-917F-B6F5BE8473FE}"/>
    <cellStyle name="Total 10 5 8 2" xfId="23757" xr:uid="{3C5F3195-572A-4CE9-9DD1-8932576C2036}"/>
    <cellStyle name="Total 10 5 9" xfId="16069" xr:uid="{75A3ECF9-EDC9-4F12-BBCA-4104D7D58579}"/>
    <cellStyle name="Total 10 5 9 2" xfId="31177" xr:uid="{7B28B5AD-C4A6-4544-812C-7C32A80CD823}"/>
    <cellStyle name="Total 11" xfId="1775" xr:uid="{00000000-0005-0000-0000-0000EF060000}"/>
    <cellStyle name="Total 11 2" xfId="1946" xr:uid="{DEADC66B-4214-4678-8261-D3F257797CAB}"/>
    <cellStyle name="Total 11 2 10" xfId="8447" xr:uid="{D8793E86-BE4B-4142-8702-B45CCEB4D496}"/>
    <cellStyle name="Total 11 2 10 2" xfId="23555" xr:uid="{74407F18-3DA5-40DC-B2A7-33E4761EDBF3}"/>
    <cellStyle name="Total 11 2 11" xfId="14994" xr:uid="{73A62AF6-6BBC-4189-887B-4CD1AE551E97}"/>
    <cellStyle name="Total 11 2 11 2" xfId="30102" xr:uid="{6DEA5C8B-CF18-4E12-9458-2A4FD23EFBAD}"/>
    <cellStyle name="Total 11 2 12" xfId="15982" xr:uid="{2BED41DC-D7BD-4FAC-9DFE-A946B49D08B7}"/>
    <cellStyle name="Total 11 2 12 2" xfId="31090" xr:uid="{42889FC3-0C4A-45F3-84D4-102D37385261}"/>
    <cellStyle name="Total 11 2 13" xfId="17171" xr:uid="{382D7CF0-361E-4C71-B177-0447D8D0617B}"/>
    <cellStyle name="Total 11 2 2" xfId="2506" xr:uid="{AF4727FC-467E-47C0-872B-59B40AE7A58D}"/>
    <cellStyle name="Total 11 2 2 2" xfId="5143" xr:uid="{AB2FEFCF-1426-47FE-8722-0F4B8B727D89}"/>
    <cellStyle name="Total 11 2 2 2 2" xfId="11507" xr:uid="{F4026BEB-23E7-4A35-BC43-60AF242A8444}"/>
    <cellStyle name="Total 11 2 2 2 2 2" xfId="26615" xr:uid="{59217E81-CA2F-418F-AA15-107037EE229B}"/>
    <cellStyle name="Total 11 2 2 2 3" xfId="16383" xr:uid="{DDE5AA4F-01E9-48B5-9178-3F71707B0174}"/>
    <cellStyle name="Total 11 2 2 2 3 2" xfId="31491" xr:uid="{DC079EA4-3F95-4221-B2F5-1C01C1978747}"/>
    <cellStyle name="Total 11 2 2 2 4" xfId="20251" xr:uid="{5FDEC552-9E2F-4F2C-AF6E-4EE8FC793ABB}"/>
    <cellStyle name="Total 11 2 2 3" xfId="8973" xr:uid="{307682E8-1A74-4DE2-9D26-06A66AC14019}"/>
    <cellStyle name="Total 11 2 2 3 2" xfId="24081" xr:uid="{CBF909ED-36A2-449B-9955-F756E75C3BF3}"/>
    <cellStyle name="Total 11 2 3" xfId="2722" xr:uid="{A184B710-BDC1-4A81-8341-24754EB99D91}"/>
    <cellStyle name="Total 11 2 3 2" xfId="5359" xr:uid="{9A482E2E-D74F-4F5C-932A-6B37DD2C12C4}"/>
    <cellStyle name="Total 11 2 3 2 2" xfId="11708" xr:uid="{2D4EF17B-02FB-463D-ABC4-AD1A225348A9}"/>
    <cellStyle name="Total 11 2 3 2 2 2" xfId="26816" xr:uid="{34CB480F-406E-49BD-9700-F5E0804EF2CC}"/>
    <cellStyle name="Total 11 2 3 2 3" xfId="15933" xr:uid="{1112D797-11D0-42FD-BC1B-ABF3BE33C34A}"/>
    <cellStyle name="Total 11 2 3 2 3 2" xfId="31041" xr:uid="{FA6AB175-5508-4101-AD41-DBA67D2781E9}"/>
    <cellStyle name="Total 11 2 3 2 4" xfId="20467" xr:uid="{85518335-728B-418A-8DF6-D44517B06C9A}"/>
    <cellStyle name="Total 11 2 3 3" xfId="16149" xr:uid="{6120222E-5504-437B-AE71-23309A3E251A}"/>
    <cellStyle name="Total 11 2 3 3 2" xfId="31257" xr:uid="{CB6AEB27-A801-471C-B136-C4C22BE263EA}"/>
    <cellStyle name="Total 11 2 3 4" xfId="17830" xr:uid="{DAD33DBD-12DE-4FF0-9B15-3DBCEE47FBCB}"/>
    <cellStyle name="Total 11 2 4" xfId="3025" xr:uid="{40D5F946-F239-4B7F-817C-5145FF96F22F}"/>
    <cellStyle name="Total 11 2 4 2" xfId="5662" xr:uid="{DC09C980-0635-410A-892A-D75CE5A4F486}"/>
    <cellStyle name="Total 11 2 4 2 2" xfId="11973" xr:uid="{95B501C4-3F3F-4522-AE6D-44A496166E9B}"/>
    <cellStyle name="Total 11 2 4 2 2 2" xfId="27081" xr:uid="{BCB6D0AE-6574-458E-B430-037281C2DE90}"/>
    <cellStyle name="Total 11 2 4 2 3" xfId="14575" xr:uid="{D0254CEA-2992-4257-B041-F0FB97CAFC89}"/>
    <cellStyle name="Total 11 2 4 2 3 2" xfId="29683" xr:uid="{BCE55969-CF6D-4633-8CE1-DDE416B523D2}"/>
    <cellStyle name="Total 11 2 4 2 4" xfId="20770" xr:uid="{C5F27654-FA97-46B0-AB9B-09AC58CBA869}"/>
    <cellStyle name="Total 11 2 4 3" xfId="9407" xr:uid="{D1B8768D-BF9D-4C64-945A-00BFA996FDAC}"/>
    <cellStyle name="Total 11 2 4 3 2" xfId="24515" xr:uid="{93C615B4-18E1-4788-849A-832414FEBD2A}"/>
    <cellStyle name="Total 11 2 4 4" xfId="11811" xr:uid="{25B21424-A215-4477-8BE0-097D63495717}"/>
    <cellStyle name="Total 11 2 4 4 2" xfId="26919" xr:uid="{49EC77E3-CE5A-4F10-85F5-05464C80397F}"/>
    <cellStyle name="Total 11 2 4 5" xfId="18133" xr:uid="{A5988284-A711-4591-B091-1CF8E525B1D4}"/>
    <cellStyle name="Total 11 2 5" xfId="3351" xr:uid="{E0818EA1-87D1-4D83-B9F5-5F9DE5C182AF}"/>
    <cellStyle name="Total 11 2 5 2" xfId="5988" xr:uid="{18BA8E3E-8BFD-42A1-B7AF-70C1ADF5A432}"/>
    <cellStyle name="Total 11 2 5 2 2" xfId="12299" xr:uid="{1DA7EB38-EB06-4B16-B101-ED06DAAF2924}"/>
    <cellStyle name="Total 11 2 5 2 2 2" xfId="27407" xr:uid="{864C286F-A2C0-4140-87EE-D85EF63BC9F0}"/>
    <cellStyle name="Total 11 2 5 2 3" xfId="16136" xr:uid="{A927821D-097D-4542-AFB6-A17420D84B6D}"/>
    <cellStyle name="Total 11 2 5 2 3 2" xfId="31244" xr:uid="{6F05F41D-77F7-41DD-998E-4B8C9EDD8CC7}"/>
    <cellStyle name="Total 11 2 5 2 4" xfId="21096" xr:uid="{E9B2955A-7F8E-4960-AEAC-C6666F3FBBD3}"/>
    <cellStyle name="Total 11 2 5 3" xfId="9733" xr:uid="{826408E2-299F-438D-807C-418A0D3F9912}"/>
    <cellStyle name="Total 11 2 5 3 2" xfId="24841" xr:uid="{92058B58-83A0-4648-9780-FE2C81122E94}"/>
    <cellStyle name="Total 11 2 5 4" xfId="7391" xr:uid="{D48DBDD4-195F-4126-BE75-9A5F051AEE80}"/>
    <cellStyle name="Total 11 2 5 4 2" xfId="22499" xr:uid="{EDD4DB37-4875-4047-8710-3882993478E2}"/>
    <cellStyle name="Total 11 2 5 5" xfId="18459" xr:uid="{D1AAF6DF-A204-4E41-BCD0-7D5F255BCB95}"/>
    <cellStyle name="Total 11 2 6" xfId="3657" xr:uid="{A5A6ADAA-4ECC-44BD-ADE6-24A0B8279886}"/>
    <cellStyle name="Total 11 2 6 2" xfId="6294" xr:uid="{B64BDBFB-530B-4094-A520-4E98749B1C53}"/>
    <cellStyle name="Total 11 2 6 2 2" xfId="12605" xr:uid="{7CE3C5B3-C1C9-476F-B734-5A734FFAEA7D}"/>
    <cellStyle name="Total 11 2 6 2 2 2" xfId="27713" xr:uid="{CA94CD27-CBC4-4165-8C57-C85E19C5A91B}"/>
    <cellStyle name="Total 11 2 6 2 3" xfId="14300" xr:uid="{61106E2D-15D0-446C-8B41-4B175E9ADF1E}"/>
    <cellStyle name="Total 11 2 6 2 3 2" xfId="29408" xr:uid="{9C345368-BA35-4AE8-9452-622C485219B1}"/>
    <cellStyle name="Total 11 2 6 2 4" xfId="21402" xr:uid="{3C50F6CD-6FB8-47CA-A15F-2D0C07FA4FD2}"/>
    <cellStyle name="Total 11 2 6 3" xfId="10039" xr:uid="{3EC49566-A47A-4CE5-8B38-8D01E05AF77C}"/>
    <cellStyle name="Total 11 2 6 3 2" xfId="25147" xr:uid="{768332CE-7289-4F43-AE34-1BEBB62F9DC4}"/>
    <cellStyle name="Total 11 2 6 4" xfId="14489" xr:uid="{5B19D143-603D-48DA-9906-F1CB30D294AF}"/>
    <cellStyle name="Total 11 2 6 4 2" xfId="29597" xr:uid="{99769A8F-DE0A-4D09-AF41-9C1DC9318827}"/>
    <cellStyle name="Total 11 2 6 5" xfId="18765" xr:uid="{A0CE8A8A-CBC3-4C88-8311-7AFFE92A267F}"/>
    <cellStyle name="Total 11 2 7" xfId="4018" xr:uid="{9C95B812-D3E6-4726-8A08-DEF53714CAAB}"/>
    <cellStyle name="Total 11 2 7 2" xfId="6655" xr:uid="{2D101C13-FC01-4D4C-8B99-F9711C751594}"/>
    <cellStyle name="Total 11 2 7 2 2" xfId="12966" xr:uid="{F7F83420-28AC-4BE2-9212-CC5D2F508414}"/>
    <cellStyle name="Total 11 2 7 2 2 2" xfId="28074" xr:uid="{1C57B934-41F0-4E8B-A740-A1B81CC0C41C}"/>
    <cellStyle name="Total 11 2 7 2 3" xfId="16656" xr:uid="{9B6261D5-DFB0-41B4-B964-D2474A07B3CA}"/>
    <cellStyle name="Total 11 2 7 2 3 2" xfId="31764" xr:uid="{FCC5847E-4755-47B8-B9A2-8708015BECEE}"/>
    <cellStyle name="Total 11 2 7 2 4" xfId="21763" xr:uid="{571390F0-89E4-4B33-BD07-85605A131CFC}"/>
    <cellStyle name="Total 11 2 7 3" xfId="10400" xr:uid="{BF1B6C68-2E23-4763-A021-8850FA8F0E22}"/>
    <cellStyle name="Total 11 2 7 3 2" xfId="25508" xr:uid="{C48CD5AF-F7D5-4D18-85A1-3D73F514552B}"/>
    <cellStyle name="Total 11 2 7 4" xfId="14875" xr:uid="{0902DB25-5EC5-4503-90A2-7C401A5DA087}"/>
    <cellStyle name="Total 11 2 7 4 2" xfId="29983" xr:uid="{69E076CD-AED4-4665-A941-80E5967EAA25}"/>
    <cellStyle name="Total 11 2 7 5" xfId="19126" xr:uid="{6FE44BAA-27CC-47E0-9B6B-9726AE3D11AC}"/>
    <cellStyle name="Total 11 2 8" xfId="4331" xr:uid="{9D4C9DB7-E1B9-4353-8762-12E5E979F3D1}"/>
    <cellStyle name="Total 11 2 8 2" xfId="6968" xr:uid="{1674F863-C86B-4EA0-B008-766D683F2E42}"/>
    <cellStyle name="Total 11 2 8 2 2" xfId="13279" xr:uid="{D0B7A835-5E5D-4D55-B1EB-4751439F5B49}"/>
    <cellStyle name="Total 11 2 8 2 2 2" xfId="28387" xr:uid="{05972110-5ADA-446E-B301-09D0A01FD2AC}"/>
    <cellStyle name="Total 11 2 8 2 3" xfId="16943" xr:uid="{26B3AD31-D97F-46DB-B528-B27158426B19}"/>
    <cellStyle name="Total 11 2 8 2 3 2" xfId="32051" xr:uid="{E5688338-FF79-4609-83C6-C212C674BC34}"/>
    <cellStyle name="Total 11 2 8 2 4" xfId="22076" xr:uid="{89B9EECE-59BA-4D15-A964-973E286CF68F}"/>
    <cellStyle name="Total 11 2 8 3" xfId="10713" xr:uid="{A8F3FB87-21BE-4B82-A94F-8B723113C709}"/>
    <cellStyle name="Total 11 2 8 3 2" xfId="25821" xr:uid="{5AE7ADF1-8E82-4813-88B5-8FA6AE1D71D7}"/>
    <cellStyle name="Total 11 2 8 4" xfId="14387" xr:uid="{F54E2787-02BD-4664-AE3E-7BDEE4594597}"/>
    <cellStyle name="Total 11 2 8 4 2" xfId="29495" xr:uid="{2392CDD8-C55A-4B5D-B879-957C4BE9DA86}"/>
    <cellStyle name="Total 11 2 8 5" xfId="19439" xr:uid="{06C38DB2-C4AC-4CCC-AC5B-68E218C86B96}"/>
    <cellStyle name="Total 11 2 9" xfId="4583" xr:uid="{2F20F4CF-4E9C-4BEA-AC7E-5BE40DC92D62}"/>
    <cellStyle name="Total 11 2 9 2" xfId="10965" xr:uid="{809D4C36-9E11-4953-B810-CD77BC96856E}"/>
    <cellStyle name="Total 11 2 9 2 2" xfId="26073" xr:uid="{0677A494-1E04-4DF3-A2E8-047C023DF0AA}"/>
    <cellStyle name="Total 11 2 9 3" xfId="16433" xr:uid="{DF83AB58-780E-4BB0-94FA-D13EC971BA66}"/>
    <cellStyle name="Total 11 2 9 3 2" xfId="31541" xr:uid="{321BAA7E-C687-4BA2-9F09-9D992E759D37}"/>
    <cellStyle name="Total 11 2 9 4" xfId="19691" xr:uid="{BAFF5F1C-2BB0-41B3-B7DF-03E5906DB595}"/>
    <cellStyle name="Total 11 3" xfId="1975" xr:uid="{6854CC36-E6BF-4D0F-A1AC-78E5D7D85E76}"/>
    <cellStyle name="Total 11 3 10" xfId="8473" xr:uid="{FFF64F35-69F5-4E77-ACCC-E2389D854FA4}"/>
    <cellStyle name="Total 11 3 10 2" xfId="23581" xr:uid="{D5BF9F6D-4657-49E1-ADFE-19D07F9ECD59}"/>
    <cellStyle name="Total 11 3 11" xfId="14608" xr:uid="{7E6B446B-0650-4055-A0D5-448FF9A9615A}"/>
    <cellStyle name="Total 11 3 11 2" xfId="29716" xr:uid="{B964054E-1534-4220-91D4-772886E3A240}"/>
    <cellStyle name="Total 11 3 12" xfId="14631" xr:uid="{123B34EF-D0CC-444B-81FD-594B20900BC0}"/>
    <cellStyle name="Total 11 3 12 2" xfId="29739" xr:uid="{33993276-00E9-4A30-9354-2001862983BF}"/>
    <cellStyle name="Total 11 3 13" xfId="17200" xr:uid="{CE919BE8-AFD8-4C29-A1C6-0C42DAEC6018}"/>
    <cellStyle name="Total 11 3 2" xfId="2535" xr:uid="{7FE8D55D-B99D-4444-A506-089BC49EBBFB}"/>
    <cellStyle name="Total 11 3 2 2" xfId="5172" xr:uid="{7A026E90-1AE6-4906-A68F-64591C10EEB1}"/>
    <cellStyle name="Total 11 3 2 2 2" xfId="11536" xr:uid="{C0D2841E-74E8-490A-BB4F-FA85D3A40CBC}"/>
    <cellStyle name="Total 11 3 2 2 2 2" xfId="26644" xr:uid="{07C40964-A3D4-4CCA-B6EA-EF9FCDAF2C0F}"/>
    <cellStyle name="Total 11 3 2 2 3" xfId="14350" xr:uid="{947FBA01-2875-4DCF-A96D-357D2D50D87D}"/>
    <cellStyle name="Total 11 3 2 2 3 2" xfId="29458" xr:uid="{3769BBA2-F1F5-4329-A523-6CA3443F160E}"/>
    <cellStyle name="Total 11 3 2 2 4" xfId="20280" xr:uid="{6F972356-D6B8-4D1E-8CC0-E7DA9A7428C8}"/>
    <cellStyle name="Total 11 3 2 3" xfId="9002" xr:uid="{A439559F-7B19-426E-B319-2EEBB96BADCD}"/>
    <cellStyle name="Total 11 3 2 3 2" xfId="24110" xr:uid="{3E993637-D86E-4A41-85B6-0F5C0D8D06A2}"/>
    <cellStyle name="Total 11 3 3" xfId="2737" xr:uid="{EA618050-2270-4B8F-B940-A71224C319CC}"/>
    <cellStyle name="Total 11 3 3 2" xfId="5374" xr:uid="{47041CC0-A412-4D9A-B8FE-83E1A4AC3AEB}"/>
    <cellStyle name="Total 11 3 3 2 2" xfId="11723" xr:uid="{B4B91E9C-702A-4907-9DC4-62E75A2ED7D2}"/>
    <cellStyle name="Total 11 3 3 2 2 2" xfId="26831" xr:uid="{BCB80803-3F1D-4034-9333-0BDBA8CDFCEB}"/>
    <cellStyle name="Total 11 3 3 2 3" xfId="7095" xr:uid="{09D3F0D5-765F-4C83-847C-1B58BE732121}"/>
    <cellStyle name="Total 11 3 3 2 3 2" xfId="22203" xr:uid="{505B9F4B-77E9-4006-AE10-DD395CD7809F}"/>
    <cellStyle name="Total 11 3 3 2 4" xfId="20482" xr:uid="{AF2CD3EB-0633-42D3-A8F0-9239B7E45BFC}"/>
    <cellStyle name="Total 11 3 3 3" xfId="15153" xr:uid="{C2C87959-899F-49E5-9665-784B0314E6F2}"/>
    <cellStyle name="Total 11 3 3 3 2" xfId="30261" xr:uid="{028D7330-9381-4D17-9E90-3F1C5457FEA9}"/>
    <cellStyle name="Total 11 3 3 4" xfId="17845" xr:uid="{5CF858E6-9307-4902-9059-5B4C96D73580}"/>
    <cellStyle name="Total 11 3 4" xfId="3040" xr:uid="{FE9EF13C-4601-4A5F-8F02-C32FCB581CED}"/>
    <cellStyle name="Total 11 3 4 2" xfId="5677" xr:uid="{DF8FB7DF-24DD-4428-8767-4AC9FDAE7E00}"/>
    <cellStyle name="Total 11 3 4 2 2" xfId="11988" xr:uid="{1223FBDC-8192-4275-B19D-5E480C77934F}"/>
    <cellStyle name="Total 11 3 4 2 2 2" xfId="27096" xr:uid="{F6BBDA80-8176-4939-B201-D501F9EA85B0}"/>
    <cellStyle name="Total 11 3 4 2 3" xfId="13440" xr:uid="{B3C2185F-9A62-40EF-BC2C-2B947544DEEF}"/>
    <cellStyle name="Total 11 3 4 2 3 2" xfId="28548" xr:uid="{FFC5C8B4-F12C-408D-AA66-D479814ED2E3}"/>
    <cellStyle name="Total 11 3 4 2 4" xfId="20785" xr:uid="{0C4840D2-E1F8-4260-96E1-DE5F0D8B367B}"/>
    <cellStyle name="Total 11 3 4 3" xfId="9422" xr:uid="{476B14C4-2F6A-47F9-9F62-69B87735935A}"/>
    <cellStyle name="Total 11 3 4 3 2" xfId="24530" xr:uid="{58FC1A47-51B5-4CBF-855C-BE057B32535B}"/>
    <cellStyle name="Total 11 3 4 4" xfId="14731" xr:uid="{8DC76599-DE16-412C-BAA9-0864EB35E657}"/>
    <cellStyle name="Total 11 3 4 4 2" xfId="29839" xr:uid="{2FE83F42-C7D0-4EDE-84C1-C706F85B160B}"/>
    <cellStyle name="Total 11 3 4 5" xfId="18148" xr:uid="{67D314A6-3AE2-4DC5-8A10-55D7C4418797}"/>
    <cellStyle name="Total 11 3 5" xfId="3366" xr:uid="{55ACC58A-BFB1-4216-9E59-07893B05303F}"/>
    <cellStyle name="Total 11 3 5 2" xfId="6003" xr:uid="{0E604257-08DA-4F1C-8C99-71BEAE2238ED}"/>
    <cellStyle name="Total 11 3 5 2 2" xfId="12314" xr:uid="{1EA7B3D3-5B8E-4C4A-B358-4B93E0ACC5C5}"/>
    <cellStyle name="Total 11 3 5 2 2 2" xfId="27422" xr:uid="{F37905DA-DC34-44F6-A3D3-227E4CE8F2B1}"/>
    <cellStyle name="Total 11 3 5 2 3" xfId="14643" xr:uid="{2AA09448-9E9F-49BE-9407-7FD8DBEC1AE3}"/>
    <cellStyle name="Total 11 3 5 2 3 2" xfId="29751" xr:uid="{638CB03F-F0D7-47FB-9221-56671A859D81}"/>
    <cellStyle name="Total 11 3 5 2 4" xfId="21111" xr:uid="{D8542349-666F-4ED3-B0EC-9654B09B0109}"/>
    <cellStyle name="Total 11 3 5 3" xfId="9748" xr:uid="{A236D780-3E48-46B2-810F-88F019664825}"/>
    <cellStyle name="Total 11 3 5 3 2" xfId="24856" xr:uid="{59653E93-1A39-4CFB-91B1-A6CDB9A53C3F}"/>
    <cellStyle name="Total 11 3 5 4" xfId="14334" xr:uid="{38E98BA6-3CA8-4FF4-A9CE-A05539FFA467}"/>
    <cellStyle name="Total 11 3 5 4 2" xfId="29442" xr:uid="{BAA39CC1-9DFE-4A9D-B302-048C15C9D8EF}"/>
    <cellStyle name="Total 11 3 5 5" xfId="18474" xr:uid="{02841CB0-B53A-4F1F-8619-9B8B4E228051}"/>
    <cellStyle name="Total 11 3 6" xfId="3672" xr:uid="{741DE035-475A-4F64-9345-56BA2F0C2362}"/>
    <cellStyle name="Total 11 3 6 2" xfId="6309" xr:uid="{842F94C1-68A5-428C-8779-6AD7B27BA916}"/>
    <cellStyle name="Total 11 3 6 2 2" xfId="12620" xr:uid="{7A0C7FCE-9C6C-4B46-9251-F3CD56D95042}"/>
    <cellStyle name="Total 11 3 6 2 2 2" xfId="27728" xr:uid="{01A57C06-4F80-4490-9862-E06DF4109585}"/>
    <cellStyle name="Total 11 3 6 2 3" xfId="8056" xr:uid="{C558E8DC-52B8-42DB-897A-747E942FB926}"/>
    <cellStyle name="Total 11 3 6 2 3 2" xfId="23164" xr:uid="{5D3C4055-ADB1-47C5-B615-141FB695EFF4}"/>
    <cellStyle name="Total 11 3 6 2 4" xfId="21417" xr:uid="{68D5DBB8-05D0-4D77-880F-CB4A1AB3E57E}"/>
    <cellStyle name="Total 11 3 6 3" xfId="10054" xr:uid="{5A49226F-19D7-4806-B31D-12A698FB23FB}"/>
    <cellStyle name="Total 11 3 6 3 2" xfId="25162" xr:uid="{58BA3F65-E219-4443-8EDA-096D54EC5BAD}"/>
    <cellStyle name="Total 11 3 6 4" xfId="13406" xr:uid="{D1E69DF0-8D03-436E-8097-BA19AB45EE38}"/>
    <cellStyle name="Total 11 3 6 4 2" xfId="28514" xr:uid="{66D6E4F0-7EF4-46BA-A8F4-ECA9FAF06927}"/>
    <cellStyle name="Total 11 3 6 5" xfId="18780" xr:uid="{59D92C5A-2CD4-41D4-9190-D29AC9342F91}"/>
    <cellStyle name="Total 11 3 7" xfId="4047" xr:uid="{4C2C1725-BD9D-4AF1-B215-B184F2F36FDA}"/>
    <cellStyle name="Total 11 3 7 2" xfId="6684" xr:uid="{C87D3C1F-F0A4-40B2-890A-ADA69E7A0171}"/>
    <cellStyle name="Total 11 3 7 2 2" xfId="12995" xr:uid="{676FD7E2-D240-4F9B-913F-29F05D0C08B6}"/>
    <cellStyle name="Total 11 3 7 2 2 2" xfId="28103" xr:uid="{4B3E52C2-22D2-4709-8466-9AE3650EAC9F}"/>
    <cellStyle name="Total 11 3 7 2 3" xfId="16671" xr:uid="{B406DBA8-776D-473F-8AAA-C49995FE355B}"/>
    <cellStyle name="Total 11 3 7 2 3 2" xfId="31779" xr:uid="{15A79B03-15F1-48A4-83C3-2EF08887BB6F}"/>
    <cellStyle name="Total 11 3 7 2 4" xfId="21792" xr:uid="{3F3CE328-CF0F-4884-BB8A-9097DD94E949}"/>
    <cellStyle name="Total 11 3 7 3" xfId="10429" xr:uid="{882B79C3-CF93-48CF-BD08-2EB101A49422}"/>
    <cellStyle name="Total 11 3 7 3 2" xfId="25537" xr:uid="{C3928F28-B79A-48A1-A6A8-9329E8273F6C}"/>
    <cellStyle name="Total 11 3 7 4" xfId="7832" xr:uid="{0D0D3A30-5C05-4BE5-8B82-71D40C95C2F8}"/>
    <cellStyle name="Total 11 3 7 4 2" xfId="22940" xr:uid="{5CB25C33-7347-4322-B499-E50C716FF64A}"/>
    <cellStyle name="Total 11 3 7 5" xfId="19155" xr:uid="{B6AA54F6-13CE-4685-A90D-2B781E8E76F1}"/>
    <cellStyle name="Total 11 3 8" xfId="4346" xr:uid="{BFE3727D-E5E2-4DA0-BB5E-58A09AE770CC}"/>
    <cellStyle name="Total 11 3 8 2" xfId="6983" xr:uid="{3ACBF27A-2CEE-4527-98FD-AEA0165D5FB7}"/>
    <cellStyle name="Total 11 3 8 2 2" xfId="13294" xr:uid="{9DDCE99B-7E1C-469E-ACEB-CC58F9FB6D7F}"/>
    <cellStyle name="Total 11 3 8 2 2 2" xfId="28402" xr:uid="{C0067A71-ADB9-4061-82E3-CEBF9F584BCD}"/>
    <cellStyle name="Total 11 3 8 2 3" xfId="16958" xr:uid="{E9C5AA59-F285-4905-BBF7-20B34223DF3E}"/>
    <cellStyle name="Total 11 3 8 2 3 2" xfId="32066" xr:uid="{E8F2DE2D-B140-4E66-9B26-2B03421B4F0E}"/>
    <cellStyle name="Total 11 3 8 2 4" xfId="22091" xr:uid="{8AC4197E-7CBE-4B00-8535-92567469D8B0}"/>
    <cellStyle name="Total 11 3 8 3" xfId="10728" xr:uid="{FE184743-5615-488D-BA2E-652587587D8C}"/>
    <cellStyle name="Total 11 3 8 3 2" xfId="25836" xr:uid="{B19A6EE1-4E78-444D-9806-16A155C78F58}"/>
    <cellStyle name="Total 11 3 8 4" xfId="14649" xr:uid="{95F68E2F-6841-4FA6-B1E9-38EF700AAC74}"/>
    <cellStyle name="Total 11 3 8 4 2" xfId="29757" xr:uid="{A6CFBF67-AB9C-4D19-9FB2-0FBF03EB3831}"/>
    <cellStyle name="Total 11 3 8 5" xfId="19454" xr:uid="{D99DDA86-3A51-493C-9214-3BBA7644AC54}"/>
    <cellStyle name="Total 11 3 9" xfId="4612" xr:uid="{FB394D18-5862-434B-AB66-E802849E0C6B}"/>
    <cellStyle name="Total 11 3 9 2" xfId="10994" xr:uid="{6469B382-D869-45FB-9666-7516BFEF2E86}"/>
    <cellStyle name="Total 11 3 9 2 2" xfId="26102" xr:uid="{DB443E7F-7F0F-4009-9E35-C76FE3F684A4}"/>
    <cellStyle name="Total 11 3 9 3" xfId="16258" xr:uid="{43EE31AC-14BE-4B53-A2AF-F700861011F8}"/>
    <cellStyle name="Total 11 3 9 3 2" xfId="31366" xr:uid="{0A9682C1-60EE-4257-B94F-2C948ADD98ED}"/>
    <cellStyle name="Total 11 3 9 4" xfId="19720" xr:uid="{C3A6885C-E205-439C-94AC-7B2BBB306384}"/>
    <cellStyle name="Total 11 4" xfId="2137" xr:uid="{4BCFEA35-A741-46F6-85AC-7B9D5F8AB543}"/>
    <cellStyle name="Total 11 4 10" xfId="14834" xr:uid="{487A34CA-35AE-4DEA-B411-CD8C64F852CC}"/>
    <cellStyle name="Total 11 4 10 2" xfId="29942" xr:uid="{A04DD3E9-B870-40FA-A246-0E79E746DFA0}"/>
    <cellStyle name="Total 11 4 11" xfId="14098" xr:uid="{1BD53442-98A5-4ED1-A9C7-15AC509ED1BB}"/>
    <cellStyle name="Total 11 4 11 2" xfId="29206" xr:uid="{DB71DAA7-93E0-4F0F-9398-D5FFDBDF93AF}"/>
    <cellStyle name="Total 11 4 12" xfId="17362" xr:uid="{3ED1618B-DD3C-4A34-9D2E-DBB3799EB34E}"/>
    <cellStyle name="Total 11 4 2" xfId="2627" xr:uid="{0F69EDFD-1B59-4263-86EA-64BFCE55932F}"/>
    <cellStyle name="Total 11 4 2 2" xfId="5264" xr:uid="{40B3FA07-AB3D-4F48-B474-6E87E478EE7D}"/>
    <cellStyle name="Total 11 4 2 2 2" xfId="11628" xr:uid="{D1E4E17B-992F-4665-A403-6F312ACABE27}"/>
    <cellStyle name="Total 11 4 2 2 2 2" xfId="26736" xr:uid="{DC00F2DA-F609-4C66-96FC-15B29661AA9B}"/>
    <cellStyle name="Total 11 4 2 2 3" xfId="13903" xr:uid="{1EE9B724-59E9-4EAB-AF1E-C7CBEEC7CD5C}"/>
    <cellStyle name="Total 11 4 2 2 3 2" xfId="29011" xr:uid="{14272952-37C4-431D-82D5-7AA5B5ABCFC8}"/>
    <cellStyle name="Total 11 4 2 2 4" xfId="20372" xr:uid="{10A8EE53-399F-4669-8C9E-10CFE7EE4746}"/>
    <cellStyle name="Total 11 4 2 3" xfId="9094" xr:uid="{6807B445-8216-4188-B386-AD6817B7D266}"/>
    <cellStyle name="Total 11 4 2 3 2" xfId="24202" xr:uid="{AC73627F-1C4A-409C-95C9-87AB059B27D8}"/>
    <cellStyle name="Total 11 4 2 4" xfId="15540" xr:uid="{99F6098B-CA74-479E-867B-4785D0A8F358}"/>
    <cellStyle name="Total 11 4 2 4 2" xfId="30648" xr:uid="{75E63AA9-A8DF-4AB3-BF71-28DF58AF0A19}"/>
    <cellStyle name="Total 11 4 2 5" xfId="7683" xr:uid="{40A6649F-F0D6-4282-81AD-674A8C7CEE9A}"/>
    <cellStyle name="Total 11 4 2 5 2" xfId="22791" xr:uid="{407E5956-12E2-45C1-ABB3-D814A6CE6315}"/>
    <cellStyle name="Total 11 4 2 6" xfId="17735" xr:uid="{3F769B0F-4447-4073-B31D-7BC2EAE74EE6}"/>
    <cellStyle name="Total 11 4 3" xfId="2892" xr:uid="{843F1353-A705-4071-A554-2B97C7E48CDB}"/>
    <cellStyle name="Total 11 4 3 2" xfId="5529" xr:uid="{4691ABB4-B551-4D3F-9563-BE9A43E2893D}"/>
    <cellStyle name="Total 11 4 3 2 2" xfId="11840" xr:uid="{E0D233A6-191E-4F2E-9E8A-9CA9AB36D0E1}"/>
    <cellStyle name="Total 11 4 3 2 2 2" xfId="26948" xr:uid="{89C70D74-3630-44D2-B057-C2C7665528D8}"/>
    <cellStyle name="Total 11 4 3 2 3" xfId="15402" xr:uid="{51132AB0-FBBF-43D0-AF0D-95873BDB4510}"/>
    <cellStyle name="Total 11 4 3 2 3 2" xfId="30510" xr:uid="{AF3C2D68-913D-4A90-802F-482FD6602F49}"/>
    <cellStyle name="Total 11 4 3 2 4" xfId="20637" xr:uid="{739E54F8-A79E-4AE1-B6F7-4D273CDBC140}"/>
    <cellStyle name="Total 11 4 3 3" xfId="13445" xr:uid="{C20BDCCB-088E-47FB-8B7A-BFD17E7F8FC8}"/>
    <cellStyle name="Total 11 4 3 3 2" xfId="28553" xr:uid="{9EB17E87-F3D3-4EE8-9923-65C5AD7C9052}"/>
    <cellStyle name="Total 11 4 3 4" xfId="18000" xr:uid="{A506A291-1759-40D0-96B3-82A83C56C148}"/>
    <cellStyle name="Total 11 4 4" xfId="3195" xr:uid="{3082C2AC-99F8-4EA7-B842-54983391C17E}"/>
    <cellStyle name="Total 11 4 4 2" xfId="5832" xr:uid="{509F50A1-C403-47B0-93EA-09651616AA95}"/>
    <cellStyle name="Total 11 4 4 2 2" xfId="12143" xr:uid="{0E700F73-CBA1-468F-AE56-F55126F1D378}"/>
    <cellStyle name="Total 11 4 4 2 2 2" xfId="27251" xr:uid="{A8CEB7DC-2CDF-4C91-B2C3-8A6D0D6158F2}"/>
    <cellStyle name="Total 11 4 4 2 3" xfId="16446" xr:uid="{07281D5B-BC9B-45C8-9F58-1EB096AAA135}"/>
    <cellStyle name="Total 11 4 4 2 3 2" xfId="31554" xr:uid="{FF919B28-0AFB-4CDC-B167-CBE6A2C3585A}"/>
    <cellStyle name="Total 11 4 4 2 4" xfId="20940" xr:uid="{53912466-2F55-4454-BBA0-04371C0161E7}"/>
    <cellStyle name="Total 11 4 4 3" xfId="9577" xr:uid="{A44260E1-5E83-44C7-B213-59FAB8F1D65D}"/>
    <cellStyle name="Total 11 4 4 3 2" xfId="24685" xr:uid="{A70847B5-D2B0-46B4-8B95-30C51B40B25C}"/>
    <cellStyle name="Total 11 4 4 4" xfId="14261" xr:uid="{5E6EF5C8-EBC6-4F7A-87A7-0D7771C462D7}"/>
    <cellStyle name="Total 11 4 4 4 2" xfId="29369" xr:uid="{3D07EC03-EDD4-4D80-BCCC-096F9959815C}"/>
    <cellStyle name="Total 11 4 4 5" xfId="18303" xr:uid="{A6AFEE45-AB43-4061-8EBE-212EA7B677D3}"/>
    <cellStyle name="Total 11 4 5" xfId="3521" xr:uid="{394BDB81-7BB2-4522-B87E-1D21D615F4C1}"/>
    <cellStyle name="Total 11 4 5 2" xfId="6158" xr:uid="{F0BD9F42-76DE-4605-8317-72A7F2E0D68E}"/>
    <cellStyle name="Total 11 4 5 2 2" xfId="12469" xr:uid="{8C30C62D-380E-43C7-B610-C9363DA1B164}"/>
    <cellStyle name="Total 11 4 5 2 2 2" xfId="27577" xr:uid="{0735ACF2-1865-422C-BAE1-99F681D7A490}"/>
    <cellStyle name="Total 11 4 5 2 3" xfId="8296" xr:uid="{DAE807DA-C6BD-44CD-B5C5-2A87F0947F57}"/>
    <cellStyle name="Total 11 4 5 2 3 2" xfId="23404" xr:uid="{88C450B5-E5CD-4A45-AB81-B2C1783A0613}"/>
    <cellStyle name="Total 11 4 5 2 4" xfId="21266" xr:uid="{23992E23-B9A1-43C7-BF01-89F9B1BF6CE7}"/>
    <cellStyle name="Total 11 4 5 3" xfId="9903" xr:uid="{F44AE239-F69A-4DDF-A21D-DC174E0B4A6C}"/>
    <cellStyle name="Total 11 4 5 3 2" xfId="25011" xr:uid="{B4933D8C-4E23-4B73-810B-0DFE86926121}"/>
    <cellStyle name="Total 11 4 5 4" xfId="13677" xr:uid="{49D763B4-8D0D-4794-A813-3A4041A356B0}"/>
    <cellStyle name="Total 11 4 5 4 2" xfId="28785" xr:uid="{57297EE6-DEE8-4A0E-8867-935BB4B60D5A}"/>
    <cellStyle name="Total 11 4 5 5" xfId="18629" xr:uid="{3CD4C940-5E38-4CF9-8637-DA27BA2A6EF2}"/>
    <cellStyle name="Total 11 4 6" xfId="3827" xr:uid="{31ADB542-28B2-493A-BFBF-017B303AFDCF}"/>
    <cellStyle name="Total 11 4 6 2" xfId="6464" xr:uid="{705064F7-A8DF-442C-AE9A-DF1D96BF431B}"/>
    <cellStyle name="Total 11 4 6 2 2" xfId="12775" xr:uid="{1A866400-88DB-414B-99F4-0CDFAB8E828D}"/>
    <cellStyle name="Total 11 4 6 2 2 2" xfId="27883" xr:uid="{21E05326-F0DE-420A-AC81-EE891B302C03}"/>
    <cellStyle name="Total 11 4 6 2 3" xfId="13582" xr:uid="{4F28D4B0-11D4-455C-B4FE-4DFE0FCEBD8A}"/>
    <cellStyle name="Total 11 4 6 2 3 2" xfId="28690" xr:uid="{98D28B94-EE05-4940-9FAD-0DDD5326FA66}"/>
    <cellStyle name="Total 11 4 6 2 4" xfId="21572" xr:uid="{E4E6D71F-74FE-4F5E-A3A9-C8C21D5C2CC4}"/>
    <cellStyle name="Total 11 4 6 3" xfId="10209" xr:uid="{BFBCC62B-5049-4381-AD0A-98FE2C5828C5}"/>
    <cellStyle name="Total 11 4 6 3 2" xfId="25317" xr:uid="{B0A8800B-EA2D-4BD3-9515-1B2D27274B7E}"/>
    <cellStyle name="Total 11 4 6 4" xfId="13362" xr:uid="{A467BAA8-709A-4AA0-B429-6D036EB42EE0}"/>
    <cellStyle name="Total 11 4 6 4 2" xfId="28470" xr:uid="{BA55262B-A281-4505-8D5B-A68D52619B67}"/>
    <cellStyle name="Total 11 4 6 5" xfId="18935" xr:uid="{CA237376-F09E-4351-A43A-161FFE17C97A}"/>
    <cellStyle name="Total 11 4 7" xfId="4209" xr:uid="{BDEF1BEF-BB4B-4A13-ACE7-95C3466EFC28}"/>
    <cellStyle name="Total 11 4 7 2" xfId="6846" xr:uid="{CE7C1361-15A8-4ADD-A50E-3BB0E3094D39}"/>
    <cellStyle name="Total 11 4 7 2 2" xfId="13157" xr:uid="{30550043-F359-47DD-A63F-5173D4558F0C}"/>
    <cellStyle name="Total 11 4 7 2 2 2" xfId="28265" xr:uid="{51EC5F4C-9219-41A9-883B-22C789569124}"/>
    <cellStyle name="Total 11 4 7 2 3" xfId="16826" xr:uid="{92F5F45F-738C-4786-AA9C-7117FBACABCA}"/>
    <cellStyle name="Total 11 4 7 2 3 2" xfId="31934" xr:uid="{698DC532-321F-42E7-AFE8-8BE6C8F0C2D1}"/>
    <cellStyle name="Total 11 4 7 2 4" xfId="21954" xr:uid="{0DE07E33-D18F-43C2-A0E5-1479E7F2A915}"/>
    <cellStyle name="Total 11 4 7 3" xfId="10591" xr:uid="{81FE82A2-B80D-481B-BA73-E23B333B388A}"/>
    <cellStyle name="Total 11 4 7 3 2" xfId="25699" xr:uid="{55717FF5-8C6E-4B7D-91F6-BBD4F8D0AFA6}"/>
    <cellStyle name="Total 11 4 7 4" xfId="9170" xr:uid="{EE3831F2-453A-4146-9573-8120E1D661B0}"/>
    <cellStyle name="Total 11 4 7 4 2" xfId="24278" xr:uid="{6BA22A9A-F015-4DEE-9B0A-50D6CAB18062}"/>
    <cellStyle name="Total 11 4 7 5" xfId="19317" xr:uid="{8C9459B5-F16B-472C-8F50-BCEA927CE80F}"/>
    <cellStyle name="Total 11 4 8" xfId="4774" xr:uid="{36C3F0C4-521C-4952-A83F-30C6499831F3}"/>
    <cellStyle name="Total 11 4 8 2" xfId="11156" xr:uid="{9C0F6342-8E14-43B5-98D4-B42D9052AC3D}"/>
    <cellStyle name="Total 11 4 8 2 2" xfId="26264" xr:uid="{04DF2ED0-057A-4BEF-AEB5-5E3F6CB32076}"/>
    <cellStyle name="Total 11 4 8 3" xfId="7693" xr:uid="{B55F7D97-E281-40C0-A172-CAFFBFFE2305}"/>
    <cellStyle name="Total 11 4 8 3 2" xfId="22801" xr:uid="{D9190ED0-A8FB-49B5-A746-E9B7F787900B}"/>
    <cellStyle name="Total 11 4 8 4" xfId="19882" xr:uid="{E06B343F-159F-4508-A8CF-AB907377E07B}"/>
    <cellStyle name="Total 11 4 9" xfId="8635" xr:uid="{C1609FDF-0660-4909-8D41-D05B5775817C}"/>
    <cellStyle name="Total 11 4 9 2" xfId="23743" xr:uid="{0160C052-67CA-45DF-ABB2-2FDE85AB8A38}"/>
    <cellStyle name="Total 11 5" xfId="2152" xr:uid="{EE4B9DCA-54DB-4AE5-85F1-5573F142AC20}"/>
    <cellStyle name="Total 11 5 10" xfId="8060" xr:uid="{F8A3D7E0-78B4-4751-90E8-9C0C8EFBFC37}"/>
    <cellStyle name="Total 11 5 10 2" xfId="23168" xr:uid="{7434253F-9116-4C2D-892C-CA45E28D607C}"/>
    <cellStyle name="Total 11 5 11" xfId="17377" xr:uid="{38D75A70-2D07-471B-8193-8B2DA62C2B06}"/>
    <cellStyle name="Total 11 5 2" xfId="2907" xr:uid="{6EC5B4DC-1B26-4F07-9A86-DB856B46B608}"/>
    <cellStyle name="Total 11 5 2 2" xfId="5544" xr:uid="{AE193376-FF2A-462D-AC13-7B23254641F3}"/>
    <cellStyle name="Total 11 5 2 2 2" xfId="11855" xr:uid="{49B217DC-02C8-42A5-B862-4D673976BA6D}"/>
    <cellStyle name="Total 11 5 2 2 2 2" xfId="26963" xr:uid="{6D199783-BF38-465E-8680-D8B38408730A}"/>
    <cellStyle name="Total 11 5 2 2 3" xfId="15804" xr:uid="{667A76B2-EC58-453B-A72C-3CFE88B6CD39}"/>
    <cellStyle name="Total 11 5 2 2 3 2" xfId="30912" xr:uid="{9BACB3EA-23B1-49F1-BE15-A62C194760FB}"/>
    <cellStyle name="Total 11 5 2 2 4" xfId="20652" xr:uid="{DE2D54B6-1596-43AB-9EF5-52E66EBABDE5}"/>
    <cellStyle name="Total 11 5 2 3" xfId="13605" xr:uid="{72FA3797-581E-436F-B42A-695F4644B09A}"/>
    <cellStyle name="Total 11 5 2 3 2" xfId="28713" xr:uid="{E9F83A45-6972-4563-A26C-7FD498A7F7DE}"/>
    <cellStyle name="Total 11 5 2 4" xfId="18015" xr:uid="{2A2B902F-608B-4550-BDF8-89389B1BC985}"/>
    <cellStyle name="Total 11 5 3" xfId="3210" xr:uid="{F239AE5F-EB74-49FC-994B-BB08007229E5}"/>
    <cellStyle name="Total 11 5 3 2" xfId="5847" xr:uid="{460A1B2C-374E-4837-9A9A-5CE4674DC0A9}"/>
    <cellStyle name="Total 11 5 3 2 2" xfId="12158" xr:uid="{7F695CAF-6BC8-41DB-A23E-C6A0223AAD4B}"/>
    <cellStyle name="Total 11 5 3 2 2 2" xfId="27266" xr:uid="{81AAF30E-6356-4BE1-92E8-EBBA20DA6AB4}"/>
    <cellStyle name="Total 11 5 3 2 3" xfId="14435" xr:uid="{E7B8C8E5-D7C6-4F34-B0E6-144D207B7BF1}"/>
    <cellStyle name="Total 11 5 3 2 3 2" xfId="29543" xr:uid="{F5809FEE-A8DB-43FD-8AD3-58505B9DEB2F}"/>
    <cellStyle name="Total 11 5 3 2 4" xfId="20955" xr:uid="{252A1B34-3A9D-42DC-8412-9BA5F5DC5CF6}"/>
    <cellStyle name="Total 11 5 3 3" xfId="9592" xr:uid="{ED72D51C-D37F-4740-8194-8856AFB66BA6}"/>
    <cellStyle name="Total 11 5 3 3 2" xfId="24700" xr:uid="{0972FF20-9FB9-4991-AC5E-BF7A1124D059}"/>
    <cellStyle name="Total 11 5 3 4" xfId="13927" xr:uid="{1FB92DE4-DFC4-4E5F-BC35-C77C41D015FE}"/>
    <cellStyle name="Total 11 5 3 4 2" xfId="29035" xr:uid="{292FCB41-BDF2-43A4-8FF9-5A472CB0911C}"/>
    <cellStyle name="Total 11 5 3 5" xfId="18318" xr:uid="{B54E933C-0232-4203-BB51-FB3971E44F8E}"/>
    <cellStyle name="Total 11 5 4" xfId="3536" xr:uid="{2AA33ADB-3738-45ED-8F7F-3A76FDE3F99A}"/>
    <cellStyle name="Total 11 5 4 2" xfId="6173" xr:uid="{3C555602-CDF3-4010-8ED6-C5815E5C8EB8}"/>
    <cellStyle name="Total 11 5 4 2 2" xfId="12484" xr:uid="{3B7B4F4C-6833-4957-B542-B0F815D860B4}"/>
    <cellStyle name="Total 11 5 4 2 2 2" xfId="27592" xr:uid="{E374DFF3-92DA-4342-A2A9-263ABF8895B0}"/>
    <cellStyle name="Total 11 5 4 2 3" xfId="11754" xr:uid="{F7A7F56A-839A-4D0F-BAE0-5FFA7CE4B20D}"/>
    <cellStyle name="Total 11 5 4 2 3 2" xfId="26862" xr:uid="{434040C6-ACDD-4604-8182-FB5833CF81F0}"/>
    <cellStyle name="Total 11 5 4 2 4" xfId="21281" xr:uid="{D968322B-765D-4248-94D5-CB7E2C3AAF43}"/>
    <cellStyle name="Total 11 5 4 3" xfId="9918" xr:uid="{5D136B0B-4B96-4707-9165-A7CF77C95234}"/>
    <cellStyle name="Total 11 5 4 3 2" xfId="25026" xr:uid="{29487438-31A3-40EC-9200-2838C8C81120}"/>
    <cellStyle name="Total 11 5 4 4" xfId="8004" xr:uid="{AB771F0D-CCD2-4EA5-B212-128A7DF3269F}"/>
    <cellStyle name="Total 11 5 4 4 2" xfId="23112" xr:uid="{BB34E878-FE52-4E22-8D1B-FAFA03A49E8F}"/>
    <cellStyle name="Total 11 5 4 5" xfId="18644" xr:uid="{E6EE5260-260F-4E1F-89EF-B566F97E088A}"/>
    <cellStyle name="Total 11 5 5" xfId="3842" xr:uid="{99EBEF7E-ADA9-4391-98C4-A59EF1EBA775}"/>
    <cellStyle name="Total 11 5 5 2" xfId="6479" xr:uid="{8306960B-9ED1-48FE-98D9-782EF545E3A2}"/>
    <cellStyle name="Total 11 5 5 2 2" xfId="12790" xr:uid="{11430E5D-CBD1-491D-AE45-A051452D7A9A}"/>
    <cellStyle name="Total 11 5 5 2 2 2" xfId="27898" xr:uid="{42FE077E-9F6C-4E04-A480-23ECDF8BBF85}"/>
    <cellStyle name="Total 11 5 5 2 3" xfId="7622" xr:uid="{C76054B6-E9F1-4751-9335-1AD064C157E1}"/>
    <cellStyle name="Total 11 5 5 2 3 2" xfId="22730" xr:uid="{80E4BB82-D1F3-403C-8104-7EAFFD3D8F11}"/>
    <cellStyle name="Total 11 5 5 2 4" xfId="21587" xr:uid="{A7EC88D9-7692-4FD5-AA0A-9E33506E2F84}"/>
    <cellStyle name="Total 11 5 5 3" xfId="10224" xr:uid="{BBECF92F-DE97-47B2-B840-6995D51EA3C7}"/>
    <cellStyle name="Total 11 5 5 3 2" xfId="25332" xr:uid="{34414754-BA1C-4DA7-B1D9-48884C86FE74}"/>
    <cellStyle name="Total 11 5 5 4" xfId="14824" xr:uid="{76909031-A7DE-4DA2-A0F8-F41694759FFD}"/>
    <cellStyle name="Total 11 5 5 4 2" xfId="29932" xr:uid="{C1CA908D-D5A4-425A-B046-8496E045E863}"/>
    <cellStyle name="Total 11 5 5 5" xfId="18950" xr:uid="{74CFB07B-1453-4C9B-91CE-295AF6DD0051}"/>
    <cellStyle name="Total 11 5 6" xfId="4224" xr:uid="{4F340519-7ED6-47BC-9B69-B5CC82C3205B}"/>
    <cellStyle name="Total 11 5 6 2" xfId="6861" xr:uid="{7CF8E752-B856-4614-BBBF-209D679D5B01}"/>
    <cellStyle name="Total 11 5 6 2 2" xfId="13172" xr:uid="{00868620-0743-457B-BBE3-71BCBE131B65}"/>
    <cellStyle name="Total 11 5 6 2 2 2" xfId="28280" xr:uid="{232AD5B5-D9EF-417D-99F5-2839D60C4079}"/>
    <cellStyle name="Total 11 5 6 2 3" xfId="16841" xr:uid="{AF9C9AC4-89A9-481A-909F-C0EF62841790}"/>
    <cellStyle name="Total 11 5 6 2 3 2" xfId="31949" xr:uid="{A951B57A-4713-472A-8F63-B4E24AC1E6BE}"/>
    <cellStyle name="Total 11 5 6 2 4" xfId="21969" xr:uid="{636E3010-4E3A-4BB6-9CD0-3AA5FC195D0E}"/>
    <cellStyle name="Total 11 5 6 3" xfId="10606" xr:uid="{7B65D1E4-B124-4A18-9103-BAA29BE77DE3}"/>
    <cellStyle name="Total 11 5 6 3 2" xfId="25714" xr:uid="{68EB619C-5CB7-4CF2-B7A6-9C03167EF407}"/>
    <cellStyle name="Total 11 5 6 4" xfId="13898" xr:uid="{62DCF411-6861-41BA-8D6B-9814FC65591A}"/>
    <cellStyle name="Total 11 5 6 4 2" xfId="29006" xr:uid="{4B3C3F9D-7B45-4AC0-87FF-824D751F39D7}"/>
    <cellStyle name="Total 11 5 6 5" xfId="19332" xr:uid="{6DB5A107-C980-4D99-A026-7450615E3FDA}"/>
    <cellStyle name="Total 11 5 7" xfId="4789" xr:uid="{2F178E3E-8E8F-415E-830C-2262280EFE3B}"/>
    <cellStyle name="Total 11 5 7 2" xfId="11171" xr:uid="{402793C1-B90F-4CF4-B992-8465FE23D8A5}"/>
    <cellStyle name="Total 11 5 7 2 2" xfId="26279" xr:uid="{3F706F8F-5F50-4955-91A9-B32B932AF3DF}"/>
    <cellStyle name="Total 11 5 7 3" xfId="13426" xr:uid="{91C87952-E2AF-4D9E-8CC2-F5F0737CDFED}"/>
    <cellStyle name="Total 11 5 7 3 2" xfId="28534" xr:uid="{5A4681F0-6B84-4940-B673-FE6B0B10F40B}"/>
    <cellStyle name="Total 11 5 7 4" xfId="19897" xr:uid="{8BED836F-FADE-4B19-9340-433BB87ACE24}"/>
    <cellStyle name="Total 11 5 8" xfId="8650" xr:uid="{26100D90-9546-4503-9EAA-40E64D58C024}"/>
    <cellStyle name="Total 11 5 8 2" xfId="23758" xr:uid="{CA53CEF7-A8CF-4D5E-942A-52D4E88CD02A}"/>
    <cellStyle name="Total 11 5 9" xfId="15576" xr:uid="{0E560A20-DC4C-42DC-84FA-A8351DFA7F47}"/>
    <cellStyle name="Total 11 5 9 2" xfId="30684" xr:uid="{CBCA270E-FB8B-4A93-986F-70587BE3507A}"/>
    <cellStyle name="Total 12" xfId="1776" xr:uid="{00000000-0005-0000-0000-0000F0060000}"/>
    <cellStyle name="Total 12 2" xfId="1947" xr:uid="{E78CE0DB-38A8-4617-A588-F6F97BD153A7}"/>
    <cellStyle name="Total 12 2 10" xfId="8448" xr:uid="{CFE88163-0585-4D40-9618-5C7F325EECC8}"/>
    <cellStyle name="Total 12 2 10 2" xfId="23556" xr:uid="{37349701-C023-44BE-9A56-1ACED915C315}"/>
    <cellStyle name="Total 12 2 11" xfId="13522" xr:uid="{6EE79DEE-7D97-445F-BAFE-0F9224AAF8AD}"/>
    <cellStyle name="Total 12 2 11 2" xfId="28630" xr:uid="{99D64E8F-E6FD-4AB5-ADD0-8AC4F900DFD9}"/>
    <cellStyle name="Total 12 2 12" xfId="15911" xr:uid="{38F4CBEC-2E19-4962-9D41-097B0A8C3BFF}"/>
    <cellStyle name="Total 12 2 12 2" xfId="31019" xr:uid="{F42A3CCB-5EF8-4F06-80D6-6227267E48CF}"/>
    <cellStyle name="Total 12 2 13" xfId="17172" xr:uid="{2C3D0804-55E2-43ED-BEF4-C527F121750D}"/>
    <cellStyle name="Total 12 2 2" xfId="2507" xr:uid="{388B65FB-B498-4307-BF0E-78CBBD1FC66C}"/>
    <cellStyle name="Total 12 2 2 2" xfId="5144" xr:uid="{C133E7EA-F77C-45DB-B2E8-16F13B28274F}"/>
    <cellStyle name="Total 12 2 2 2 2" xfId="11508" xr:uid="{E061FA09-FED4-4671-8D15-C231958CD391}"/>
    <cellStyle name="Total 12 2 2 2 2 2" xfId="26616" xr:uid="{D5B038D8-2C74-4FAD-9CBA-6AA636E94504}"/>
    <cellStyle name="Total 12 2 2 2 3" xfId="7207" xr:uid="{8E8B99F8-2258-4125-9F4E-3281E63F11C4}"/>
    <cellStyle name="Total 12 2 2 2 3 2" xfId="22315" xr:uid="{C7C25114-7C9A-4C12-8445-9764817FEC10}"/>
    <cellStyle name="Total 12 2 2 2 4" xfId="20252" xr:uid="{1E5112E7-F68F-4B00-93BB-A9C310819BC6}"/>
    <cellStyle name="Total 12 2 2 3" xfId="8974" xr:uid="{F7930B65-E133-4F66-8F88-3998A0C510C6}"/>
    <cellStyle name="Total 12 2 2 3 2" xfId="24082" xr:uid="{A85070CE-A3B0-42AB-95D6-8D805349AE50}"/>
    <cellStyle name="Total 12 2 3" xfId="2723" xr:uid="{B2186176-E38F-4C1C-9B5C-886CBB2F04D7}"/>
    <cellStyle name="Total 12 2 3 2" xfId="5360" xr:uid="{421CC22B-D40A-48C8-ABF6-97A44AE304DC}"/>
    <cellStyle name="Total 12 2 3 2 2" xfId="11709" xr:uid="{C40E491A-BC80-48F5-8C86-E373061047CE}"/>
    <cellStyle name="Total 12 2 3 2 2 2" xfId="26817" xr:uid="{183B0AFB-0E25-4B50-8BE9-80599D207019}"/>
    <cellStyle name="Total 12 2 3 2 3" xfId="14591" xr:uid="{71542092-4E21-44AC-917E-647A109E96ED}"/>
    <cellStyle name="Total 12 2 3 2 3 2" xfId="29699" xr:uid="{1BA5ACCC-F969-40BA-AB3D-89989F84F521}"/>
    <cellStyle name="Total 12 2 3 2 4" xfId="20468" xr:uid="{D4A1AA45-BE45-4515-B86E-5AD05FE0F667}"/>
    <cellStyle name="Total 12 2 3 3" xfId="16263" xr:uid="{FAC587C5-4ADF-49D6-B97A-94C9E46EA0D9}"/>
    <cellStyle name="Total 12 2 3 3 2" xfId="31371" xr:uid="{1978C3DC-809B-4618-9542-9095EFF5C464}"/>
    <cellStyle name="Total 12 2 3 4" xfId="17831" xr:uid="{9CDDBD89-D75C-49E4-86F8-581662250426}"/>
    <cellStyle name="Total 12 2 4" xfId="3026" xr:uid="{20AF59E2-745F-4228-AE37-EF539F8D8E56}"/>
    <cellStyle name="Total 12 2 4 2" xfId="5663" xr:uid="{083E0DC7-06A4-4836-A79E-5575135C3753}"/>
    <cellStyle name="Total 12 2 4 2 2" xfId="11974" xr:uid="{E4774F35-42F5-40AA-9D7B-A62347B5566E}"/>
    <cellStyle name="Total 12 2 4 2 2 2" xfId="27082" xr:uid="{3B394751-4DC4-43D8-A08E-969AA33D5B2B}"/>
    <cellStyle name="Total 12 2 4 2 3" xfId="14110" xr:uid="{DB234CAF-CC96-4B28-82F5-EF0E10870844}"/>
    <cellStyle name="Total 12 2 4 2 3 2" xfId="29218" xr:uid="{47847FAF-AEFF-41D4-86AF-9CF968EF0D3A}"/>
    <cellStyle name="Total 12 2 4 2 4" xfId="20771" xr:uid="{FACD0893-6624-42C2-BA12-C6A924DF5FDE}"/>
    <cellStyle name="Total 12 2 4 3" xfId="9408" xr:uid="{5EF8F1CF-6C64-46C6-91C0-BC7718F07FF0}"/>
    <cellStyle name="Total 12 2 4 3 2" xfId="24516" xr:uid="{DC93800F-165F-4D6D-AD9B-377D0900BC51}"/>
    <cellStyle name="Total 12 2 4 4" xfId="14795" xr:uid="{655166D6-B79A-4DA0-9CAF-DD2885824269}"/>
    <cellStyle name="Total 12 2 4 4 2" xfId="29903" xr:uid="{001DFCD6-24E7-462C-9C63-A9A5173A58C8}"/>
    <cellStyle name="Total 12 2 4 5" xfId="18134" xr:uid="{3FD3833A-5329-413E-9824-C5B1DEB1210F}"/>
    <cellStyle name="Total 12 2 5" xfId="3352" xr:uid="{99CC0494-7047-42CC-A5F3-C6407894B838}"/>
    <cellStyle name="Total 12 2 5 2" xfId="5989" xr:uid="{0D9D6CFD-DDC3-48CA-9FC1-AF929EFB9FB1}"/>
    <cellStyle name="Total 12 2 5 2 2" xfId="12300" xr:uid="{513834A1-68DF-43FF-BD2A-4CCF65C34E1C}"/>
    <cellStyle name="Total 12 2 5 2 2 2" xfId="27408" xr:uid="{E3159853-1112-4119-B123-28EE1E8FE7E0}"/>
    <cellStyle name="Total 12 2 5 2 3" xfId="16444" xr:uid="{7AD8DBC9-46EC-4366-A40D-BF862838BB4E}"/>
    <cellStyle name="Total 12 2 5 2 3 2" xfId="31552" xr:uid="{5C024041-4DE9-429C-B749-F2EAB1B4A6A0}"/>
    <cellStyle name="Total 12 2 5 2 4" xfId="21097" xr:uid="{5A482952-0D16-4611-92E8-FC82CF8D1D35}"/>
    <cellStyle name="Total 12 2 5 3" xfId="9734" xr:uid="{69288F1E-6907-4F77-A1B3-41DB3D56DA91}"/>
    <cellStyle name="Total 12 2 5 3 2" xfId="24842" xr:uid="{CBF04BA6-92CB-4499-8107-257DC1F876E8}"/>
    <cellStyle name="Total 12 2 5 4" xfId="15444" xr:uid="{B1C66181-5113-476A-B756-466444C33149}"/>
    <cellStyle name="Total 12 2 5 4 2" xfId="30552" xr:uid="{F90FB306-1B16-4928-91BC-07CCBC5E2638}"/>
    <cellStyle name="Total 12 2 5 5" xfId="18460" xr:uid="{FA35BDBC-0F8F-4D15-8A89-ADA799FD2F93}"/>
    <cellStyle name="Total 12 2 6" xfId="3658" xr:uid="{4C0D75D1-8D5E-46C5-83CA-377C39E26DD0}"/>
    <cellStyle name="Total 12 2 6 2" xfId="6295" xr:uid="{8D948861-190B-4CC4-BC6D-E09287AFA581}"/>
    <cellStyle name="Total 12 2 6 2 2" xfId="12606" xr:uid="{F6E0B99B-956E-4422-9795-9BD03EB431C6}"/>
    <cellStyle name="Total 12 2 6 2 2 2" xfId="27714" xr:uid="{BF00CA40-5E82-408E-900E-99BEDE54298A}"/>
    <cellStyle name="Total 12 2 6 2 3" xfId="7848" xr:uid="{C3AEEE2F-A98E-4687-9FA1-3D27BF05836C}"/>
    <cellStyle name="Total 12 2 6 2 3 2" xfId="22956" xr:uid="{EA1FE820-CA5A-4D0A-A880-74F7348DA92F}"/>
    <cellStyle name="Total 12 2 6 2 4" xfId="21403" xr:uid="{C28E8A62-3B17-4865-B0AA-0324268102E0}"/>
    <cellStyle name="Total 12 2 6 3" xfId="10040" xr:uid="{07CC132F-2700-4E85-842B-79702CC83C30}"/>
    <cellStyle name="Total 12 2 6 3 2" xfId="25148" xr:uid="{45C6D65B-2C84-4A2C-B40C-621A20516FAC}"/>
    <cellStyle name="Total 12 2 6 4" xfId="16170" xr:uid="{A17FA130-2C3C-4F8B-A50F-2ECB8B167022}"/>
    <cellStyle name="Total 12 2 6 4 2" xfId="31278" xr:uid="{8090522C-F755-4CA9-B5CC-87AAAAB81B8F}"/>
    <cellStyle name="Total 12 2 6 5" xfId="18766" xr:uid="{FB04DF15-8F37-42FC-A90D-C328DAFF5E7A}"/>
    <cellStyle name="Total 12 2 7" xfId="4019" xr:uid="{D97666E6-8896-49BC-8C57-52089FDD0539}"/>
    <cellStyle name="Total 12 2 7 2" xfId="6656" xr:uid="{3A95F10B-9E44-4943-9816-10759F9BCFF5}"/>
    <cellStyle name="Total 12 2 7 2 2" xfId="12967" xr:uid="{B9286189-6BF5-4B4E-A253-6C7C8E68EC0A}"/>
    <cellStyle name="Total 12 2 7 2 2 2" xfId="28075" xr:uid="{703A2767-BDFD-4F08-8D71-1AEC917AE973}"/>
    <cellStyle name="Total 12 2 7 2 3" xfId="16657" xr:uid="{276FCA42-4091-475C-BBB5-27691A359121}"/>
    <cellStyle name="Total 12 2 7 2 3 2" xfId="31765" xr:uid="{2F26CFB2-6FDE-4E69-98AF-9F0CB8AC1157}"/>
    <cellStyle name="Total 12 2 7 2 4" xfId="21764" xr:uid="{59A2FB11-2453-48B2-9CD3-FC4FACD66438}"/>
    <cellStyle name="Total 12 2 7 3" xfId="10401" xr:uid="{2BE58ACF-606D-43C9-9BCA-CC5DC51D12C2}"/>
    <cellStyle name="Total 12 2 7 3 2" xfId="25509" xr:uid="{555145FC-7611-472C-8FC7-C81C2D5F74F3}"/>
    <cellStyle name="Total 12 2 7 4" xfId="14780" xr:uid="{92057302-F713-4AC0-9496-03896437B6F2}"/>
    <cellStyle name="Total 12 2 7 4 2" xfId="29888" xr:uid="{DD1EC993-0C53-45D0-9802-B8FB3B66BAF8}"/>
    <cellStyle name="Total 12 2 7 5" xfId="19127" xr:uid="{B3A4EC84-7FB7-41A0-8FF9-D69683F09B7A}"/>
    <cellStyle name="Total 12 2 8" xfId="4332" xr:uid="{56034A43-902F-4E02-AF28-5BC8C7DF5358}"/>
    <cellStyle name="Total 12 2 8 2" xfId="6969" xr:uid="{F424AA73-09D6-4D54-BC93-BDD3392CEBF6}"/>
    <cellStyle name="Total 12 2 8 2 2" xfId="13280" xr:uid="{AAFE6086-D71D-4468-9B38-023911E54265}"/>
    <cellStyle name="Total 12 2 8 2 2 2" xfId="28388" xr:uid="{430CDCBC-CCA9-4280-96B8-EEFB144F1FB8}"/>
    <cellStyle name="Total 12 2 8 2 3" xfId="16944" xr:uid="{C579B990-9C27-43F5-928D-4F58E401BECF}"/>
    <cellStyle name="Total 12 2 8 2 3 2" xfId="32052" xr:uid="{1BDA0FC7-EE8E-4732-AB3A-8F5AB6FC6BF4}"/>
    <cellStyle name="Total 12 2 8 2 4" xfId="22077" xr:uid="{86F3C495-E2E3-4519-AF1C-5017FF064CE9}"/>
    <cellStyle name="Total 12 2 8 3" xfId="10714" xr:uid="{607BFA67-6D3D-4947-AB92-3FC6B8E3EFC3}"/>
    <cellStyle name="Total 12 2 8 3 2" xfId="25822" xr:uid="{E81D33A8-E540-4977-AC7C-00E3A59B7AC9}"/>
    <cellStyle name="Total 12 2 8 4" xfId="13762" xr:uid="{72928AFA-C513-4392-BDED-9702A7EA6AA0}"/>
    <cellStyle name="Total 12 2 8 4 2" xfId="28870" xr:uid="{F28DFA11-5DFD-4943-B30E-F8FA7E015D30}"/>
    <cellStyle name="Total 12 2 8 5" xfId="19440" xr:uid="{CF22F193-8FB4-4B6D-AFC8-34FED2F40A67}"/>
    <cellStyle name="Total 12 2 9" xfId="4584" xr:uid="{6013C594-2EE3-43E5-8CED-192966DF13E9}"/>
    <cellStyle name="Total 12 2 9 2" xfId="10966" xr:uid="{63A54C26-365F-45BC-B763-D88119A04AD1}"/>
    <cellStyle name="Total 12 2 9 2 2" xfId="26074" xr:uid="{963CE3A3-306A-4109-B76B-E4BB960A553F}"/>
    <cellStyle name="Total 12 2 9 3" xfId="16436" xr:uid="{707552A1-452E-446E-B92D-E14C97828F76}"/>
    <cellStyle name="Total 12 2 9 3 2" xfId="31544" xr:uid="{6F29D5D9-B01A-42AF-A493-34F0D53D81C5}"/>
    <cellStyle name="Total 12 2 9 4" xfId="19692" xr:uid="{EE05924A-C8E6-4F99-809D-418D98504B8D}"/>
    <cellStyle name="Total 12 3" xfId="1976" xr:uid="{696E65B3-BCCA-471E-A0C8-81A615B13DB8}"/>
    <cellStyle name="Total 12 3 10" xfId="8474" xr:uid="{FEC7FA8D-2680-4149-89F2-03AB213FA494}"/>
    <cellStyle name="Total 12 3 10 2" xfId="23582" xr:uid="{DBDFACB9-BB5F-4B0C-82FB-D6BB9512E4AF}"/>
    <cellStyle name="Total 12 3 11" xfId="14452" xr:uid="{D3253E09-7227-4728-B0ED-D7055B180328}"/>
    <cellStyle name="Total 12 3 11 2" xfId="29560" xr:uid="{F85F964C-B9B3-49B8-8E56-496F51D30327}"/>
    <cellStyle name="Total 12 3 12" xfId="14293" xr:uid="{61670C83-280E-40A2-AE4B-C5C55D611B23}"/>
    <cellStyle name="Total 12 3 12 2" xfId="29401" xr:uid="{47A991B4-E61C-4FC5-836E-E3B49FECD75E}"/>
    <cellStyle name="Total 12 3 13" xfId="17201" xr:uid="{75E74EB5-5AB4-49C3-914B-91FB7508D6A8}"/>
    <cellStyle name="Total 12 3 2" xfId="2536" xr:uid="{07DFCC91-E9B9-4303-8B04-2126A209AB53}"/>
    <cellStyle name="Total 12 3 2 2" xfId="5173" xr:uid="{861C7EAD-1E0E-4BFD-B7DB-53AC393F1904}"/>
    <cellStyle name="Total 12 3 2 2 2" xfId="11537" xr:uid="{269BCC14-E0DD-4FAA-BAB8-FAD9B5A7C600}"/>
    <cellStyle name="Total 12 3 2 2 2 2" xfId="26645" xr:uid="{0380DC6C-0D83-465C-BB1C-29863AE82B3A}"/>
    <cellStyle name="Total 12 3 2 2 3" xfId="7512" xr:uid="{FBBCD412-70A7-4ED6-A991-2784379D184D}"/>
    <cellStyle name="Total 12 3 2 2 3 2" xfId="22620" xr:uid="{4A173E07-BB18-4CE9-A455-1B5FD2E27BAA}"/>
    <cellStyle name="Total 12 3 2 2 4" xfId="20281" xr:uid="{8D97702A-84F4-4F96-97F7-2ABE47C2D129}"/>
    <cellStyle name="Total 12 3 2 3" xfId="9003" xr:uid="{94D44A0B-14FE-4809-874C-E3A8BA2AFFAF}"/>
    <cellStyle name="Total 12 3 2 3 2" xfId="24111" xr:uid="{3A2F6E08-8DFD-428D-95F5-C3B3616801D8}"/>
    <cellStyle name="Total 12 3 3" xfId="2738" xr:uid="{DF0D3CD2-35EA-4FF6-9F8A-7EB867417347}"/>
    <cellStyle name="Total 12 3 3 2" xfId="5375" xr:uid="{BF180FCC-D6D1-46E5-A878-43CB2C5ADC84}"/>
    <cellStyle name="Total 12 3 3 2 2" xfId="11724" xr:uid="{256738CF-EE43-427A-B898-7DEDECDAA6F9}"/>
    <cellStyle name="Total 12 3 3 2 2 2" xfId="26832" xr:uid="{67069AE5-9C74-4205-BFE2-89DC9539EB7C}"/>
    <cellStyle name="Total 12 3 3 2 3" xfId="7923" xr:uid="{2B9495A1-9658-4DD2-8CC7-0E60ACA7BC9A}"/>
    <cellStyle name="Total 12 3 3 2 3 2" xfId="23031" xr:uid="{BE862F51-D284-4FD3-9105-DDD917C04C45}"/>
    <cellStyle name="Total 12 3 3 2 4" xfId="20483" xr:uid="{5D41A32C-97A4-4252-AA61-DD6F8B43AD6A}"/>
    <cellStyle name="Total 12 3 3 3" xfId="13858" xr:uid="{7EA4DFF4-26D9-484D-9F2F-6A90929C892C}"/>
    <cellStyle name="Total 12 3 3 3 2" xfId="28966" xr:uid="{84D9546F-7AF8-43D1-ACC5-DD1500C40305}"/>
    <cellStyle name="Total 12 3 3 4" xfId="17846" xr:uid="{D7C8A806-056A-4DBB-86F9-4DA0B6F7EB24}"/>
    <cellStyle name="Total 12 3 4" xfId="3041" xr:uid="{38A31842-F34A-4B9A-9011-322FB04FFC3A}"/>
    <cellStyle name="Total 12 3 4 2" xfId="5678" xr:uid="{1DDD3671-B3EA-4408-AC9F-85830B2763E9}"/>
    <cellStyle name="Total 12 3 4 2 2" xfId="11989" xr:uid="{E6D0912F-B0AB-4F4D-8CC5-9880CC5ACB1C}"/>
    <cellStyle name="Total 12 3 4 2 2 2" xfId="27097" xr:uid="{015CC18A-7022-4AAD-ADF6-5C445B5C3793}"/>
    <cellStyle name="Total 12 3 4 2 3" xfId="14223" xr:uid="{96B9511E-2418-44FE-B5CC-8601DA5BE26D}"/>
    <cellStyle name="Total 12 3 4 2 3 2" xfId="29331" xr:uid="{7A72D277-1154-4D7D-831E-1719C643DA49}"/>
    <cellStyle name="Total 12 3 4 2 4" xfId="20786" xr:uid="{A04FD18C-30AA-48D2-A22C-8D96363CD2A4}"/>
    <cellStyle name="Total 12 3 4 3" xfId="9423" xr:uid="{E79A9ACC-B2D7-4CBA-B810-22E0DFBD6DA6}"/>
    <cellStyle name="Total 12 3 4 3 2" xfId="24531" xr:uid="{F4EA63D0-4819-4059-909C-5AE93C9AA85F}"/>
    <cellStyle name="Total 12 3 4 4" xfId="13539" xr:uid="{5972910F-E524-4E82-BCD8-F2708009C650}"/>
    <cellStyle name="Total 12 3 4 4 2" xfId="28647" xr:uid="{EC5F0AEF-3963-421A-92E5-F8F69920D836}"/>
    <cellStyle name="Total 12 3 4 5" xfId="18149" xr:uid="{E1EE1673-AB13-4C0E-BF83-D0CC7AD58898}"/>
    <cellStyle name="Total 12 3 5" xfId="3367" xr:uid="{178CCAEC-55F7-48A9-B142-6920EABC0A25}"/>
    <cellStyle name="Total 12 3 5 2" xfId="6004" xr:uid="{C5200ED9-CB40-42F9-AEE7-BA6EEF99CDBE}"/>
    <cellStyle name="Total 12 3 5 2 2" xfId="12315" xr:uid="{550A4D44-472A-4766-937C-04C70D31AE24}"/>
    <cellStyle name="Total 12 3 5 2 2 2" xfId="27423" xr:uid="{D9D9FF37-0865-4B8D-8C8C-25446962E399}"/>
    <cellStyle name="Total 12 3 5 2 3" xfId="16153" xr:uid="{75EB6F54-97B1-4D45-B338-CB81BB53B5BB}"/>
    <cellStyle name="Total 12 3 5 2 3 2" xfId="31261" xr:uid="{B6B0F759-4525-40E7-B155-F3901790EAE1}"/>
    <cellStyle name="Total 12 3 5 2 4" xfId="21112" xr:uid="{0BE2E29B-27DD-4C01-B82D-9377075A8A3C}"/>
    <cellStyle name="Total 12 3 5 3" xfId="9749" xr:uid="{27690450-1C6A-457F-AFD9-AA3836BE5F2E}"/>
    <cellStyle name="Total 12 3 5 3 2" xfId="24857" xr:uid="{8237B32E-527D-411C-8857-8A8E689FD52D}"/>
    <cellStyle name="Total 12 3 5 4" xfId="13659" xr:uid="{4293A7AA-B7F8-49F6-A8D9-05D59B0ACADE}"/>
    <cellStyle name="Total 12 3 5 4 2" xfId="28767" xr:uid="{A9C749EE-8B02-4499-8197-766EFE71C45B}"/>
    <cellStyle name="Total 12 3 5 5" xfId="18475" xr:uid="{C1ECDF03-5291-4C31-BE70-A93DD804F2EF}"/>
    <cellStyle name="Total 12 3 6" xfId="3673" xr:uid="{99FA6F50-04A6-47E0-A209-AA4ED638DF12}"/>
    <cellStyle name="Total 12 3 6 2" xfId="6310" xr:uid="{FEEA47B2-B41B-4147-8852-4BFB99E59722}"/>
    <cellStyle name="Total 12 3 6 2 2" xfId="12621" xr:uid="{00C7CF60-BAD3-45D5-9A2C-BE6EFD891C7C}"/>
    <cellStyle name="Total 12 3 6 2 2 2" xfId="27729" xr:uid="{9465B67E-FEFD-4B71-9D66-06B513729A72}"/>
    <cellStyle name="Total 12 3 6 2 3" xfId="7812" xr:uid="{1C6C8622-C3B2-4222-A518-78E4360B8FA0}"/>
    <cellStyle name="Total 12 3 6 2 3 2" xfId="22920" xr:uid="{9F79D68C-32B6-43A6-BD4C-93975657CE80}"/>
    <cellStyle name="Total 12 3 6 2 4" xfId="21418" xr:uid="{E8CE5CA6-92C7-46A1-8B69-3AA5F355005D}"/>
    <cellStyle name="Total 12 3 6 3" xfId="10055" xr:uid="{455D53AB-C6D1-4ACE-A2A0-553574CD6DF9}"/>
    <cellStyle name="Total 12 3 6 3 2" xfId="25163" xr:uid="{EAD0D222-D41F-444F-A9F8-0BA79826DB0B}"/>
    <cellStyle name="Total 12 3 6 4" xfId="15327" xr:uid="{AA052B8E-AB7F-4B47-8FB8-C2679D93FFEE}"/>
    <cellStyle name="Total 12 3 6 4 2" xfId="30435" xr:uid="{4961AD1E-1D07-4B95-AD4A-148A5D5314B6}"/>
    <cellStyle name="Total 12 3 6 5" xfId="18781" xr:uid="{65C909B7-06EF-4623-AF7B-189D7DCADCDC}"/>
    <cellStyle name="Total 12 3 7" xfId="4048" xr:uid="{B068E6AB-A993-47A7-AA3A-E7C670890B52}"/>
    <cellStyle name="Total 12 3 7 2" xfId="6685" xr:uid="{414194A8-3591-4526-9F39-3FC39BA599EF}"/>
    <cellStyle name="Total 12 3 7 2 2" xfId="12996" xr:uid="{718AA57D-DB05-48F0-989D-103B75237673}"/>
    <cellStyle name="Total 12 3 7 2 2 2" xfId="28104" xr:uid="{FB2E3CEE-B763-4AA6-8846-CD6093103265}"/>
    <cellStyle name="Total 12 3 7 2 3" xfId="16672" xr:uid="{1B0FA70D-2B94-4217-A6FF-ADF0D1E42B23}"/>
    <cellStyle name="Total 12 3 7 2 3 2" xfId="31780" xr:uid="{64B0FF84-62C5-4C45-AA1A-8823E4AEA081}"/>
    <cellStyle name="Total 12 3 7 2 4" xfId="21793" xr:uid="{ED070B94-B96F-4EA8-A853-9DB55DDE97D4}"/>
    <cellStyle name="Total 12 3 7 3" xfId="10430" xr:uid="{B51E9CA9-5179-4B1D-A0E3-2F82143F21D4}"/>
    <cellStyle name="Total 12 3 7 3 2" xfId="25538" xr:uid="{5751004E-BCC2-4AFD-B1A0-A3D5940DB4DF}"/>
    <cellStyle name="Total 12 3 7 4" xfId="13784" xr:uid="{E8B965DB-4062-4846-87C9-7071F4E0423B}"/>
    <cellStyle name="Total 12 3 7 4 2" xfId="28892" xr:uid="{6E599FA9-FA5F-4468-A10C-03D7FB017B4E}"/>
    <cellStyle name="Total 12 3 7 5" xfId="19156" xr:uid="{30EACE20-1AF0-4589-AFD2-4EBBF8CE73D1}"/>
    <cellStyle name="Total 12 3 8" xfId="4347" xr:uid="{3BA18272-78E9-4CE1-875A-18839DD66A7D}"/>
    <cellStyle name="Total 12 3 8 2" xfId="6984" xr:uid="{49A7EEEA-0C97-41C0-908B-D6B1F5DC4933}"/>
    <cellStyle name="Total 12 3 8 2 2" xfId="13295" xr:uid="{95B4D157-25EB-4266-96DE-D28DADDD5FEB}"/>
    <cellStyle name="Total 12 3 8 2 2 2" xfId="28403" xr:uid="{3E251DED-47D8-49F9-A74B-592148F22177}"/>
    <cellStyle name="Total 12 3 8 2 3" xfId="16959" xr:uid="{8DD7DDFB-6C89-461E-BAFE-1C3C9210E6F2}"/>
    <cellStyle name="Total 12 3 8 2 3 2" xfId="32067" xr:uid="{41333EA0-AF31-4D93-BBCD-9439AF2638FB}"/>
    <cellStyle name="Total 12 3 8 2 4" xfId="22092" xr:uid="{14AD2840-FF80-4EC1-9589-4C91BB3D9730}"/>
    <cellStyle name="Total 12 3 8 3" xfId="10729" xr:uid="{6CD6EF19-0D09-4042-B122-53ADEB23B9EC}"/>
    <cellStyle name="Total 12 3 8 3 2" xfId="25837" xr:uid="{51355586-8116-4007-ADF3-5D597F579DD7}"/>
    <cellStyle name="Total 12 3 8 4" xfId="15836" xr:uid="{DE71076D-ACAC-483D-B54C-47DF087296D7}"/>
    <cellStyle name="Total 12 3 8 4 2" xfId="30944" xr:uid="{8B4710F1-ECD0-460D-8FF5-F3FDEAA765D6}"/>
    <cellStyle name="Total 12 3 8 5" xfId="19455" xr:uid="{CDAA503D-1645-45EC-B224-8DDFF7F4C304}"/>
    <cellStyle name="Total 12 3 9" xfId="4613" xr:uid="{1F2FF17D-B828-4512-9609-6D311AE767B7}"/>
    <cellStyle name="Total 12 3 9 2" xfId="10995" xr:uid="{4E02CE23-8DFD-4D71-9DAB-BE2BFCA2625F}"/>
    <cellStyle name="Total 12 3 9 2 2" xfId="26103" xr:uid="{BD9EA848-568C-4DD3-A9C8-D4750E3FA989}"/>
    <cellStyle name="Total 12 3 9 3" xfId="16208" xr:uid="{B404CEB5-EB0B-4DA1-A4B1-BF10A5CA48E6}"/>
    <cellStyle name="Total 12 3 9 3 2" xfId="31316" xr:uid="{73975839-DA05-471D-A24D-8C27F36E8095}"/>
    <cellStyle name="Total 12 3 9 4" xfId="19721" xr:uid="{114F38D8-FE44-47EB-8CC2-2981161CFD3F}"/>
    <cellStyle name="Total 12 4" xfId="2138" xr:uid="{28D9365C-9DA3-4F71-BF2F-4ABC3BE2B994}"/>
    <cellStyle name="Total 12 4 10" xfId="7974" xr:uid="{4C224B55-AD92-4F67-AC83-BE545075587B}"/>
    <cellStyle name="Total 12 4 10 2" xfId="23082" xr:uid="{6F298CFC-E10F-4BB9-A885-36D96A85BC98}"/>
    <cellStyle name="Total 12 4 11" xfId="15030" xr:uid="{8BEB1204-FA70-40AB-AF5D-9CF489BA0807}"/>
    <cellStyle name="Total 12 4 11 2" xfId="30138" xr:uid="{77DADFE9-A70C-4D80-9F42-19A1EB93A8FB}"/>
    <cellStyle name="Total 12 4 12" xfId="17363" xr:uid="{FF33CF79-47D0-4728-B836-827A49B66C16}"/>
    <cellStyle name="Total 12 4 2" xfId="2628" xr:uid="{C40347F5-26E0-4F92-B44A-2888033B6F58}"/>
    <cellStyle name="Total 12 4 2 2" xfId="5265" xr:uid="{AAB2556B-B990-4CE3-8AD9-B8C4F10C50B2}"/>
    <cellStyle name="Total 12 4 2 2 2" xfId="11629" xr:uid="{760F895A-4BD5-42DB-AC2D-390E98F659DD}"/>
    <cellStyle name="Total 12 4 2 2 2 2" xfId="26737" xr:uid="{6CFA321F-91EA-446E-A145-3CADEBAE865A}"/>
    <cellStyle name="Total 12 4 2 2 3" xfId="15579" xr:uid="{61CAC1B0-F98E-4A7E-98BC-8AED6A4EED37}"/>
    <cellStyle name="Total 12 4 2 2 3 2" xfId="30687" xr:uid="{171CEFF5-036E-4116-8393-8543E651AFA4}"/>
    <cellStyle name="Total 12 4 2 2 4" xfId="20373" xr:uid="{A5CBBB35-F46C-4288-95C5-E9C613BCEEDB}"/>
    <cellStyle name="Total 12 4 2 3" xfId="9095" xr:uid="{72EC9B51-5399-4B2F-ABFE-A38E8B2B58AD}"/>
    <cellStyle name="Total 12 4 2 3 2" xfId="24203" xr:uid="{B9BDF00B-DDF5-4376-A15A-A03A63745AEF}"/>
    <cellStyle name="Total 12 4 2 4" xfId="14783" xr:uid="{BBC7F247-C95A-4997-9CBF-02BBDEA4816B}"/>
    <cellStyle name="Total 12 4 2 4 2" xfId="29891" xr:uid="{4749AAE7-7EB4-4057-A082-1A668B4CA6D8}"/>
    <cellStyle name="Total 12 4 2 5" xfId="9274" xr:uid="{113E8D09-5CDC-4952-BD53-53F0C345D5D8}"/>
    <cellStyle name="Total 12 4 2 5 2" xfId="24382" xr:uid="{9918E3B4-CB3E-489D-969E-C29553E8C477}"/>
    <cellStyle name="Total 12 4 2 6" xfId="17736" xr:uid="{C17DB393-2E87-491B-9A10-A16FEA12D16D}"/>
    <cellStyle name="Total 12 4 3" xfId="2893" xr:uid="{3124CD66-0360-4429-9C62-05024C67D1CE}"/>
    <cellStyle name="Total 12 4 3 2" xfId="5530" xr:uid="{5EC9D2F4-4AAF-47EE-A09C-994DC5F11A1C}"/>
    <cellStyle name="Total 12 4 3 2 2" xfId="11841" xr:uid="{582EE88C-5DF5-4AC2-AE21-2595F3BDAB12}"/>
    <cellStyle name="Total 12 4 3 2 2 2" xfId="26949" xr:uid="{12224BC1-D4F0-4ACA-8D95-8E2A98A51B2D}"/>
    <cellStyle name="Total 12 4 3 2 3" xfId="13386" xr:uid="{68E2EBE2-3824-466C-A9C7-5D6A6F296C9A}"/>
    <cellStyle name="Total 12 4 3 2 3 2" xfId="28494" xr:uid="{936B58E7-E25A-4822-94AD-4289B87AD5C1}"/>
    <cellStyle name="Total 12 4 3 2 4" xfId="20638" xr:uid="{E60893BD-AC2E-474A-AD8F-4627E9A001CC}"/>
    <cellStyle name="Total 12 4 3 3" xfId="7609" xr:uid="{59001B2A-A612-47F6-90D3-26EA3C2FA4DB}"/>
    <cellStyle name="Total 12 4 3 3 2" xfId="22717" xr:uid="{CEB9CC43-F774-491A-9220-2514B5F6921F}"/>
    <cellStyle name="Total 12 4 3 4" xfId="18001" xr:uid="{43CA0FC8-6C5E-46DF-9782-DBC5008B929B}"/>
    <cellStyle name="Total 12 4 4" xfId="3196" xr:uid="{4B80DBD7-8042-4BB3-8D15-9A7AED2E7F17}"/>
    <cellStyle name="Total 12 4 4 2" xfId="5833" xr:uid="{2377A89E-D79C-4A55-8C41-75BC1914B440}"/>
    <cellStyle name="Total 12 4 4 2 2" xfId="12144" xr:uid="{AA197882-51DF-46F2-84FD-1DA06A2C1099}"/>
    <cellStyle name="Total 12 4 4 2 2 2" xfId="27252" xr:uid="{D41D7890-8D06-4DA1-B275-B952EF677A35}"/>
    <cellStyle name="Total 12 4 4 2 3" xfId="9300" xr:uid="{A644D17B-14F8-4F3E-8FBC-DABB4FEB0020}"/>
    <cellStyle name="Total 12 4 4 2 3 2" xfId="24408" xr:uid="{E256FCC2-C2D8-49B5-8AC5-7B074AFBEFA3}"/>
    <cellStyle name="Total 12 4 4 2 4" xfId="20941" xr:uid="{7C023EF6-1039-4CF1-A291-723816EAE79E}"/>
    <cellStyle name="Total 12 4 4 3" xfId="9578" xr:uid="{8B94FECD-34E6-4966-BAB2-2AEAD74B5268}"/>
    <cellStyle name="Total 12 4 4 3 2" xfId="24686" xr:uid="{AD087339-1E30-4D68-80D2-7280988FAF81}"/>
    <cellStyle name="Total 12 4 4 4" xfId="16366" xr:uid="{43ACDE22-8DF1-435F-B55A-DEE829D954BE}"/>
    <cellStyle name="Total 12 4 4 4 2" xfId="31474" xr:uid="{E1982037-B2BB-42A6-BC75-D0BB1BE0B2E6}"/>
    <cellStyle name="Total 12 4 4 5" xfId="18304" xr:uid="{C5CA9686-9B17-4CC6-AD9F-BB420105FFF8}"/>
    <cellStyle name="Total 12 4 5" xfId="3522" xr:uid="{9A787785-8E79-4498-B1E1-09E85BE1D6F3}"/>
    <cellStyle name="Total 12 4 5 2" xfId="6159" xr:uid="{11C85827-DE02-4A56-9447-DB9A77706F0E}"/>
    <cellStyle name="Total 12 4 5 2 2" xfId="12470" xr:uid="{109D111E-43AC-4988-8C3D-0F75908FE2D3}"/>
    <cellStyle name="Total 12 4 5 2 2 2" xfId="27578" xr:uid="{C35E96D8-3F65-4657-B4F2-C962C5C5394A}"/>
    <cellStyle name="Total 12 4 5 2 3" xfId="7077" xr:uid="{E814CD7B-A996-4045-9116-42F3950F56D3}"/>
    <cellStyle name="Total 12 4 5 2 3 2" xfId="22185" xr:uid="{E7707BF2-688D-4B55-AD5B-CB3FDFE6F777}"/>
    <cellStyle name="Total 12 4 5 2 4" xfId="21267" xr:uid="{5A8B0B8D-EC61-4C54-A8CC-4A99C8765603}"/>
    <cellStyle name="Total 12 4 5 3" xfId="9904" xr:uid="{87133489-9583-4AF6-8EED-7DC3E82D8496}"/>
    <cellStyle name="Total 12 4 5 3 2" xfId="25012" xr:uid="{4F046ACE-328E-4F3D-912C-88AA523CB497}"/>
    <cellStyle name="Total 12 4 5 4" xfId="15290" xr:uid="{A3D1CAC2-0B06-4F30-BE49-724C900C9590}"/>
    <cellStyle name="Total 12 4 5 4 2" xfId="30398" xr:uid="{7595F5F7-53AB-4AAD-BD53-D1242A492618}"/>
    <cellStyle name="Total 12 4 5 5" xfId="18630" xr:uid="{37D7F496-63CA-4062-A9CD-597F28704847}"/>
    <cellStyle name="Total 12 4 6" xfId="3828" xr:uid="{95DDB2ED-D4EA-4AA3-8597-F46DBB9089FD}"/>
    <cellStyle name="Total 12 4 6 2" xfId="6465" xr:uid="{55897757-FCF2-4E06-B626-279326F83E6E}"/>
    <cellStyle name="Total 12 4 6 2 2" xfId="12776" xr:uid="{F2E1D796-85A2-43C2-BB9F-2C89B3737F31}"/>
    <cellStyle name="Total 12 4 6 2 2 2" xfId="27884" xr:uid="{87CF3B26-7B69-40EB-AEBB-E4EFC09E84EF}"/>
    <cellStyle name="Total 12 4 6 2 3" xfId="7453" xr:uid="{7667AE27-F5E9-4F3F-828E-2CCC9BA46AA8}"/>
    <cellStyle name="Total 12 4 6 2 3 2" xfId="22561" xr:uid="{D8C69DA3-5235-4C6C-B759-9B9B36741BE9}"/>
    <cellStyle name="Total 12 4 6 2 4" xfId="21573" xr:uid="{CAE1D597-FE8F-4727-B59D-6A55A06816AE}"/>
    <cellStyle name="Total 12 4 6 3" xfId="10210" xr:uid="{243AA29C-C1AE-4175-8674-82F9E22657E7}"/>
    <cellStyle name="Total 12 4 6 3 2" xfId="25318" xr:uid="{40712439-2EB5-4D1D-93CE-57FF77B799B7}"/>
    <cellStyle name="Total 12 4 6 4" xfId="13848" xr:uid="{B88DAA2C-ECFE-47A4-B43A-C646046610C2}"/>
    <cellStyle name="Total 12 4 6 4 2" xfId="28956" xr:uid="{1DB83C44-B16F-4404-9424-333302536063}"/>
    <cellStyle name="Total 12 4 6 5" xfId="18936" xr:uid="{C7A7F93E-DA7E-4A31-98A1-ECDAD9AD5D66}"/>
    <cellStyle name="Total 12 4 7" xfId="4210" xr:uid="{AB86C8B6-C95F-40D0-9789-0204C67AE941}"/>
    <cellStyle name="Total 12 4 7 2" xfId="6847" xr:uid="{6564EC13-4833-4EA0-8756-16C2021D3317}"/>
    <cellStyle name="Total 12 4 7 2 2" xfId="13158" xr:uid="{5B1BDC9B-553C-4045-8784-24B6EFB00287}"/>
    <cellStyle name="Total 12 4 7 2 2 2" xfId="28266" xr:uid="{A2744A76-B03A-45FD-BD35-B6CC12F96996}"/>
    <cellStyle name="Total 12 4 7 2 3" xfId="16827" xr:uid="{13BE4992-7903-40B5-A6ED-55C559EF27C9}"/>
    <cellStyle name="Total 12 4 7 2 3 2" xfId="31935" xr:uid="{F6AA34B1-1E3D-4EE8-8C9E-FF934F0F7672}"/>
    <cellStyle name="Total 12 4 7 2 4" xfId="21955" xr:uid="{684D1E5B-6B4F-4EFA-B9F9-782B7F100243}"/>
    <cellStyle name="Total 12 4 7 3" xfId="10592" xr:uid="{2B5BFD9B-8D7A-421F-933B-7D604F6FD88B}"/>
    <cellStyle name="Total 12 4 7 3 2" xfId="25700" xr:uid="{60612F4F-3BBB-4011-A1C9-BF460515FE09}"/>
    <cellStyle name="Total 12 4 7 4" xfId="8692" xr:uid="{21D02929-7341-4D15-91F8-9EF844622ECF}"/>
    <cellStyle name="Total 12 4 7 4 2" xfId="23800" xr:uid="{284E7A50-2BA7-4A59-88F2-D1665024FF69}"/>
    <cellStyle name="Total 12 4 7 5" xfId="19318" xr:uid="{629544C9-1655-4EA5-89E3-A29FD91C1E16}"/>
    <cellStyle name="Total 12 4 8" xfId="4775" xr:uid="{118A810B-4797-48C9-A32E-4092D2C1E81B}"/>
    <cellStyle name="Total 12 4 8 2" xfId="11157" xr:uid="{3D3B64CC-2201-44FC-B2D8-980B433B3C4E}"/>
    <cellStyle name="Total 12 4 8 2 2" xfId="26265" xr:uid="{F5E26398-848E-4947-A761-D8D38701B456}"/>
    <cellStyle name="Total 12 4 8 3" xfId="15162" xr:uid="{D262CADE-6A1A-41C2-8EA8-B5F5B4203492}"/>
    <cellStyle name="Total 12 4 8 3 2" xfId="30270" xr:uid="{E15282FC-BF24-452C-8B9A-22F8A56E1AA1}"/>
    <cellStyle name="Total 12 4 8 4" xfId="19883" xr:uid="{4A56E4D0-F395-4412-B7DA-54C76145C3D7}"/>
    <cellStyle name="Total 12 4 9" xfId="8636" xr:uid="{4C2682F7-8A7C-4CFA-882B-EB127689BB78}"/>
    <cellStyle name="Total 12 4 9 2" xfId="23744" xr:uid="{9E704E99-766E-400C-8F21-95B707362E18}"/>
    <cellStyle name="Total 12 5" xfId="2153" xr:uid="{7BCB7721-7C35-4A7B-80BC-0E0C2ADC78E2}"/>
    <cellStyle name="Total 12 5 10" xfId="8698" xr:uid="{AA39C39F-ADDB-42FD-8440-FC073AF0D085}"/>
    <cellStyle name="Total 12 5 10 2" xfId="23806" xr:uid="{8E7FE24D-F2C9-43B6-9498-5CED9EF1C0DC}"/>
    <cellStyle name="Total 12 5 11" xfId="17378" xr:uid="{75F2D1F8-1C23-4CB8-B2E2-A87EF9C3081F}"/>
    <cellStyle name="Total 12 5 2" xfId="2908" xr:uid="{38127E68-86D1-431C-A9FA-4BB01FE79E82}"/>
    <cellStyle name="Total 12 5 2 2" xfId="5545" xr:uid="{BAAA7703-DAAB-448F-96FF-98652B9A426E}"/>
    <cellStyle name="Total 12 5 2 2 2" xfId="11856" xr:uid="{074D5215-D569-4ED2-AB49-D24D99BD262A}"/>
    <cellStyle name="Total 12 5 2 2 2 2" xfId="26964" xr:uid="{B7AD618A-1E88-46AD-9FD2-DB042E301F99}"/>
    <cellStyle name="Total 12 5 2 2 3" xfId="16461" xr:uid="{870D00E8-48DE-412D-958C-F77973ECBF78}"/>
    <cellStyle name="Total 12 5 2 2 3 2" xfId="31569" xr:uid="{2A7E5A11-7BD4-4077-84DB-4EA8DCD743EF}"/>
    <cellStyle name="Total 12 5 2 2 4" xfId="20653" xr:uid="{2E58264F-30F8-4F83-B764-CA5F42D9F556}"/>
    <cellStyle name="Total 12 5 2 3" xfId="15790" xr:uid="{2A119FB3-FD60-419C-8004-B7086393E531}"/>
    <cellStyle name="Total 12 5 2 3 2" xfId="30898" xr:uid="{5EFE8803-83C3-49B5-85CF-F286117E42C7}"/>
    <cellStyle name="Total 12 5 2 4" xfId="18016" xr:uid="{94063916-72AD-407E-A3D0-07F3914276F4}"/>
    <cellStyle name="Total 12 5 3" xfId="3211" xr:uid="{8EBC8768-0C2B-4266-941E-4C4EC5FA0EFE}"/>
    <cellStyle name="Total 12 5 3 2" xfId="5848" xr:uid="{70938C20-5FE9-46FD-98C7-08197B27F6E6}"/>
    <cellStyle name="Total 12 5 3 2 2" xfId="12159" xr:uid="{8ECE0354-D129-4115-9FD7-12BDB8EAB5C0}"/>
    <cellStyle name="Total 12 5 3 2 2 2" xfId="27267" xr:uid="{0A59BAEB-0F40-4551-9B07-3C0CF69C7A28}"/>
    <cellStyle name="Total 12 5 3 2 3" xfId="8012" xr:uid="{35203C93-F098-4100-AF7A-1DED8E759F01}"/>
    <cellStyle name="Total 12 5 3 2 3 2" xfId="23120" xr:uid="{F238197B-442F-4DC7-BFBE-10343E278C6B}"/>
    <cellStyle name="Total 12 5 3 2 4" xfId="20956" xr:uid="{D123E413-415B-4DDC-A217-CC150E396A4D}"/>
    <cellStyle name="Total 12 5 3 3" xfId="9593" xr:uid="{764A2606-C14D-4CC8-9775-626B49C7DA74}"/>
    <cellStyle name="Total 12 5 3 3 2" xfId="24701" xr:uid="{7BF00840-CBDD-457A-A3DC-1F2BB090DD7C}"/>
    <cellStyle name="Total 12 5 3 4" xfId="15286" xr:uid="{4935E081-5349-4DBE-AE8E-4E1B2709CD1C}"/>
    <cellStyle name="Total 12 5 3 4 2" xfId="30394" xr:uid="{68C398B6-2188-4091-B0CF-878B3EA52BC7}"/>
    <cellStyle name="Total 12 5 3 5" xfId="18319" xr:uid="{C1CC4353-C647-4916-B2C4-E40263512A11}"/>
    <cellStyle name="Total 12 5 4" xfId="3537" xr:uid="{6E199F7F-D90A-4E01-87F7-11150E4CD6F6}"/>
    <cellStyle name="Total 12 5 4 2" xfId="6174" xr:uid="{A377C8B4-C7E5-430D-88A5-011C31C5284F}"/>
    <cellStyle name="Total 12 5 4 2 2" xfId="12485" xr:uid="{77F13E21-368C-477C-A685-8D62D341587F}"/>
    <cellStyle name="Total 12 5 4 2 2 2" xfId="27593" xr:uid="{444CCC3A-3F02-4565-B52A-BD8E92BA8A85}"/>
    <cellStyle name="Total 12 5 4 2 3" xfId="14231" xr:uid="{66DD0ABE-BC37-4BBF-9CB9-73C6B2356368}"/>
    <cellStyle name="Total 12 5 4 2 3 2" xfId="29339" xr:uid="{86777981-6D93-4438-AC72-6003185D440E}"/>
    <cellStyle name="Total 12 5 4 2 4" xfId="21282" xr:uid="{D758779C-3F13-4375-967E-5902447EFA54}"/>
    <cellStyle name="Total 12 5 4 3" xfId="9919" xr:uid="{FF789006-D95D-46E2-BBAD-FC1FE0339B36}"/>
    <cellStyle name="Total 12 5 4 3 2" xfId="25027" xr:uid="{5E1237C8-4CA0-43CA-B490-C29708672CFA}"/>
    <cellStyle name="Total 12 5 4 4" xfId="7390" xr:uid="{A6A78E90-361D-4EF7-97C6-B4F9677845C2}"/>
    <cellStyle name="Total 12 5 4 4 2" xfId="22498" xr:uid="{7BAB1DB0-A20F-4D1A-A0F0-AED640125093}"/>
    <cellStyle name="Total 12 5 4 5" xfId="18645" xr:uid="{FC0768BA-5BDB-4285-9DFF-5E2918D2917D}"/>
    <cellStyle name="Total 12 5 5" xfId="3843" xr:uid="{7379D2A3-9529-4E37-8990-ADC5BE1D654E}"/>
    <cellStyle name="Total 12 5 5 2" xfId="6480" xr:uid="{C374A9C2-5C42-4D5C-A58D-26630CFF8F59}"/>
    <cellStyle name="Total 12 5 5 2 2" xfId="12791" xr:uid="{42C3677E-A9C4-4392-86C9-F193D516B613}"/>
    <cellStyle name="Total 12 5 5 2 2 2" xfId="27899" xr:uid="{6F80393E-8DE4-4D17-AB0A-BDCE01D00707}"/>
    <cellStyle name="Total 12 5 5 2 3" xfId="14477" xr:uid="{6707B24F-5F83-4772-984A-7B240FC3A7A1}"/>
    <cellStyle name="Total 12 5 5 2 3 2" xfId="29585" xr:uid="{17CB225E-9A71-42BB-83D2-F2E9A7E2FB48}"/>
    <cellStyle name="Total 12 5 5 2 4" xfId="21588" xr:uid="{9B43C930-0EF2-45A9-9846-A27D3030BFB8}"/>
    <cellStyle name="Total 12 5 5 3" xfId="10225" xr:uid="{ABC81964-1149-4686-9856-EE6FB34CA89F}"/>
    <cellStyle name="Total 12 5 5 3 2" xfId="25333" xr:uid="{2F6CB0B3-3CF6-492A-A100-9AE60DF50DF4}"/>
    <cellStyle name="Total 12 5 5 4" xfId="8101" xr:uid="{5F6492D2-DF25-43BE-B6EB-BE97BFAB5D21}"/>
    <cellStyle name="Total 12 5 5 4 2" xfId="23209" xr:uid="{0FF49BDA-569F-47ED-AA39-6D75FB83F58A}"/>
    <cellStyle name="Total 12 5 5 5" xfId="18951" xr:uid="{82F39375-5289-4224-8463-C5982797B1D2}"/>
    <cellStyle name="Total 12 5 6" xfId="4225" xr:uid="{781D6DCA-7240-4AB0-B5C1-6D835B79A4A5}"/>
    <cellStyle name="Total 12 5 6 2" xfId="6862" xr:uid="{E757D382-E3A3-4637-909F-45207049F44E}"/>
    <cellStyle name="Total 12 5 6 2 2" xfId="13173" xr:uid="{B728325A-86D1-418E-A69A-DED040027859}"/>
    <cellStyle name="Total 12 5 6 2 2 2" xfId="28281" xr:uid="{BAE8F377-B3B8-48B2-9FD2-ED5C3939168F}"/>
    <cellStyle name="Total 12 5 6 2 3" xfId="16842" xr:uid="{CC186779-025A-434B-B439-4A1A4AA5729B}"/>
    <cellStyle name="Total 12 5 6 2 3 2" xfId="31950" xr:uid="{9A2CF7F4-1F7F-4891-ADE6-51E33F41387F}"/>
    <cellStyle name="Total 12 5 6 2 4" xfId="21970" xr:uid="{20963985-6E45-4074-9FED-48FEA23B53E4}"/>
    <cellStyle name="Total 12 5 6 3" xfId="10607" xr:uid="{2B51D9AE-66B1-44A3-B835-994D8493F8DA}"/>
    <cellStyle name="Total 12 5 6 3 2" xfId="25715" xr:uid="{F3F86C8B-E08C-4138-B824-65CAA37D588D}"/>
    <cellStyle name="Total 12 5 6 4" xfId="8103" xr:uid="{D36FF36A-5BD0-4C69-AD12-EA03F5684CA7}"/>
    <cellStyle name="Total 12 5 6 4 2" xfId="23211" xr:uid="{6F5C2299-F602-41C5-ADD2-9FDA378CFB21}"/>
    <cellStyle name="Total 12 5 6 5" xfId="19333" xr:uid="{2A4C7896-FF07-470A-9554-D615E0864FDC}"/>
    <cellStyle name="Total 12 5 7" xfId="4790" xr:uid="{37D22928-3815-4401-B690-2E2CCF2CAB4F}"/>
    <cellStyle name="Total 12 5 7 2" xfId="11172" xr:uid="{942EA156-1F0B-46C9-B84D-C1F6117AEB8F}"/>
    <cellStyle name="Total 12 5 7 2 2" xfId="26280" xr:uid="{45F8AEFB-ACA8-40A6-BC6B-5F2FEF820667}"/>
    <cellStyle name="Total 12 5 7 3" xfId="7055" xr:uid="{E8B34F05-A08B-4C86-A39E-A23702B25D92}"/>
    <cellStyle name="Total 12 5 7 3 2" xfId="22163" xr:uid="{22EA5776-0B5B-4B10-A62B-D66380982A2B}"/>
    <cellStyle name="Total 12 5 7 4" xfId="19898" xr:uid="{A2EFADDC-6F84-4A0C-A378-AA2A6C169B58}"/>
    <cellStyle name="Total 12 5 8" xfId="8651" xr:uid="{63C9CF81-37B1-4C89-A234-3090EA25EA53}"/>
    <cellStyle name="Total 12 5 8 2" xfId="23759" xr:uid="{CB57CFCD-53BE-4A52-ADAE-9833E81F3F31}"/>
    <cellStyle name="Total 12 5 9" xfId="14064" xr:uid="{48770D32-98C1-42F2-8AED-A7206FD0BCE5}"/>
    <cellStyle name="Total 12 5 9 2" xfId="29172" xr:uid="{1A22260C-1674-42BB-A379-0301CAD45CE7}"/>
    <cellStyle name="Total 13" xfId="1777" xr:uid="{00000000-0005-0000-0000-0000F1060000}"/>
    <cellStyle name="Total 13 2" xfId="1948" xr:uid="{B700D807-9756-41CB-AFDE-5E7E2C0357EF}"/>
    <cellStyle name="Total 13 2 10" xfId="8449" xr:uid="{212E4F89-338D-442C-AAC9-9FC235DBB2DB}"/>
    <cellStyle name="Total 13 2 10 2" xfId="23557" xr:uid="{5657906C-8CED-48A8-8669-85D9ECA441BF}"/>
    <cellStyle name="Total 13 2 11" xfId="16333" xr:uid="{87A366A3-2662-4450-AE8B-6129F23DE621}"/>
    <cellStyle name="Total 13 2 11 2" xfId="31441" xr:uid="{A97A54A0-0752-4CC7-852F-91FA59E08428}"/>
    <cellStyle name="Total 13 2 12" xfId="14303" xr:uid="{B2950D46-5502-4101-AEFE-370C7BC0B2C7}"/>
    <cellStyle name="Total 13 2 12 2" xfId="29411" xr:uid="{69AE4EB7-94C3-495A-B95A-5EA999FA0EDA}"/>
    <cellStyle name="Total 13 2 13" xfId="17173" xr:uid="{1CCF376D-420F-4F63-9F66-7503517504DF}"/>
    <cellStyle name="Total 13 2 2" xfId="2508" xr:uid="{0E6D3E86-041E-4CE2-A577-07C990C59DDF}"/>
    <cellStyle name="Total 13 2 2 2" xfId="5145" xr:uid="{25D4F73D-0192-41F6-8D2C-A6FFAE0C40C8}"/>
    <cellStyle name="Total 13 2 2 2 2" xfId="11509" xr:uid="{8195D31E-ADE2-42BB-8D1A-3FA9504E7C14}"/>
    <cellStyle name="Total 13 2 2 2 2 2" xfId="26617" xr:uid="{A0914CF0-9F2C-4F0B-8E6E-4CD400F3C1B3}"/>
    <cellStyle name="Total 13 2 2 2 3" xfId="8189" xr:uid="{1514A9B2-B582-4C02-8C22-820F10B4EFD7}"/>
    <cellStyle name="Total 13 2 2 2 3 2" xfId="23297" xr:uid="{2B13BC4A-55B4-454C-95BC-002FF83FE3F7}"/>
    <cellStyle name="Total 13 2 2 2 4" xfId="20253" xr:uid="{2F9B4711-4F72-43DD-B701-4A3C68E7F0AF}"/>
    <cellStyle name="Total 13 2 2 3" xfId="8975" xr:uid="{07403510-F83B-4D5E-9A8E-843177BD97DD}"/>
    <cellStyle name="Total 13 2 2 3 2" xfId="24083" xr:uid="{86F41358-150A-422D-8F53-00924636C3FE}"/>
    <cellStyle name="Total 13 2 3" xfId="2724" xr:uid="{40FA15E8-7911-49EE-B1A8-AA87EDC33A5A}"/>
    <cellStyle name="Total 13 2 3 2" xfId="5361" xr:uid="{6D986799-25F4-467C-9263-B567EF1E3AEB}"/>
    <cellStyle name="Total 13 2 3 2 2" xfId="11710" xr:uid="{EF85A29D-315B-4845-A314-BC9DDC6452E0}"/>
    <cellStyle name="Total 13 2 3 2 2 2" xfId="26818" xr:uid="{6B9CA700-C5CA-4F07-BE29-1E37F800D115}"/>
    <cellStyle name="Total 13 2 3 2 3" xfId="9209" xr:uid="{0900D887-A6E5-4169-830C-6525BB155151}"/>
    <cellStyle name="Total 13 2 3 2 3 2" xfId="24317" xr:uid="{F8CD1F4C-147C-4D31-9E43-BF38852E5840}"/>
    <cellStyle name="Total 13 2 3 2 4" xfId="20469" xr:uid="{4AAE53B4-9EE1-4C45-9E87-0356F324796E}"/>
    <cellStyle name="Total 13 2 3 3" xfId="14281" xr:uid="{B99C2DC9-D6AA-4875-A5EA-88A18DAA1E52}"/>
    <cellStyle name="Total 13 2 3 3 2" xfId="29389" xr:uid="{A719E396-A87C-40DD-8B2E-0A6DB7EE3441}"/>
    <cellStyle name="Total 13 2 3 4" xfId="17832" xr:uid="{BA7AC751-3A60-41DD-9582-A500278ACC1B}"/>
    <cellStyle name="Total 13 2 4" xfId="3027" xr:uid="{243183A8-7A9E-4BFB-AA06-7ED08C9D1CE5}"/>
    <cellStyle name="Total 13 2 4 2" xfId="5664" xr:uid="{FB4DC829-1E65-4BD3-B99F-EF456F66D547}"/>
    <cellStyle name="Total 13 2 4 2 2" xfId="11975" xr:uid="{B78ECE39-B1A1-4C2B-9475-16AAC9FF4D5D}"/>
    <cellStyle name="Total 13 2 4 2 2 2" xfId="27083" xr:uid="{D048F3C3-9C50-4995-8976-0789D49EDBBA}"/>
    <cellStyle name="Total 13 2 4 2 3" xfId="14925" xr:uid="{3BEBECD5-541A-4522-B55E-41E6CEE8A88D}"/>
    <cellStyle name="Total 13 2 4 2 3 2" xfId="30033" xr:uid="{AA4B5FD7-13FB-4456-A1E9-20B8CC20DA66}"/>
    <cellStyle name="Total 13 2 4 2 4" xfId="20772" xr:uid="{7E0BBB46-1FAA-49A7-B216-4F5E7A926B87}"/>
    <cellStyle name="Total 13 2 4 3" xfId="9409" xr:uid="{D76320B9-340B-4170-85D4-4AC9686B7AAB}"/>
    <cellStyle name="Total 13 2 4 3 2" xfId="24517" xr:uid="{A7FCA83B-C3E0-46FC-AC6E-242098371189}"/>
    <cellStyle name="Total 13 2 4 4" xfId="15545" xr:uid="{846E44B2-5D58-485E-B3EB-BBB2F646999F}"/>
    <cellStyle name="Total 13 2 4 4 2" xfId="30653" xr:uid="{B739F41E-9622-4190-8A8F-E3D294828A8E}"/>
    <cellStyle name="Total 13 2 4 5" xfId="18135" xr:uid="{54028E77-1E95-4611-98E5-516121089AF6}"/>
    <cellStyle name="Total 13 2 5" xfId="3353" xr:uid="{409A482E-3CE5-46B3-AAC0-14F7EA6CA168}"/>
    <cellStyle name="Total 13 2 5 2" xfId="5990" xr:uid="{C2BDEAC6-7A6F-4702-B98A-2189E21AAC4D}"/>
    <cellStyle name="Total 13 2 5 2 2" xfId="12301" xr:uid="{90DD599D-883C-4448-9C37-6F8B7345CE9B}"/>
    <cellStyle name="Total 13 2 5 2 2 2" xfId="27409" xr:uid="{57A7E3A8-835D-4E63-B0F8-7312260F730E}"/>
    <cellStyle name="Total 13 2 5 2 3" xfId="8229" xr:uid="{BFA2FA18-D1C5-41A9-903F-F23C27CA29F8}"/>
    <cellStyle name="Total 13 2 5 2 3 2" xfId="23337" xr:uid="{F28F04A4-B8ED-44CB-A7E7-588FA59E0C44}"/>
    <cellStyle name="Total 13 2 5 2 4" xfId="21098" xr:uid="{695EC79A-6FA2-4A3C-B4F3-AF872AC873E7}"/>
    <cellStyle name="Total 13 2 5 3" xfId="9735" xr:uid="{690957DD-4BAE-46EC-B685-BC35D764138C}"/>
    <cellStyle name="Total 13 2 5 3 2" xfId="24843" xr:uid="{B67B4E0E-30C7-4282-9096-8344661AA021}"/>
    <cellStyle name="Total 13 2 5 4" xfId="15145" xr:uid="{506C8981-146B-47B7-A864-2225ABAD3538}"/>
    <cellStyle name="Total 13 2 5 4 2" xfId="30253" xr:uid="{00D4EEC7-6A5D-46E2-A913-085C9EB31397}"/>
    <cellStyle name="Total 13 2 5 5" xfId="18461" xr:uid="{560175B6-A69B-48AB-B315-3BD7492F0BF0}"/>
    <cellStyle name="Total 13 2 6" xfId="3659" xr:uid="{17ED9654-002D-4E43-A6C8-504DEDCA3468}"/>
    <cellStyle name="Total 13 2 6 2" xfId="6296" xr:uid="{AF2B656D-F7AD-4AEB-86B9-0A65C9DD7FE5}"/>
    <cellStyle name="Total 13 2 6 2 2" xfId="12607" xr:uid="{58928D33-CFAC-427F-B28C-64D7E1E8F65D}"/>
    <cellStyle name="Total 13 2 6 2 2 2" xfId="27715" xr:uid="{613DA34A-7E24-4072-AB51-A2CF21B65CCF}"/>
    <cellStyle name="Total 13 2 6 2 3" xfId="14169" xr:uid="{E4D79FD8-E7FC-4048-B742-F1FE666D4868}"/>
    <cellStyle name="Total 13 2 6 2 3 2" xfId="29277" xr:uid="{90EEC4B1-FDF7-49C3-9E68-B02E0986771F}"/>
    <cellStyle name="Total 13 2 6 2 4" xfId="21404" xr:uid="{E3524BA8-CA35-4B30-A912-ADE12D1727CD}"/>
    <cellStyle name="Total 13 2 6 3" xfId="10041" xr:uid="{C44477C2-9B65-4E32-9407-516847D92CC0}"/>
    <cellStyle name="Total 13 2 6 3 2" xfId="25149" xr:uid="{38FEE610-CA52-49DA-9B4B-B6B4D4C604B1}"/>
    <cellStyle name="Total 13 2 6 4" xfId="15196" xr:uid="{3F7011EA-EDFD-4320-846B-F676AC458C83}"/>
    <cellStyle name="Total 13 2 6 4 2" xfId="30304" xr:uid="{66A3AE09-A31A-4912-B942-86321EAD2E5C}"/>
    <cellStyle name="Total 13 2 6 5" xfId="18767" xr:uid="{19B4FF04-56A1-4A3E-B118-BD029641B270}"/>
    <cellStyle name="Total 13 2 7" xfId="4020" xr:uid="{3F3CD43C-015B-40AE-AB17-A076B4522CD1}"/>
    <cellStyle name="Total 13 2 7 2" xfId="6657" xr:uid="{548D7A76-0DE7-46B7-BBBF-2B7CDF6205BC}"/>
    <cellStyle name="Total 13 2 7 2 2" xfId="12968" xr:uid="{6815B1BF-9216-4F2A-8E03-B435D6DB4D33}"/>
    <cellStyle name="Total 13 2 7 2 2 2" xfId="28076" xr:uid="{ECDF6B18-AF26-4468-B122-8CF677FD668F}"/>
    <cellStyle name="Total 13 2 7 2 3" xfId="16658" xr:uid="{F2F17F4B-7BC9-4F1A-B3E1-B9EEFBEACE89}"/>
    <cellStyle name="Total 13 2 7 2 3 2" xfId="31766" xr:uid="{FC537A80-5BF3-448B-AD60-4E2913FC3AB3}"/>
    <cellStyle name="Total 13 2 7 2 4" xfId="21765" xr:uid="{09371260-DD25-4476-B612-9F9565800F83}"/>
    <cellStyle name="Total 13 2 7 3" xfId="10402" xr:uid="{BCF7DC11-8B21-4A82-B22F-26468C1B3DA1}"/>
    <cellStyle name="Total 13 2 7 3 2" xfId="25510" xr:uid="{D51FC4F2-F9AB-4A00-90F0-A429AAC35B96}"/>
    <cellStyle name="Total 13 2 7 4" xfId="15410" xr:uid="{5003D43A-2030-417A-AAED-A2C770C9B8E0}"/>
    <cellStyle name="Total 13 2 7 4 2" xfId="30518" xr:uid="{06D7DEB1-BF1B-4948-9230-C917F47F1C2D}"/>
    <cellStyle name="Total 13 2 7 5" xfId="19128" xr:uid="{2EC25230-BE33-48D0-AFDF-81D2A61AF837}"/>
    <cellStyle name="Total 13 2 8" xfId="4333" xr:uid="{511B8A0C-99A1-4AD6-A8AD-36CB9656FBAA}"/>
    <cellStyle name="Total 13 2 8 2" xfId="6970" xr:uid="{7EC97BC7-B054-4139-A260-37049962CB18}"/>
    <cellStyle name="Total 13 2 8 2 2" xfId="13281" xr:uid="{2BF92D9E-4A64-4837-8B54-F4A111C05C4A}"/>
    <cellStyle name="Total 13 2 8 2 2 2" xfId="28389" xr:uid="{E3B6EF30-995C-4D83-9DD9-2B56C710C91B}"/>
    <cellStyle name="Total 13 2 8 2 3" xfId="16945" xr:uid="{FA207F97-7885-4644-9F4B-FE1052A802CB}"/>
    <cellStyle name="Total 13 2 8 2 3 2" xfId="32053" xr:uid="{70EC3AE5-739E-4118-AB31-0FEA3AE5150C}"/>
    <cellStyle name="Total 13 2 8 2 4" xfId="22078" xr:uid="{B3DFAF2C-7878-4973-9718-960DC87C25CD}"/>
    <cellStyle name="Total 13 2 8 3" xfId="10715" xr:uid="{4E8C22CA-40BF-40AF-AA84-5A8294908D5B}"/>
    <cellStyle name="Total 13 2 8 3 2" xfId="25823" xr:uid="{DE532529-A9AE-4EAD-90E8-BE0E8C3B1C93}"/>
    <cellStyle name="Total 13 2 8 4" xfId="8201" xr:uid="{1028E255-B2DE-48BF-BA56-0FC938C03545}"/>
    <cellStyle name="Total 13 2 8 4 2" xfId="23309" xr:uid="{D2915A67-BC50-40C6-BFDB-274EAF0BAD9F}"/>
    <cellStyle name="Total 13 2 8 5" xfId="19441" xr:uid="{5A22FAB2-3C75-41B9-A59D-52C6806D5A63}"/>
    <cellStyle name="Total 13 2 9" xfId="4585" xr:uid="{8E5B1B8A-9FB0-4B34-8CE1-F18E49D4EBE3}"/>
    <cellStyle name="Total 13 2 9 2" xfId="10967" xr:uid="{C24BBFDC-33BB-4BDE-8415-567B8C7833BC}"/>
    <cellStyle name="Total 13 2 9 2 2" xfId="26075" xr:uid="{36C7BB65-5170-4C10-97E9-379D81AAAE29}"/>
    <cellStyle name="Total 13 2 9 3" xfId="7736" xr:uid="{16920547-BFBE-4AE4-A5A2-224FC57E8312}"/>
    <cellStyle name="Total 13 2 9 3 2" xfId="22844" xr:uid="{272E756B-4693-47B9-A180-0F0D76F9531A}"/>
    <cellStyle name="Total 13 2 9 4" xfId="19693" xr:uid="{2EDD011B-03B6-47A2-828D-97B78A77C08D}"/>
    <cellStyle name="Total 13 3" xfId="1977" xr:uid="{26B106E9-26C4-4DC8-AA74-E7E028DD0C8F}"/>
    <cellStyle name="Total 13 3 10" xfId="8475" xr:uid="{3B206156-90E3-4C28-B884-D6ACAD398C73}"/>
    <cellStyle name="Total 13 3 10 2" xfId="23583" xr:uid="{1AB79FB0-1894-45C8-89A5-416ACF1C1D91}"/>
    <cellStyle name="Total 13 3 11" xfId="11212" xr:uid="{F373C6A4-322C-411E-9289-B5D35BDE64B5}"/>
    <cellStyle name="Total 13 3 11 2" xfId="26320" xr:uid="{DF265D8C-F3E1-40A8-A71B-73A3EE86D8C8}"/>
    <cellStyle name="Total 13 3 12" xfId="8147" xr:uid="{0C5EBE9C-56C3-4730-996C-DAA256F1636B}"/>
    <cellStyle name="Total 13 3 12 2" xfId="23255" xr:uid="{AF0B49EB-12F4-437E-A25F-465231B013A9}"/>
    <cellStyle name="Total 13 3 13" xfId="17202" xr:uid="{8A5DFA22-89C0-41BA-A489-B8F6E3B0118E}"/>
    <cellStyle name="Total 13 3 2" xfId="2537" xr:uid="{F37CBEF1-EF33-41FC-95AD-5CB908D631F7}"/>
    <cellStyle name="Total 13 3 2 2" xfId="5174" xr:uid="{9C6D0E40-163F-4AA1-A081-E0382A3B6966}"/>
    <cellStyle name="Total 13 3 2 2 2" xfId="11538" xr:uid="{FFD8DC86-48A8-45C7-BE9D-0AB5A7AA45D6}"/>
    <cellStyle name="Total 13 3 2 2 2 2" xfId="26646" xr:uid="{830D8481-2BBB-475B-9075-767BB0320C09}"/>
    <cellStyle name="Total 13 3 2 2 3" xfId="8089" xr:uid="{B5D607D4-5664-4029-B8EA-F272822B78AB}"/>
    <cellStyle name="Total 13 3 2 2 3 2" xfId="23197" xr:uid="{48677343-632B-4B7C-9686-D456F8442EE3}"/>
    <cellStyle name="Total 13 3 2 2 4" xfId="20282" xr:uid="{A35CB0BC-2504-453E-A9CD-0C1F791628D8}"/>
    <cellStyle name="Total 13 3 2 3" xfId="9004" xr:uid="{B19E51EB-0082-4E43-B283-C7DA7C7A4386}"/>
    <cellStyle name="Total 13 3 2 3 2" xfId="24112" xr:uid="{616F4478-8E1C-49FC-9012-A68A333D1CFE}"/>
    <cellStyle name="Total 13 3 3" xfId="2739" xr:uid="{3A107B94-92DE-479E-BFA7-5E0CB9004ECC}"/>
    <cellStyle name="Total 13 3 3 2" xfId="5376" xr:uid="{BB1FE804-EB23-4BBB-A171-A4BBA601C112}"/>
    <cellStyle name="Total 13 3 3 2 2" xfId="11725" xr:uid="{3AD6FDC6-A848-4B66-9C88-1DB272AD0915}"/>
    <cellStyle name="Total 13 3 3 2 2 2" xfId="26833" xr:uid="{755916C8-503D-4412-B831-44E87994ADBF}"/>
    <cellStyle name="Total 13 3 3 2 3" xfId="14451" xr:uid="{0057E2AC-E4A0-44D3-ABA6-1483B0C5EA7A}"/>
    <cellStyle name="Total 13 3 3 2 3 2" xfId="29559" xr:uid="{CF30D66A-B67D-4242-B617-E14B3E152DF6}"/>
    <cellStyle name="Total 13 3 3 2 4" xfId="20484" xr:uid="{71984713-8F84-4AA9-A05A-2C7986536E35}"/>
    <cellStyle name="Total 13 3 3 3" xfId="15247" xr:uid="{873B538E-B784-40CD-AF85-ECAE1E4570D2}"/>
    <cellStyle name="Total 13 3 3 3 2" xfId="30355" xr:uid="{16A2716F-69DF-4F04-9048-699298ED972A}"/>
    <cellStyle name="Total 13 3 3 4" xfId="17847" xr:uid="{A1929B04-B425-44CC-8B2C-9FD1E5D2C646}"/>
    <cellStyle name="Total 13 3 4" xfId="3042" xr:uid="{D0341C75-3075-4321-B5C3-66FE541F84CC}"/>
    <cellStyle name="Total 13 3 4 2" xfId="5679" xr:uid="{5D180B7E-CA8B-4A5F-B582-6B7C795B7413}"/>
    <cellStyle name="Total 13 3 4 2 2" xfId="11990" xr:uid="{95919623-5477-4BB8-A6EA-280A89CCFF87}"/>
    <cellStyle name="Total 13 3 4 2 2 2" xfId="27098" xr:uid="{C0B592C3-0FE6-405B-BD99-620E6141FBBB}"/>
    <cellStyle name="Total 13 3 4 2 3" xfId="15122" xr:uid="{5CC00884-9582-415B-A962-3A9DFCA06E7B}"/>
    <cellStyle name="Total 13 3 4 2 3 2" xfId="30230" xr:uid="{18146A2E-8319-41AC-A3EE-4573876C0B59}"/>
    <cellStyle name="Total 13 3 4 2 4" xfId="20787" xr:uid="{C57C8E7F-201B-4E9C-BD4A-0E35B102A4AB}"/>
    <cellStyle name="Total 13 3 4 3" xfId="9424" xr:uid="{15E7D1E5-3441-42DA-A7FC-67138C049DFA}"/>
    <cellStyle name="Total 13 3 4 3 2" xfId="24532" xr:uid="{D311E00B-24E3-40E0-B9CB-9948D05D6E62}"/>
    <cellStyle name="Total 13 3 4 4" xfId="14702" xr:uid="{0BF7D367-3E2A-4588-877B-5B66645243D7}"/>
    <cellStyle name="Total 13 3 4 4 2" xfId="29810" xr:uid="{4908FD94-7F24-4F17-AF15-7B47A80B9D71}"/>
    <cellStyle name="Total 13 3 4 5" xfId="18150" xr:uid="{E8B643EA-D6FF-4C85-A549-0FA474DC4962}"/>
    <cellStyle name="Total 13 3 5" xfId="3368" xr:uid="{CA2B583B-6E5C-47A3-B596-107272FBC7F1}"/>
    <cellStyle name="Total 13 3 5 2" xfId="6005" xr:uid="{3476D1A3-B29F-4712-8C0C-5F9A453604B2}"/>
    <cellStyle name="Total 13 3 5 2 2" xfId="12316" xr:uid="{8CD744DD-CFBA-4E69-BC60-0A6C54EE27AF}"/>
    <cellStyle name="Total 13 3 5 2 2 2" xfId="27424" xr:uid="{AC25399D-F1E3-460E-BF4C-B1C4E77A7AEE}"/>
    <cellStyle name="Total 13 3 5 2 3" xfId="7296" xr:uid="{2076DC1B-7C06-4EE1-BB30-3E1325CBB9E3}"/>
    <cellStyle name="Total 13 3 5 2 3 2" xfId="22404" xr:uid="{ADCE0840-3E69-4CF6-A4E0-6FCA5B94E9B0}"/>
    <cellStyle name="Total 13 3 5 2 4" xfId="21113" xr:uid="{B7121559-954F-4D42-92E1-2ABAFF80317F}"/>
    <cellStyle name="Total 13 3 5 3" xfId="9750" xr:uid="{7DFA9861-1679-4519-A30D-3BB97F11FD0A}"/>
    <cellStyle name="Total 13 3 5 3 2" xfId="24858" xr:uid="{E19A6E15-8DAA-4C2C-8F08-547DF04C6C69}"/>
    <cellStyle name="Total 13 3 5 4" xfId="7784" xr:uid="{32F991C3-B820-4059-8E9D-2F03FEF792AC}"/>
    <cellStyle name="Total 13 3 5 4 2" xfId="22892" xr:uid="{0AF1B872-EB5E-42F2-BFB6-DD5F03AE3E57}"/>
    <cellStyle name="Total 13 3 5 5" xfId="18476" xr:uid="{4527C4EC-791B-4FC4-8469-339CCD302A18}"/>
    <cellStyle name="Total 13 3 6" xfId="3674" xr:uid="{AB143624-4C59-499C-AE83-2182FF7A1AA9}"/>
    <cellStyle name="Total 13 3 6 2" xfId="6311" xr:uid="{DD01170E-756A-4B7C-A42C-F3448DD159F2}"/>
    <cellStyle name="Total 13 3 6 2 2" xfId="12622" xr:uid="{D4E74A16-E15D-438E-A166-8FE1C3A9B114}"/>
    <cellStyle name="Total 13 3 6 2 2 2" xfId="27730" xr:uid="{5762957C-7E57-41B7-9785-C842CD7A3D3A}"/>
    <cellStyle name="Total 13 3 6 2 3" xfId="14484" xr:uid="{B1BA55D1-346D-4785-824E-6DEF44AB1944}"/>
    <cellStyle name="Total 13 3 6 2 3 2" xfId="29592" xr:uid="{70DAB1FA-6517-4BC1-89AA-C0B08835FD2C}"/>
    <cellStyle name="Total 13 3 6 2 4" xfId="21419" xr:uid="{F1C08797-5F61-4B5F-9D30-7FF75AC98FE4}"/>
    <cellStyle name="Total 13 3 6 3" xfId="10056" xr:uid="{3EC47533-749C-46DD-B449-79ACF672F152}"/>
    <cellStyle name="Total 13 3 6 3 2" xfId="25164" xr:uid="{E8B18F9F-F3FC-4AAF-BA05-EC0759AF31C7}"/>
    <cellStyle name="Total 13 3 6 4" xfId="13766" xr:uid="{073B075A-7037-487B-B24A-DCF078608E9F}"/>
    <cellStyle name="Total 13 3 6 4 2" xfId="28874" xr:uid="{0275724B-3479-4983-96C2-0E370466A30C}"/>
    <cellStyle name="Total 13 3 6 5" xfId="18782" xr:uid="{FFC57C44-D05F-48FE-9E44-C12024C22B85}"/>
    <cellStyle name="Total 13 3 7" xfId="4049" xr:uid="{F4DB76BB-FF89-41FC-9AA4-09AF6B661A95}"/>
    <cellStyle name="Total 13 3 7 2" xfId="6686" xr:uid="{A6A82D4D-6AD0-4E96-ADE7-836DBC8803A5}"/>
    <cellStyle name="Total 13 3 7 2 2" xfId="12997" xr:uid="{ECADC101-28F9-4492-8B5D-037DA4A97B97}"/>
    <cellStyle name="Total 13 3 7 2 2 2" xfId="28105" xr:uid="{3C5A0F13-159C-4152-B206-5CC1B3119987}"/>
    <cellStyle name="Total 13 3 7 2 3" xfId="16673" xr:uid="{FBD93EE7-BA86-4C3A-99B4-33C8C53AF736}"/>
    <cellStyle name="Total 13 3 7 2 3 2" xfId="31781" xr:uid="{DC53B6D5-63EC-4F5C-B0B4-4655EE04AE12}"/>
    <cellStyle name="Total 13 3 7 2 4" xfId="21794" xr:uid="{FA8F5068-CFDE-4F2B-81A2-7E4F7E652B34}"/>
    <cellStyle name="Total 13 3 7 3" xfId="10431" xr:uid="{F3EA7E8F-B92F-4BF4-AB1B-B82CE0746184}"/>
    <cellStyle name="Total 13 3 7 3 2" xfId="25539" xr:uid="{B480630A-6FF1-4C92-B65A-FF99C6C7D0FB}"/>
    <cellStyle name="Total 13 3 7 4" xfId="9214" xr:uid="{B15C2CCB-06B9-461F-BE97-ECA763B2245F}"/>
    <cellStyle name="Total 13 3 7 4 2" xfId="24322" xr:uid="{401DF058-1341-44A7-8A30-C3FB4D4F96C8}"/>
    <cellStyle name="Total 13 3 7 5" xfId="19157" xr:uid="{E924BAB1-2E3C-47F6-B977-A15B17E9C522}"/>
    <cellStyle name="Total 13 3 8" xfId="4348" xr:uid="{C9DC6C6E-D0F6-4240-9AA4-BEEDD5ABCA5C}"/>
    <cellStyle name="Total 13 3 8 2" xfId="6985" xr:uid="{DF118355-925A-4543-9AC8-2620B393F858}"/>
    <cellStyle name="Total 13 3 8 2 2" xfId="13296" xr:uid="{E4BCA0F9-935A-4C30-A5B3-CC253AEC19B9}"/>
    <cellStyle name="Total 13 3 8 2 2 2" xfId="28404" xr:uid="{3EB03F91-0926-46E0-9F03-EBA419179F51}"/>
    <cellStyle name="Total 13 3 8 2 3" xfId="16960" xr:uid="{9FBACD68-6363-40C2-848C-6E9118C37726}"/>
    <cellStyle name="Total 13 3 8 2 3 2" xfId="32068" xr:uid="{8828EFBA-39AE-4047-A3D2-23E2D512B3E6}"/>
    <cellStyle name="Total 13 3 8 2 4" xfId="22093" xr:uid="{2BD96960-B65F-4479-9E4D-9FEDBF251298}"/>
    <cellStyle name="Total 13 3 8 3" xfId="10730" xr:uid="{BC2270C2-DDE3-4087-B3F3-9EE47B7B42D6}"/>
    <cellStyle name="Total 13 3 8 3 2" xfId="25838" xr:uid="{AD08E3A0-2984-43EB-B287-019C3F520D04}"/>
    <cellStyle name="Total 13 3 8 4" xfId="14729" xr:uid="{09AFFB6F-A30F-4062-89B6-2F91F919B198}"/>
    <cellStyle name="Total 13 3 8 4 2" xfId="29837" xr:uid="{59F07EE3-B369-4D88-8831-ABD88CBD9143}"/>
    <cellStyle name="Total 13 3 8 5" xfId="19456" xr:uid="{BEAE301A-FBAD-4887-B36D-0E2CDC3D9763}"/>
    <cellStyle name="Total 13 3 9" xfId="4614" xr:uid="{2F40BCF8-7806-486A-83BB-E8C6E5720643}"/>
    <cellStyle name="Total 13 3 9 2" xfId="10996" xr:uid="{9E4162E7-7AE0-4894-A9B0-D97034F83A35}"/>
    <cellStyle name="Total 13 3 9 2 2" xfId="26104" xr:uid="{3589938B-C6F8-4755-A126-9964C88DC8D4}"/>
    <cellStyle name="Total 13 3 9 3" xfId="7614" xr:uid="{FBA965B2-5D04-4D19-BD1A-E1ABD673D957}"/>
    <cellStyle name="Total 13 3 9 3 2" xfId="22722" xr:uid="{E97D1CF0-80E3-4636-A7A6-DA615170A134}"/>
    <cellStyle name="Total 13 3 9 4" xfId="19722" xr:uid="{63DCF944-7021-4DE9-955B-0AAF7571B617}"/>
    <cellStyle name="Total 13 4" xfId="2139" xr:uid="{43C62FE5-ADF5-4932-9F77-A589BE13A8B6}"/>
    <cellStyle name="Total 13 4 10" xfId="16496" xr:uid="{AA257C64-0493-4C59-ACAF-13BBDC4058D3}"/>
    <cellStyle name="Total 13 4 10 2" xfId="31604" xr:uid="{B5FE75B0-BFE7-46DD-B28F-6607BB767756}"/>
    <cellStyle name="Total 13 4 11" xfId="16154" xr:uid="{9BC15FA5-1408-476B-B6D4-2147397B043A}"/>
    <cellStyle name="Total 13 4 11 2" xfId="31262" xr:uid="{B61CA116-6ADD-4925-A4CD-2C527AF5D4DC}"/>
    <cellStyle name="Total 13 4 12" xfId="17364" xr:uid="{0396C3EA-143A-48A9-98AC-DCB8F63211C3}"/>
    <cellStyle name="Total 13 4 2" xfId="2629" xr:uid="{0499DFDE-A556-41F7-8FB6-9A87FD7AA0CD}"/>
    <cellStyle name="Total 13 4 2 2" xfId="5266" xr:uid="{0C3FEA40-45C3-40B2-86F1-C7577F03F39B}"/>
    <cellStyle name="Total 13 4 2 2 2" xfId="11630" xr:uid="{B88428D7-E65A-4979-88A6-EA34033D5036}"/>
    <cellStyle name="Total 13 4 2 2 2 2" xfId="26738" xr:uid="{A94FBF7F-37E5-4F7C-B552-E942D41FC812}"/>
    <cellStyle name="Total 13 4 2 2 3" xfId="15081" xr:uid="{C1653C63-41AD-4E5D-8936-0E56B91ABD46}"/>
    <cellStyle name="Total 13 4 2 2 3 2" xfId="30189" xr:uid="{AB756B1F-1C99-4155-8C0A-F8BCE5FBF24A}"/>
    <cellStyle name="Total 13 4 2 2 4" xfId="20374" xr:uid="{86708347-0630-437A-BF1E-4D73E17D6215}"/>
    <cellStyle name="Total 13 4 2 3" xfId="9096" xr:uid="{24523FEF-ABFE-47AE-B6AD-FF9C5E9BDE89}"/>
    <cellStyle name="Total 13 4 2 3 2" xfId="24204" xr:uid="{68EABCE2-4434-4FBA-94AF-8C772CA4BD6D}"/>
    <cellStyle name="Total 13 4 2 4" xfId="14317" xr:uid="{39543D0D-F283-4C87-969E-0C6523468BFB}"/>
    <cellStyle name="Total 13 4 2 4 2" xfId="29425" xr:uid="{71C9BD6D-F76E-49C6-BBD5-B63B73A7D013}"/>
    <cellStyle name="Total 13 4 2 5" xfId="13871" xr:uid="{E25FDC54-0943-48D9-9CE1-E53A513CB618}"/>
    <cellStyle name="Total 13 4 2 5 2" xfId="28979" xr:uid="{65B9B0F7-D4A2-47F3-8897-1D17751D01CD}"/>
    <cellStyle name="Total 13 4 2 6" xfId="17737" xr:uid="{40901A0A-45EB-42B1-99C0-E3EE0EEC102B}"/>
    <cellStyle name="Total 13 4 3" xfId="2894" xr:uid="{0A75C4D7-AB44-4076-8FC8-A6C5B4C77965}"/>
    <cellStyle name="Total 13 4 3 2" xfId="5531" xr:uid="{3AFCFDDA-C22B-44F6-AFAD-80045AED1269}"/>
    <cellStyle name="Total 13 4 3 2 2" xfId="11842" xr:uid="{1F3AB76A-6C1E-4ACA-8831-6B187BF6F696}"/>
    <cellStyle name="Total 13 4 3 2 2 2" xfId="26950" xr:uid="{74011E61-9C95-4AC9-9E0A-1D65D8D343F8}"/>
    <cellStyle name="Total 13 4 3 2 3" xfId="7942" xr:uid="{39D42D62-351E-48B6-961A-20AB81101102}"/>
    <cellStyle name="Total 13 4 3 2 3 2" xfId="23050" xr:uid="{DE808FEF-3CF6-4D11-8DF1-D70A3242F84E}"/>
    <cellStyle name="Total 13 4 3 2 4" xfId="20639" xr:uid="{7963B22C-5F38-4011-90D6-C46FD30B0D18}"/>
    <cellStyle name="Total 13 4 3 3" xfId="15188" xr:uid="{AB10D7A9-6B4C-4729-8F14-A76AFBC2A746}"/>
    <cellStyle name="Total 13 4 3 3 2" xfId="30296" xr:uid="{4B53FCE5-2DBC-433A-9C44-F1A3D82B1DC8}"/>
    <cellStyle name="Total 13 4 3 4" xfId="18002" xr:uid="{052A5479-BBF1-4D95-80A3-46C3479C39EC}"/>
    <cellStyle name="Total 13 4 4" xfId="3197" xr:uid="{436AA919-2A3A-4F6C-8374-61A4563C4FB1}"/>
    <cellStyle name="Total 13 4 4 2" xfId="5834" xr:uid="{A8D2F37F-B35C-49CD-B877-156828B778D0}"/>
    <cellStyle name="Total 13 4 4 2 2" xfId="12145" xr:uid="{F3ECD67D-A554-4C6D-A7BE-5AB83E3917BD}"/>
    <cellStyle name="Total 13 4 4 2 2 2" xfId="27253" xr:uid="{05028EAB-7558-4774-9E97-E0F871A5F29D}"/>
    <cellStyle name="Total 13 4 4 2 3" xfId="15252" xr:uid="{142A9053-061F-4F66-A455-87A861625AB2}"/>
    <cellStyle name="Total 13 4 4 2 3 2" xfId="30360" xr:uid="{70763641-6488-4BE3-A3EA-A6CCED9C0AB0}"/>
    <cellStyle name="Total 13 4 4 2 4" xfId="20942" xr:uid="{38CBED2F-9982-48C8-A058-76BADB43340B}"/>
    <cellStyle name="Total 13 4 4 3" xfId="9579" xr:uid="{09431EBA-D047-41ED-B1B7-40102D2DA1F2}"/>
    <cellStyle name="Total 13 4 4 3 2" xfId="24687" xr:uid="{0DBB4A2E-8E38-4CF8-993A-B96C3E042927}"/>
    <cellStyle name="Total 13 4 4 4" xfId="14930" xr:uid="{F0AA713B-96DF-4326-B455-C3D799973796}"/>
    <cellStyle name="Total 13 4 4 4 2" xfId="30038" xr:uid="{0422E549-7B78-4E97-B45D-E09A4A27F820}"/>
    <cellStyle name="Total 13 4 4 5" xfId="18305" xr:uid="{56B3D984-762D-4017-AD44-C84BD40D0AC3}"/>
    <cellStyle name="Total 13 4 5" xfId="3523" xr:uid="{709A7CF0-DA36-40D2-B0C8-4E65690350D7}"/>
    <cellStyle name="Total 13 4 5 2" xfId="6160" xr:uid="{898D03AA-FBA5-47AE-9FD9-54E11C9AF38D}"/>
    <cellStyle name="Total 13 4 5 2 2" xfId="12471" xr:uid="{ED3A0642-0ECE-416F-AAEA-D225998791D9}"/>
    <cellStyle name="Total 13 4 5 2 2 2" xfId="27579" xr:uid="{110CE987-C4BC-46F5-A385-18E7883B77B9}"/>
    <cellStyle name="Total 13 4 5 2 3" xfId="13437" xr:uid="{246AE597-B98F-434E-B5B9-892F9CE0EA5E}"/>
    <cellStyle name="Total 13 4 5 2 3 2" xfId="28545" xr:uid="{E3EF646E-D4D0-4717-A404-022AA1A51D7F}"/>
    <cellStyle name="Total 13 4 5 2 4" xfId="21268" xr:uid="{3E02C8D4-0159-4763-A2D4-8E84946FFB7C}"/>
    <cellStyle name="Total 13 4 5 3" xfId="9905" xr:uid="{BC9FB47F-EBD8-425E-8611-799E499EF154}"/>
    <cellStyle name="Total 13 4 5 3 2" xfId="25013" xr:uid="{0A362B22-2919-49F8-BD7B-16C325E7E1FF}"/>
    <cellStyle name="Total 13 4 5 4" xfId="13498" xr:uid="{A99C100F-7D96-49BB-AD6D-BD3B8878A293}"/>
    <cellStyle name="Total 13 4 5 4 2" xfId="28606" xr:uid="{1E9209EB-2DDF-42B2-8E08-54BF0F5C1318}"/>
    <cellStyle name="Total 13 4 5 5" xfId="18631" xr:uid="{172D4DE6-C76D-432E-81D3-10067D2B9196}"/>
    <cellStyle name="Total 13 4 6" xfId="3829" xr:uid="{8CBA9B76-8DB1-4960-9A0E-E0AFD547EF3C}"/>
    <cellStyle name="Total 13 4 6 2" xfId="6466" xr:uid="{E8635818-64E1-4238-B763-1F517F163881}"/>
    <cellStyle name="Total 13 4 6 2 2" xfId="12777" xr:uid="{BA0EEEE5-4F8D-4114-96FE-54381A7FBFE6}"/>
    <cellStyle name="Total 13 4 6 2 2 2" xfId="27885" xr:uid="{E18DB438-0493-4F76-9324-762AFBCBDF8F}"/>
    <cellStyle name="Total 13 4 6 2 3" xfId="16033" xr:uid="{5820B9CB-334B-4FD5-8D1A-DA4BB9F34A8C}"/>
    <cellStyle name="Total 13 4 6 2 3 2" xfId="31141" xr:uid="{77BB530D-31B5-4477-9552-896F09725CCF}"/>
    <cellStyle name="Total 13 4 6 2 4" xfId="21574" xr:uid="{F0A14A6A-B3C3-4FE1-8239-74EBA3B0197D}"/>
    <cellStyle name="Total 13 4 6 3" xfId="10211" xr:uid="{D7E72BB3-DB9D-4A98-B0C8-4EB079CC8B62}"/>
    <cellStyle name="Total 13 4 6 3 2" xfId="25319" xr:uid="{7084CE7B-FA07-4E77-AF9B-65F97B5AA52A}"/>
    <cellStyle name="Total 13 4 6 4" xfId="7234" xr:uid="{08CFD66C-F49F-42E6-87ED-614B03B752F4}"/>
    <cellStyle name="Total 13 4 6 4 2" xfId="22342" xr:uid="{5DBED6CA-77A6-4C97-9768-B5D23C8DC88A}"/>
    <cellStyle name="Total 13 4 6 5" xfId="18937" xr:uid="{A31DB74E-8BAA-4E6D-A48F-3E2F4D250FF6}"/>
    <cellStyle name="Total 13 4 7" xfId="4211" xr:uid="{0201E5FA-E36C-4DFB-9AB7-FFA73A847B8F}"/>
    <cellStyle name="Total 13 4 7 2" xfId="6848" xr:uid="{EC9D335E-F36F-4BAF-9A28-9C96A565502E}"/>
    <cellStyle name="Total 13 4 7 2 2" xfId="13159" xr:uid="{9DDDECEF-1A6B-47F3-BE82-6635574BAA87}"/>
    <cellStyle name="Total 13 4 7 2 2 2" xfId="28267" xr:uid="{B2B53329-30CB-4995-AA62-4EEF8A93ACE0}"/>
    <cellStyle name="Total 13 4 7 2 3" xfId="16828" xr:uid="{82ED6077-E0BC-4EA4-A62C-897FD109BF66}"/>
    <cellStyle name="Total 13 4 7 2 3 2" xfId="31936" xr:uid="{065E13B4-C792-41CF-BCC0-B0F8D2C1AE86}"/>
    <cellStyle name="Total 13 4 7 2 4" xfId="21956" xr:uid="{8278F64C-E10B-48FE-8B66-566A71407DC8}"/>
    <cellStyle name="Total 13 4 7 3" xfId="10593" xr:uid="{B983F4B0-910D-495C-9E5A-C4C664F5E15C}"/>
    <cellStyle name="Total 13 4 7 3 2" xfId="25701" xr:uid="{FFF5FD61-6403-43D4-A46B-C5F20C6D47B3}"/>
    <cellStyle name="Total 13 4 7 4" xfId="15040" xr:uid="{D8793FD3-7870-4815-87B1-DBB6A14A3527}"/>
    <cellStyle name="Total 13 4 7 4 2" xfId="30148" xr:uid="{22A85270-C44B-4807-89B5-2BD17588CFF5}"/>
    <cellStyle name="Total 13 4 7 5" xfId="19319" xr:uid="{0F5C2107-D96F-464C-8B09-55CACDF9EE2E}"/>
    <cellStyle name="Total 13 4 8" xfId="4776" xr:uid="{394A499B-3714-4A8D-8531-7FFA962BAB43}"/>
    <cellStyle name="Total 13 4 8 2" xfId="11158" xr:uid="{B3698C84-2C0F-488A-B4E9-EAD83218576B}"/>
    <cellStyle name="Total 13 4 8 2 2" xfId="26266" xr:uid="{38F1625C-83FB-4272-8703-F49CB2C05774}"/>
    <cellStyle name="Total 13 4 8 3" xfId="7586" xr:uid="{350DE6B0-ED42-47AE-AA0D-9847B5A71372}"/>
    <cellStyle name="Total 13 4 8 3 2" xfId="22694" xr:uid="{C518B96E-EE6C-49CA-AA06-F84B818517E0}"/>
    <cellStyle name="Total 13 4 8 4" xfId="19884" xr:uid="{6B882D8B-2B66-4BD2-98E8-BB66A157562E}"/>
    <cellStyle name="Total 13 4 9" xfId="8637" xr:uid="{DF613070-7CE6-417F-8B4C-4C205BA66BAE}"/>
    <cellStyle name="Total 13 4 9 2" xfId="23745" xr:uid="{A74AF4CD-04F2-4E98-BC58-B1F9A135B09C}"/>
    <cellStyle name="Total 13 5" xfId="2154" xr:uid="{41FC7F00-1C4A-4116-ABBC-9626FAC02624}"/>
    <cellStyle name="Total 13 5 10" xfId="15952" xr:uid="{F3D8B025-659F-4ABA-98EB-698C1954F8D3}"/>
    <cellStyle name="Total 13 5 10 2" xfId="31060" xr:uid="{CBB899AC-84AF-41B5-8EC9-18CFAFC5A114}"/>
    <cellStyle name="Total 13 5 11" xfId="17379" xr:uid="{F0D6FDCE-A8AD-403A-ACDC-7B07AB7F073A}"/>
    <cellStyle name="Total 13 5 2" xfId="2909" xr:uid="{7E01B687-D8D5-44D4-AF7D-5909952ECC9F}"/>
    <cellStyle name="Total 13 5 2 2" xfId="5546" xr:uid="{FD259D2B-6134-4F44-9252-CDE64497D195}"/>
    <cellStyle name="Total 13 5 2 2 2" xfId="11857" xr:uid="{DA87C541-EB0B-47C0-8B74-6B620BF60953}"/>
    <cellStyle name="Total 13 5 2 2 2 2" xfId="26965" xr:uid="{57071EAF-E55B-4062-8B7D-49581298DE1B}"/>
    <cellStyle name="Total 13 5 2 2 3" xfId="9229" xr:uid="{046B8F5C-0279-46D4-99B3-06CA5C403410}"/>
    <cellStyle name="Total 13 5 2 2 3 2" xfId="24337" xr:uid="{33FB810B-2B8E-4F08-A81A-2468F8F33474}"/>
    <cellStyle name="Total 13 5 2 2 4" xfId="20654" xr:uid="{B2A25E76-0472-4F3B-86A0-0CEE4EB97E4B}"/>
    <cellStyle name="Total 13 5 2 3" xfId="15133" xr:uid="{50B63ED5-3F8F-4B1C-B94A-C6F0FC7105C6}"/>
    <cellStyle name="Total 13 5 2 3 2" xfId="30241" xr:uid="{C918101B-B366-48E7-9131-46FB8065ED43}"/>
    <cellStyle name="Total 13 5 2 4" xfId="18017" xr:uid="{13338EEF-A57F-40DC-8A26-7DE6D6FE2E39}"/>
    <cellStyle name="Total 13 5 3" xfId="3212" xr:uid="{54F2D03F-6B12-4638-8B01-A53B8ACC3BA4}"/>
    <cellStyle name="Total 13 5 3 2" xfId="5849" xr:uid="{D6DBBB95-BB1E-429B-8AC3-D030D820FAF2}"/>
    <cellStyle name="Total 13 5 3 2 2" xfId="12160" xr:uid="{332EDF02-7A79-4F6E-9296-F4C2AC873BF5}"/>
    <cellStyle name="Total 13 5 3 2 2 2" xfId="27268" xr:uid="{D377C24F-A4CD-4F84-AD48-82815E52F2FF}"/>
    <cellStyle name="Total 13 5 3 2 3" xfId="13999" xr:uid="{243D0E4A-A562-43F3-AE18-3A3FBDF7EE8A}"/>
    <cellStyle name="Total 13 5 3 2 3 2" xfId="29107" xr:uid="{B789F56B-88D1-4E37-81BC-06F41831F725}"/>
    <cellStyle name="Total 13 5 3 2 4" xfId="20957" xr:uid="{C2CFB2E9-55B4-4D89-9D8A-43B69C0EE4DF}"/>
    <cellStyle name="Total 13 5 3 3" xfId="9594" xr:uid="{9ADA119B-E2CC-45C0-A817-B874FC83557F}"/>
    <cellStyle name="Total 13 5 3 3 2" xfId="24702" xr:uid="{DE0FACF3-BBFA-464B-B729-7B56AD90CD48}"/>
    <cellStyle name="Total 13 5 3 4" xfId="16128" xr:uid="{13155DD7-A445-4B6F-98AC-922B5BE044EB}"/>
    <cellStyle name="Total 13 5 3 4 2" xfId="31236" xr:uid="{FFC61C74-D22E-451B-BDEE-A80DCF6E5234}"/>
    <cellStyle name="Total 13 5 3 5" xfId="18320" xr:uid="{8A197EEB-D0A3-46B6-B2AB-703258E6D9E9}"/>
    <cellStyle name="Total 13 5 4" xfId="3538" xr:uid="{8335CFDB-6BA1-4CD1-B6FB-68AD26A4A518}"/>
    <cellStyle name="Total 13 5 4 2" xfId="6175" xr:uid="{E5C03418-C058-47F8-BBCC-D73E75FA705C}"/>
    <cellStyle name="Total 13 5 4 2 2" xfId="12486" xr:uid="{4F4719F9-8052-4F19-B28D-21F063D1F935}"/>
    <cellStyle name="Total 13 5 4 2 2 2" xfId="27594" xr:uid="{ACEF3A8E-0DF6-4E03-8607-6278D9D3E20B}"/>
    <cellStyle name="Total 13 5 4 2 3" xfId="15336" xr:uid="{7B32DA0C-FB97-4DD5-8E09-CC6E608333E1}"/>
    <cellStyle name="Total 13 5 4 2 3 2" xfId="30444" xr:uid="{5B1B3F7A-548C-4914-A959-FA679623DAB1}"/>
    <cellStyle name="Total 13 5 4 2 4" xfId="21283" xr:uid="{F5FB8819-E511-4A02-B084-220B4E88402A}"/>
    <cellStyle name="Total 13 5 4 3" xfId="9920" xr:uid="{E26DB96D-86B3-4D66-8853-676CD48F4A92}"/>
    <cellStyle name="Total 13 5 4 3 2" xfId="25028" xr:uid="{A4292E0B-E163-4DC3-BEC1-D0AA5BA58298}"/>
    <cellStyle name="Total 13 5 4 4" xfId="13993" xr:uid="{9C644D84-5891-4E28-BC0F-87186F8BB1D0}"/>
    <cellStyle name="Total 13 5 4 4 2" xfId="29101" xr:uid="{BA897971-5711-40E1-8BFC-BA908EFD2CA7}"/>
    <cellStyle name="Total 13 5 4 5" xfId="18646" xr:uid="{1CC2B658-BF53-4681-91A9-847FE48CF160}"/>
    <cellStyle name="Total 13 5 5" xfId="3844" xr:uid="{6DF10A0C-E297-460A-9943-17E54DC8279B}"/>
    <cellStyle name="Total 13 5 5 2" xfId="6481" xr:uid="{43848A47-4A4B-41F9-94D6-F699B33AA379}"/>
    <cellStyle name="Total 13 5 5 2 2" xfId="12792" xr:uid="{2909E3FE-1E82-488E-ACB5-9C6CEC3EF2AB}"/>
    <cellStyle name="Total 13 5 5 2 2 2" xfId="27900" xr:uid="{D834A59B-69B0-447B-A5FE-F794051632C4}"/>
    <cellStyle name="Total 13 5 5 2 3" xfId="15858" xr:uid="{A93CAC03-E7FF-46EE-8D49-DEFE143FA883}"/>
    <cellStyle name="Total 13 5 5 2 3 2" xfId="30966" xr:uid="{BB35A1D1-9EEA-4642-BB5B-710D12D6EFED}"/>
    <cellStyle name="Total 13 5 5 2 4" xfId="21589" xr:uid="{90F6BC93-E787-4635-B164-0D61F6939701}"/>
    <cellStyle name="Total 13 5 5 3" xfId="10226" xr:uid="{DB11D0DA-C887-401F-B94E-5FD38F228BAB}"/>
    <cellStyle name="Total 13 5 5 3 2" xfId="25334" xr:uid="{A916E103-FA79-4A3E-B032-9068999A1861}"/>
    <cellStyle name="Total 13 5 5 4" xfId="9189" xr:uid="{505B6806-E1A4-4B9B-90E1-818B2CE34D0C}"/>
    <cellStyle name="Total 13 5 5 4 2" xfId="24297" xr:uid="{25DF8B08-6105-4591-800F-CA828B2A8F36}"/>
    <cellStyle name="Total 13 5 5 5" xfId="18952" xr:uid="{365A35D9-C58F-4EAA-9864-07A9E4293092}"/>
    <cellStyle name="Total 13 5 6" xfId="4226" xr:uid="{4F663BF4-844C-454B-8001-B58D215E42E6}"/>
    <cellStyle name="Total 13 5 6 2" xfId="6863" xr:uid="{42D9A95B-5A30-4AB8-A6D1-937E9304D086}"/>
    <cellStyle name="Total 13 5 6 2 2" xfId="13174" xr:uid="{E21D6A74-1CFF-46BA-B645-7643CAB9C9C7}"/>
    <cellStyle name="Total 13 5 6 2 2 2" xfId="28282" xr:uid="{2FC56E7C-BC7F-401E-90FD-071C58F13E10}"/>
    <cellStyle name="Total 13 5 6 2 3" xfId="16843" xr:uid="{77DC7F1D-C9CD-4980-B8C1-763763CA6425}"/>
    <cellStyle name="Total 13 5 6 2 3 2" xfId="31951" xr:uid="{39BDD49F-3071-4127-8713-5F6DE7FF50F8}"/>
    <cellStyle name="Total 13 5 6 2 4" xfId="21971" xr:uid="{3771365E-132C-4D7B-A49F-ADA1C5DF8940}"/>
    <cellStyle name="Total 13 5 6 3" xfId="10608" xr:uid="{5FE92A92-14F8-4D69-ABA0-AFE4FE4F328D}"/>
    <cellStyle name="Total 13 5 6 3 2" xfId="25716" xr:uid="{AB3B51DA-8BA9-4532-872F-332B8BFBA5AB}"/>
    <cellStyle name="Total 13 5 6 4" xfId="7838" xr:uid="{B9A5E6AC-BFCB-4BE6-861D-C0783DE2B6A1}"/>
    <cellStyle name="Total 13 5 6 4 2" xfId="22946" xr:uid="{882499A0-78E5-4295-A229-E1974BBB65AB}"/>
    <cellStyle name="Total 13 5 6 5" xfId="19334" xr:uid="{8F90264E-5FF7-4C0B-8CA3-EBA41C79A88A}"/>
    <cellStyle name="Total 13 5 7" xfId="4791" xr:uid="{A2B2CAD0-96DB-4A87-8F3B-25739315DE4F}"/>
    <cellStyle name="Total 13 5 7 2" xfId="11173" xr:uid="{615C7E39-B8F7-4773-A289-0EB0278A5E16}"/>
    <cellStyle name="Total 13 5 7 2 2" xfId="26281" xr:uid="{19C90292-2747-4EB1-8737-69BE512A252A}"/>
    <cellStyle name="Total 13 5 7 3" xfId="7616" xr:uid="{92E2C52E-90DA-4CE5-B4C5-922CB2F5691C}"/>
    <cellStyle name="Total 13 5 7 3 2" xfId="22724" xr:uid="{D3B6B361-0872-4205-8089-78CD56DC8A29}"/>
    <cellStyle name="Total 13 5 7 4" xfId="19899" xr:uid="{3A3DFA2F-78E1-4DE5-8C8C-4A1DC496B011}"/>
    <cellStyle name="Total 13 5 8" xfId="8652" xr:uid="{C250FF93-8A2C-4061-A9D6-3F06229E4AAF}"/>
    <cellStyle name="Total 13 5 8 2" xfId="23760" xr:uid="{FD30AB7D-9BCB-452C-A22C-35B8D9E6FF0D}"/>
    <cellStyle name="Total 13 5 9" xfId="7215" xr:uid="{9AA15DE6-714A-4C6F-B6B5-4B0413552F3D}"/>
    <cellStyle name="Total 13 5 9 2" xfId="22323" xr:uid="{59396F1E-4F79-4871-81BB-C2F2309789CF}"/>
    <cellStyle name="Total 14" xfId="1778" xr:uid="{00000000-0005-0000-0000-0000F2060000}"/>
    <cellStyle name="Total 14 2" xfId="1949" xr:uid="{F19A910C-A487-4CC2-B73F-35480F32A5EE}"/>
    <cellStyle name="Total 14 2 10" xfId="8450" xr:uid="{23570F16-CEB2-4C1F-B73B-CCF4E1A94EAD}"/>
    <cellStyle name="Total 14 2 10 2" xfId="23558" xr:uid="{6E6AEC84-C96A-4AC5-A3FF-DA1ABF7EA8A3}"/>
    <cellStyle name="Total 14 2 11" xfId="15936" xr:uid="{95F719A4-C57A-49EE-B012-1DBC73E40C8C}"/>
    <cellStyle name="Total 14 2 11 2" xfId="31044" xr:uid="{379D61F0-73B1-4272-9BD6-9EAA5AB50B4D}"/>
    <cellStyle name="Total 14 2 12" xfId="15798" xr:uid="{340248FC-D32B-4439-9D95-B53A7027FF10}"/>
    <cellStyle name="Total 14 2 12 2" xfId="30906" xr:uid="{4B15EC74-212A-4710-A8A4-05622C26ACD3}"/>
    <cellStyle name="Total 14 2 13" xfId="17174" xr:uid="{186EFDB5-C7B7-4C28-8DF5-6D33E7473996}"/>
    <cellStyle name="Total 14 2 2" xfId="2509" xr:uid="{366ACEA9-C761-4C89-B5A8-573916FBD867}"/>
    <cellStyle name="Total 14 2 2 2" xfId="5146" xr:uid="{7AE79A99-716C-4C7D-A456-634E511296AA}"/>
    <cellStyle name="Total 14 2 2 2 2" xfId="11510" xr:uid="{09B14472-EB94-438D-8533-C7B366140301}"/>
    <cellStyle name="Total 14 2 2 2 2 2" xfId="26618" xr:uid="{C900AC16-5A4C-43C3-9746-EC39433A049A}"/>
    <cellStyle name="Total 14 2 2 2 3" xfId="7535" xr:uid="{21441F6B-413A-490A-9E6C-CCCD3B3BDDC2}"/>
    <cellStyle name="Total 14 2 2 2 3 2" xfId="22643" xr:uid="{107BE10F-26AB-4940-9EDB-9D2AAF9A1C9A}"/>
    <cellStyle name="Total 14 2 2 2 4" xfId="20254" xr:uid="{6A4D7A4F-2168-4C9D-A336-B09E207BDF4E}"/>
    <cellStyle name="Total 14 2 2 3" xfId="8976" xr:uid="{B7C6C202-12C8-4D30-9311-F6C35298E968}"/>
    <cellStyle name="Total 14 2 2 3 2" xfId="24084" xr:uid="{90442E83-50F6-4428-8A12-1742120AFB37}"/>
    <cellStyle name="Total 14 2 3" xfId="2725" xr:uid="{797C1F71-9C4D-4E54-8674-06A0767C499B}"/>
    <cellStyle name="Total 14 2 3 2" xfId="5362" xr:uid="{C5044272-1AE6-40F2-BC07-44523626B60D}"/>
    <cellStyle name="Total 14 2 3 2 2" xfId="11711" xr:uid="{7FAFBDE4-AF38-4103-8C13-A037F99AD874}"/>
    <cellStyle name="Total 14 2 3 2 2 2" xfId="26819" xr:uid="{CAB8AAB6-DDBE-479C-BDDD-679DAEAF7D00}"/>
    <cellStyle name="Total 14 2 3 2 3" xfId="9292" xr:uid="{A9070144-D9E9-4B3A-8057-432F3BC56ADF}"/>
    <cellStyle name="Total 14 2 3 2 3 2" xfId="24400" xr:uid="{265B2570-9727-4DEB-821D-60E1C28F4F25}"/>
    <cellStyle name="Total 14 2 3 2 4" xfId="20470" xr:uid="{8DDBF2A0-B4FE-466D-87AE-8440922BB4C5}"/>
    <cellStyle name="Total 14 2 3 3" xfId="16395" xr:uid="{B6FA1FD1-7094-484A-B99E-BE84E09811B7}"/>
    <cellStyle name="Total 14 2 3 3 2" xfId="31503" xr:uid="{85D8FCC8-2657-47E3-AB48-45A0FA1EB627}"/>
    <cellStyle name="Total 14 2 3 4" xfId="17833" xr:uid="{ABA8C0C2-0C22-43F4-A033-CFAFBD7419EC}"/>
    <cellStyle name="Total 14 2 4" xfId="3028" xr:uid="{72F7AC58-E6BE-4CA5-B262-058A5C421CB2}"/>
    <cellStyle name="Total 14 2 4 2" xfId="5665" xr:uid="{F42BB4D2-8298-4C03-9F3B-F8D9B29863F2}"/>
    <cellStyle name="Total 14 2 4 2 2" xfId="11976" xr:uid="{C207E387-DF7C-46CB-B8AB-81708EF99528}"/>
    <cellStyle name="Total 14 2 4 2 2 2" xfId="27084" xr:uid="{4ED0362F-386E-49CD-9A1F-2FA778C28097}"/>
    <cellStyle name="Total 14 2 4 2 3" xfId="7292" xr:uid="{3546AD64-062E-42E5-94B7-49A1BD4FBF1F}"/>
    <cellStyle name="Total 14 2 4 2 3 2" xfId="22400" xr:uid="{AF37B096-307B-402F-8B80-88A6260AA8B0}"/>
    <cellStyle name="Total 14 2 4 2 4" xfId="20773" xr:uid="{E69C041D-DE3E-4A5A-883A-BEA5C58864B8}"/>
    <cellStyle name="Total 14 2 4 3" xfId="9410" xr:uid="{D9FBF8EE-F326-40FF-BBBF-B82396790BA9}"/>
    <cellStyle name="Total 14 2 4 3 2" xfId="24518" xr:uid="{EA7387BF-A54F-41F9-8936-6F8D352E9866}"/>
    <cellStyle name="Total 14 2 4 4" xfId="16245" xr:uid="{D9FF220E-EC9C-49A6-98E6-B43524A7493D}"/>
    <cellStyle name="Total 14 2 4 4 2" xfId="31353" xr:uid="{2F3AD993-7916-4B6E-9217-CB31BC65C005}"/>
    <cellStyle name="Total 14 2 4 5" xfId="18136" xr:uid="{313789FC-B50E-427C-8BEC-A532DD36BEE6}"/>
    <cellStyle name="Total 14 2 5" xfId="3354" xr:uid="{A2E54920-9557-49E0-9B24-0B8148469375}"/>
    <cellStyle name="Total 14 2 5 2" xfId="5991" xr:uid="{31A20775-7B8E-491A-99B2-7904564B2C6C}"/>
    <cellStyle name="Total 14 2 5 2 2" xfId="12302" xr:uid="{CA6DFAAB-FE0C-4B50-9DCA-843CE8344038}"/>
    <cellStyle name="Total 14 2 5 2 2 2" xfId="27410" xr:uid="{00702CB2-9E0F-4514-A526-C408849501AE}"/>
    <cellStyle name="Total 14 2 5 2 3" xfId="7782" xr:uid="{9FCE80C2-E68C-4EBC-ADFE-245BC0E88954}"/>
    <cellStyle name="Total 14 2 5 2 3 2" xfId="22890" xr:uid="{FFDBA83D-7B4A-4A8F-A803-C1DA68B69913}"/>
    <cellStyle name="Total 14 2 5 2 4" xfId="21099" xr:uid="{F7E182D1-6830-4B50-BC7D-881D2B435E40}"/>
    <cellStyle name="Total 14 2 5 3" xfId="9736" xr:uid="{23093276-45B7-4843-8B4A-EBC0A9FB9C17}"/>
    <cellStyle name="Total 14 2 5 3 2" xfId="24844" xr:uid="{88F5DC30-2468-4D75-A333-FF7632ACF95A}"/>
    <cellStyle name="Total 14 2 5 4" xfId="16000" xr:uid="{DCF7290A-4818-4E42-BA73-3B43291FCD15}"/>
    <cellStyle name="Total 14 2 5 4 2" xfId="31108" xr:uid="{9EA3B1F6-CDDF-4C1C-BAD3-96CEA2B042EC}"/>
    <cellStyle name="Total 14 2 5 5" xfId="18462" xr:uid="{7CE2B2D6-5F0E-40EC-B123-27D75B45F1EA}"/>
    <cellStyle name="Total 14 2 6" xfId="3660" xr:uid="{42401F47-3B08-495F-9311-71A35763907C}"/>
    <cellStyle name="Total 14 2 6 2" xfId="6297" xr:uid="{6A165DBE-328D-4C52-A56E-064F6F388028}"/>
    <cellStyle name="Total 14 2 6 2 2" xfId="12608" xr:uid="{C4AFF48B-EC96-47BD-845B-C6B01D544C36}"/>
    <cellStyle name="Total 14 2 6 2 2 2" xfId="27716" xr:uid="{346698EC-82DF-4668-A109-28E0A37ADA12}"/>
    <cellStyle name="Total 14 2 6 2 3" xfId="7879" xr:uid="{EDE13BB7-D8F0-42BA-B053-50DFCF1A7427}"/>
    <cellStyle name="Total 14 2 6 2 3 2" xfId="22987" xr:uid="{851F1F78-2813-4628-A37A-D68B08764AE1}"/>
    <cellStyle name="Total 14 2 6 2 4" xfId="21405" xr:uid="{3EE73B1E-CAD2-4D79-AB9C-E634570DD77F}"/>
    <cellStyle name="Total 14 2 6 3" xfId="10042" xr:uid="{67B8CA55-8D7A-4164-BE39-62D03CBC2E66}"/>
    <cellStyle name="Total 14 2 6 3 2" xfId="25150" xr:uid="{D9927ACE-EE73-47B5-84C7-39926CD77860}"/>
    <cellStyle name="Total 14 2 6 4" xfId="15003" xr:uid="{792A4750-16B2-4897-8859-2912A7A0F07E}"/>
    <cellStyle name="Total 14 2 6 4 2" xfId="30111" xr:uid="{45D93D3A-1E54-4EBE-AC55-CE178F4D3315}"/>
    <cellStyle name="Total 14 2 6 5" xfId="18768" xr:uid="{959E51AB-E931-4243-ACB3-B057491E1865}"/>
    <cellStyle name="Total 14 2 7" xfId="4021" xr:uid="{7EA67663-D7AE-4AE9-84AB-EC38AC3BD4F1}"/>
    <cellStyle name="Total 14 2 7 2" xfId="6658" xr:uid="{4B438B69-2B2B-4556-8A7E-225BD271D251}"/>
    <cellStyle name="Total 14 2 7 2 2" xfId="12969" xr:uid="{9041BBA7-95ED-4032-BBE8-9A95A3E0CDC4}"/>
    <cellStyle name="Total 14 2 7 2 2 2" xfId="28077" xr:uid="{976B9CCF-70C1-49FC-8638-DAE17B0B01D9}"/>
    <cellStyle name="Total 14 2 7 2 3" xfId="16659" xr:uid="{96223ABB-3530-48E8-A110-037F836F4FB7}"/>
    <cellStyle name="Total 14 2 7 2 3 2" xfId="31767" xr:uid="{0D7308CD-120C-4A3A-A289-54E8F7759D3C}"/>
    <cellStyle name="Total 14 2 7 2 4" xfId="21766" xr:uid="{AD84AC7B-C277-4BD6-AA26-6E81D7532AF7}"/>
    <cellStyle name="Total 14 2 7 3" xfId="10403" xr:uid="{E4544075-4DC7-48F8-B1B8-98A0095CA09C}"/>
    <cellStyle name="Total 14 2 7 3 2" xfId="25511" xr:uid="{BD460ED0-AA85-4F01-8CEC-85900F2D1773}"/>
    <cellStyle name="Total 14 2 7 4" xfId="11802" xr:uid="{669A2822-9E61-4A74-A0F8-7CE56545B902}"/>
    <cellStyle name="Total 14 2 7 4 2" xfId="26910" xr:uid="{5617447C-9712-404E-8DC7-3FF694666D4E}"/>
    <cellStyle name="Total 14 2 7 5" xfId="19129" xr:uid="{11C40043-4F18-4125-8FFD-2670469D0A0C}"/>
    <cellStyle name="Total 14 2 8" xfId="4334" xr:uid="{1D64AAF4-700C-4DAF-842E-C86325C3F09C}"/>
    <cellStyle name="Total 14 2 8 2" xfId="6971" xr:uid="{7BFB4D42-DAC8-4909-96C0-43B58E21CFCC}"/>
    <cellStyle name="Total 14 2 8 2 2" xfId="13282" xr:uid="{F024B646-1F35-42FE-8151-EBD03DF08E4B}"/>
    <cellStyle name="Total 14 2 8 2 2 2" xfId="28390" xr:uid="{3C107B21-7AA9-492A-BA7E-E43BAA94D1EB}"/>
    <cellStyle name="Total 14 2 8 2 3" xfId="16946" xr:uid="{6D3048D3-4801-44E1-A815-88C10EEFF424}"/>
    <cellStyle name="Total 14 2 8 2 3 2" xfId="32054" xr:uid="{72C08305-E314-4C03-98CA-500A87CA24F5}"/>
    <cellStyle name="Total 14 2 8 2 4" xfId="22079" xr:uid="{22468A3E-E7BD-4A2C-BA3E-D919E0E6B35E}"/>
    <cellStyle name="Total 14 2 8 3" xfId="10716" xr:uid="{88CA9490-19C1-4354-89C1-98473E7F28F2}"/>
    <cellStyle name="Total 14 2 8 3 2" xfId="25824" xr:uid="{57A80273-21E9-41EC-A4B7-A684AA109CC6}"/>
    <cellStyle name="Total 14 2 8 4" xfId="8241" xr:uid="{0A82F90D-2FAD-44A4-A5CE-AFBA49549267}"/>
    <cellStyle name="Total 14 2 8 4 2" xfId="23349" xr:uid="{1B830FA2-7F9F-47F5-ACEC-AD472012C450}"/>
    <cellStyle name="Total 14 2 8 5" xfId="19442" xr:uid="{3104F287-84A2-459F-B459-66E979F8CBF5}"/>
    <cellStyle name="Total 14 2 9" xfId="4586" xr:uid="{942B964D-546B-49C2-A25F-22C42567044E}"/>
    <cellStyle name="Total 14 2 9 2" xfId="10968" xr:uid="{B41C35DF-0D00-4E58-BEDE-49434B04132A}"/>
    <cellStyle name="Total 14 2 9 2 2" xfId="26076" xr:uid="{2E57529E-4D0A-440E-81CE-987AEF19E168}"/>
    <cellStyle name="Total 14 2 9 3" xfId="15631" xr:uid="{39E74BE7-FD41-45DA-9056-57FC2B4AEF67}"/>
    <cellStyle name="Total 14 2 9 3 2" xfId="30739" xr:uid="{D62FE586-B13B-4032-BCAF-C82BDF97E5D2}"/>
    <cellStyle name="Total 14 2 9 4" xfId="19694" xr:uid="{70B43BCC-D7A1-48B8-A7E6-6023E9F979E8}"/>
    <cellStyle name="Total 14 3" xfId="1978" xr:uid="{EBF3DA12-3F7C-441B-BC3D-FFA3B4083F58}"/>
    <cellStyle name="Total 14 3 10" xfId="8476" xr:uid="{504D2E06-0677-4AEF-971E-B4BC95934ABE}"/>
    <cellStyle name="Total 14 3 10 2" xfId="23584" xr:uid="{C4372189-3758-4D83-A502-E0327700A607}"/>
    <cellStyle name="Total 14 3 11" xfId="15603" xr:uid="{FCA148BE-0FB2-413F-B4FA-107DA334391A}"/>
    <cellStyle name="Total 14 3 11 2" xfId="30711" xr:uid="{3168B806-D018-422E-9DE2-5D5470BF0A1B}"/>
    <cellStyle name="Total 14 3 12" xfId="15261" xr:uid="{1D217338-12E1-44B2-AB66-15E7287DDA3B}"/>
    <cellStyle name="Total 14 3 12 2" xfId="30369" xr:uid="{9BFF1B2D-1A46-499D-ADA5-35D1EBDF3554}"/>
    <cellStyle name="Total 14 3 13" xfId="17203" xr:uid="{10C39731-0AFC-44BD-82A8-E78EA21707B1}"/>
    <cellStyle name="Total 14 3 2" xfId="2538" xr:uid="{3FEBC683-1224-4526-881F-7FC89631EA71}"/>
    <cellStyle name="Total 14 3 2 2" xfId="5175" xr:uid="{D762FF86-81F8-4C50-B58A-531F2ACAC7C5}"/>
    <cellStyle name="Total 14 3 2 2 2" xfId="11539" xr:uid="{1F3E2476-9189-49D2-9C48-21BD8C917C1D}"/>
    <cellStyle name="Total 14 3 2 2 2 2" xfId="26647" xr:uid="{39E71643-17F7-42F8-97B1-5BF8113F4CB4}"/>
    <cellStyle name="Total 14 3 2 2 3" xfId="14960" xr:uid="{76663AE5-DACD-4423-8A4F-279928F7A9FD}"/>
    <cellStyle name="Total 14 3 2 2 3 2" xfId="30068" xr:uid="{C1D2F1DB-60CA-4E92-99E6-75C01EFA6888}"/>
    <cellStyle name="Total 14 3 2 2 4" xfId="20283" xr:uid="{6ACB7B1C-B1DD-4E6E-8A2C-317A81290CD8}"/>
    <cellStyle name="Total 14 3 2 3" xfId="9005" xr:uid="{69288549-6913-4C28-A83A-CED987332BCE}"/>
    <cellStyle name="Total 14 3 2 3 2" xfId="24113" xr:uid="{614BE8CF-840E-4832-89E9-C2B72298B27E}"/>
    <cellStyle name="Total 14 3 3" xfId="2740" xr:uid="{95FEC4C0-1A2E-4BD3-BF04-A9E845CB2939}"/>
    <cellStyle name="Total 14 3 3 2" xfId="5377" xr:uid="{D6DEE13F-5565-481E-8829-522F99A6B538}"/>
    <cellStyle name="Total 14 3 3 2 2" xfId="11726" xr:uid="{8DC5BF8E-766D-4303-9971-5EF3D8F4EC6D}"/>
    <cellStyle name="Total 14 3 3 2 2 2" xfId="26834" xr:uid="{6107035B-44EE-4D19-8AC2-3D7B2A1101CF}"/>
    <cellStyle name="Total 14 3 3 2 3" xfId="7868" xr:uid="{87C64689-992B-4A05-BDA5-12DA4BE3689D}"/>
    <cellStyle name="Total 14 3 3 2 3 2" xfId="22976" xr:uid="{8F68F764-631B-446B-A176-907E2879D4E1}"/>
    <cellStyle name="Total 14 3 3 2 4" xfId="20485" xr:uid="{46D34624-2610-4E01-A348-8CE64E735D68}"/>
    <cellStyle name="Total 14 3 3 3" xfId="13865" xr:uid="{492A887A-B89D-4909-96C4-0A14DFA85737}"/>
    <cellStyle name="Total 14 3 3 3 2" xfId="28973" xr:uid="{22FFBE8A-3A6B-4017-A629-99DB00BAC650}"/>
    <cellStyle name="Total 14 3 3 4" xfId="17848" xr:uid="{FCC55498-7E60-4E69-93A6-07F5B864A67B}"/>
    <cellStyle name="Total 14 3 4" xfId="3043" xr:uid="{FF143FBB-5761-4AEA-B39B-2B7BF673B007}"/>
    <cellStyle name="Total 14 3 4 2" xfId="5680" xr:uid="{74153484-2E26-42B4-B42F-1F16A60A0366}"/>
    <cellStyle name="Total 14 3 4 2 2" xfId="11991" xr:uid="{188F4DCB-D2F7-4D4C-B5AA-C6DBBC468DDA}"/>
    <cellStyle name="Total 14 3 4 2 2 2" xfId="27099" xr:uid="{E49269B4-F8A9-4FA3-878D-3B2EB5A57C28}"/>
    <cellStyle name="Total 14 3 4 2 3" xfId="14329" xr:uid="{F9D82389-8A66-4298-9A28-D45A0C9D0B99}"/>
    <cellStyle name="Total 14 3 4 2 3 2" xfId="29437" xr:uid="{54F9139F-69EC-4B56-AB1D-CC066CBC3D6A}"/>
    <cellStyle name="Total 14 3 4 2 4" xfId="20788" xr:uid="{77D25AC1-40B9-4A6B-A077-B444B2E25AC9}"/>
    <cellStyle name="Total 14 3 4 3" xfId="9425" xr:uid="{E440B1ED-B242-4ABA-82F8-32FBE91A89C9}"/>
    <cellStyle name="Total 14 3 4 3 2" xfId="24533" xr:uid="{275F28F5-63B6-4E60-9E12-373E0AD2E29E}"/>
    <cellStyle name="Total 14 3 4 4" xfId="7877" xr:uid="{C52C1528-AFC2-4F3C-8A00-3AFD2CAAD490}"/>
    <cellStyle name="Total 14 3 4 4 2" xfId="22985" xr:uid="{9C90C56E-4416-46E1-A919-89C245FFD302}"/>
    <cellStyle name="Total 14 3 4 5" xfId="18151" xr:uid="{2F1BAFE3-7E62-49BC-80A8-536DB927800C}"/>
    <cellStyle name="Total 14 3 5" xfId="3369" xr:uid="{0309B913-9A2F-4FED-9EA9-B63057C493B5}"/>
    <cellStyle name="Total 14 3 5 2" xfId="6006" xr:uid="{58C4B7A1-7787-417B-BA02-DBA722FDEB7A}"/>
    <cellStyle name="Total 14 3 5 2 2" xfId="12317" xr:uid="{2943D39E-9A73-4EF5-8019-8E77E07312CE}"/>
    <cellStyle name="Total 14 3 5 2 2 2" xfId="27425" xr:uid="{BA97EF45-A4AD-46F7-B191-43D4B4F52F06}"/>
    <cellStyle name="Total 14 3 5 2 3" xfId="8138" xr:uid="{B706EAA2-B6C4-4E2B-94DE-574A9F6CCBEF}"/>
    <cellStyle name="Total 14 3 5 2 3 2" xfId="23246" xr:uid="{B46FDDBC-B85A-40D6-AE59-F7F05F8AB762}"/>
    <cellStyle name="Total 14 3 5 2 4" xfId="21114" xr:uid="{625734B6-3843-49E8-A82C-3DD161C9A179}"/>
    <cellStyle name="Total 14 3 5 3" xfId="9751" xr:uid="{1EB051B5-24A7-4542-898A-BAC3BE81AF0C}"/>
    <cellStyle name="Total 14 3 5 3 2" xfId="24859" xr:uid="{F274D34F-68A6-4A41-8D86-C9F7F8B0C071}"/>
    <cellStyle name="Total 14 3 5 4" xfId="14270" xr:uid="{281BE468-6463-4B82-82B9-146F68610655}"/>
    <cellStyle name="Total 14 3 5 4 2" xfId="29378" xr:uid="{DD1E186B-3869-42AC-B2F9-49A55610113D}"/>
    <cellStyle name="Total 14 3 5 5" xfId="18477" xr:uid="{D428E71E-82CD-4AD6-9106-026F07C8C664}"/>
    <cellStyle name="Total 14 3 6" xfId="3675" xr:uid="{D5A277C3-2759-4E0D-A794-5F4DAD795C19}"/>
    <cellStyle name="Total 14 3 6 2" xfId="6312" xr:uid="{3290F0BE-A118-4BAC-9803-1DA389206479}"/>
    <cellStyle name="Total 14 3 6 2 2" xfId="12623" xr:uid="{9E2C730C-AE9A-4F7E-9CA3-13C47433933B}"/>
    <cellStyle name="Total 14 3 6 2 2 2" xfId="27731" xr:uid="{A42D1588-3E2A-4613-928C-300935DADAB7}"/>
    <cellStyle name="Total 14 3 6 2 3" xfId="13494" xr:uid="{DACCA285-E7D0-4FE6-9E96-E47AD3F3F4E5}"/>
    <cellStyle name="Total 14 3 6 2 3 2" xfId="28602" xr:uid="{FC9F110F-CA21-4F2C-8193-9A6D972D234E}"/>
    <cellStyle name="Total 14 3 6 2 4" xfId="21420" xr:uid="{30BE968A-6CCD-4BD6-83E4-AE4027BB93D9}"/>
    <cellStyle name="Total 14 3 6 3" xfId="10057" xr:uid="{FC4A25DF-C8A6-4F11-BD2F-F63D8E7430BF}"/>
    <cellStyle name="Total 14 3 6 3 2" xfId="25165" xr:uid="{AC233997-0611-47E8-8E9E-7188EBCB46AA}"/>
    <cellStyle name="Total 14 3 6 4" xfId="15890" xr:uid="{38C4D7EC-D110-4A2C-91E0-6FC56F31B24E}"/>
    <cellStyle name="Total 14 3 6 4 2" xfId="30998" xr:uid="{631119D4-740A-4138-94B9-80EF60601193}"/>
    <cellStyle name="Total 14 3 6 5" xfId="18783" xr:uid="{00A5B1E7-3799-4CDC-8D30-5BD01A8E64F6}"/>
    <cellStyle name="Total 14 3 7" xfId="4050" xr:uid="{9D218B8D-39C9-48D6-BF54-0406BBB7C4E1}"/>
    <cellStyle name="Total 14 3 7 2" xfId="6687" xr:uid="{27452B2F-6D52-4D95-8CC7-50D637E24330}"/>
    <cellStyle name="Total 14 3 7 2 2" xfId="12998" xr:uid="{6269CFF6-0B59-40E7-8F4A-4137935BE32D}"/>
    <cellStyle name="Total 14 3 7 2 2 2" xfId="28106" xr:uid="{5DA83407-6E12-4CE2-9CCD-2201E90B71AF}"/>
    <cellStyle name="Total 14 3 7 2 3" xfId="16674" xr:uid="{5664D5CB-4AA7-423D-86D1-0C1542524DF0}"/>
    <cellStyle name="Total 14 3 7 2 3 2" xfId="31782" xr:uid="{63FFAF73-9198-496A-AD4F-19D40288C7FB}"/>
    <cellStyle name="Total 14 3 7 2 4" xfId="21795" xr:uid="{2FBE7924-A072-4979-A425-2FEE6D59C566}"/>
    <cellStyle name="Total 14 3 7 3" xfId="10432" xr:uid="{17F1D927-1C30-4034-902C-C40ABCC881DA}"/>
    <cellStyle name="Total 14 3 7 3 2" xfId="25540" xr:uid="{28C00683-8994-43E0-AE6D-D74874587F3A}"/>
    <cellStyle name="Total 14 3 7 4" xfId="13722" xr:uid="{F5F57806-9680-4982-A809-882EFDD5738D}"/>
    <cellStyle name="Total 14 3 7 4 2" xfId="28830" xr:uid="{7D949D2F-43CC-49A2-96C0-C92DFC271CA9}"/>
    <cellStyle name="Total 14 3 7 5" xfId="19158" xr:uid="{7875EF98-C9F2-4DCC-913F-58BD23709C9D}"/>
    <cellStyle name="Total 14 3 8" xfId="4349" xr:uid="{0FCDE3E3-8CDF-48AF-B237-4572ADA5FB7C}"/>
    <cellStyle name="Total 14 3 8 2" xfId="6986" xr:uid="{238301B7-197C-49D0-82C5-8EC571FC1EFE}"/>
    <cellStyle name="Total 14 3 8 2 2" xfId="13297" xr:uid="{B20708D3-9047-44FF-9730-F37C8A72D737}"/>
    <cellStyle name="Total 14 3 8 2 2 2" xfId="28405" xr:uid="{ABD250CB-7768-4F11-B0F8-77BAC2C79697}"/>
    <cellStyle name="Total 14 3 8 2 3" xfId="16961" xr:uid="{B96910FB-0D37-4BE9-A102-0200212C5338}"/>
    <cellStyle name="Total 14 3 8 2 3 2" xfId="32069" xr:uid="{6704D087-835D-44F3-B3CC-339445F6DA59}"/>
    <cellStyle name="Total 14 3 8 2 4" xfId="22094" xr:uid="{D7A93FC3-A4FA-412B-B9F6-88555A5954C4}"/>
    <cellStyle name="Total 14 3 8 3" xfId="10731" xr:uid="{EDE90BB2-749F-473B-834E-848DAD9A43E9}"/>
    <cellStyle name="Total 14 3 8 3 2" xfId="25839" xr:uid="{2BAEE52F-71DE-43CA-B845-631D4250E26F}"/>
    <cellStyle name="Total 14 3 8 4" xfId="13841" xr:uid="{643D3BED-32B5-41D3-A30F-5D0B2496C723}"/>
    <cellStyle name="Total 14 3 8 4 2" xfId="28949" xr:uid="{035557BB-536A-48AF-85F2-86F402E69558}"/>
    <cellStyle name="Total 14 3 8 5" xfId="19457" xr:uid="{F73DE74F-7C98-4FA9-A7E2-8132E9AA3F48}"/>
    <cellStyle name="Total 14 3 9" xfId="4615" xr:uid="{38155D85-995C-4E8D-AE14-268F769CA77E}"/>
    <cellStyle name="Total 14 3 9 2" xfId="10997" xr:uid="{626BC0FD-C4E0-4458-AFEF-A41CA551D3CF}"/>
    <cellStyle name="Total 14 3 9 2 2" xfId="26105" xr:uid="{19C51359-4E41-461A-BDA3-B3645B86BBA5}"/>
    <cellStyle name="Total 14 3 9 3" xfId="16228" xr:uid="{611EE7F1-E25A-45E2-9A84-4A623D0E85D9}"/>
    <cellStyle name="Total 14 3 9 3 2" xfId="31336" xr:uid="{7F08E310-42BC-41EA-8D7B-EE14C059960B}"/>
    <cellStyle name="Total 14 3 9 4" xfId="19723" xr:uid="{754D0532-553A-4ED8-9080-C23868017D07}"/>
    <cellStyle name="Total 14 4" xfId="2140" xr:uid="{48519EA9-2600-45A2-94BA-C5282877A933}"/>
    <cellStyle name="Total 14 4 10" xfId="7113" xr:uid="{CFA7ECD5-8EF1-4923-B7C1-B0BAFC99E95C}"/>
    <cellStyle name="Total 14 4 10 2" xfId="22221" xr:uid="{B0FE4EA2-E2E8-4779-9EE6-9D3A71F0DF35}"/>
    <cellStyle name="Total 14 4 11" xfId="14549" xr:uid="{322B6FA3-14C7-4528-A2F1-EFC933147EC8}"/>
    <cellStyle name="Total 14 4 11 2" xfId="29657" xr:uid="{E1BC5CA6-4D15-4663-A59B-67AEC5568374}"/>
    <cellStyle name="Total 14 4 12" xfId="17365" xr:uid="{307C2EB4-ECCB-41C1-B0C8-FF97FF0C5410}"/>
    <cellStyle name="Total 14 4 2" xfId="2630" xr:uid="{FE348F18-1741-4DF1-BF94-8CF9CB32FC87}"/>
    <cellStyle name="Total 14 4 2 2" xfId="5267" xr:uid="{A28D9053-7C50-4CC3-B206-8CDBBDDF93AA}"/>
    <cellStyle name="Total 14 4 2 2 2" xfId="11631" xr:uid="{377FFFAA-68E7-48A9-B2B6-BF5B2BC8EB4A}"/>
    <cellStyle name="Total 14 4 2 2 2 2" xfId="26739" xr:uid="{0166A47E-EA70-49B7-A58B-DD5865C21D89}"/>
    <cellStyle name="Total 14 4 2 2 3" xfId="16442" xr:uid="{EAA4F8BB-49A2-489F-9BC1-BA5DC3D6E034}"/>
    <cellStyle name="Total 14 4 2 2 3 2" xfId="31550" xr:uid="{5BE88F93-3FFF-4CC8-A79D-E3D1B176511A}"/>
    <cellStyle name="Total 14 4 2 2 4" xfId="20375" xr:uid="{B6DD7072-321D-4429-BC5C-7975C5B057F1}"/>
    <cellStyle name="Total 14 4 2 3" xfId="9097" xr:uid="{8E3F53E4-2825-4D4A-845C-A488F4CF0D40}"/>
    <cellStyle name="Total 14 4 2 3 2" xfId="24205" xr:uid="{117D16D7-74DB-4756-A338-83DE56E8B1FD}"/>
    <cellStyle name="Total 14 4 2 4" xfId="7177" xr:uid="{6353B0C0-D4E2-45B0-B588-6369BC9FC699}"/>
    <cellStyle name="Total 14 4 2 4 2" xfId="22285" xr:uid="{523EEA1A-8A68-4D61-BEBF-FA65D8A78D45}"/>
    <cellStyle name="Total 14 4 2 5" xfId="16299" xr:uid="{791CE4B5-7CA3-4734-A742-BF631DC42A35}"/>
    <cellStyle name="Total 14 4 2 5 2" xfId="31407" xr:uid="{7B6E81D2-F30E-44D9-8F9F-FE7BABB42174}"/>
    <cellStyle name="Total 14 4 2 6" xfId="17738" xr:uid="{280F05FC-81F9-4B39-810C-647E510DF396}"/>
    <cellStyle name="Total 14 4 3" xfId="2895" xr:uid="{A71F21E6-9099-469A-9063-B0E5F94769FD}"/>
    <cellStyle name="Total 14 4 3 2" xfId="5532" xr:uid="{92090DA8-7CB2-45A4-9435-469FB0C30B13}"/>
    <cellStyle name="Total 14 4 3 2 2" xfId="11843" xr:uid="{F9D79B89-FBA2-4148-9334-196F45031B54}"/>
    <cellStyle name="Total 14 4 3 2 2 2" xfId="26951" xr:uid="{85DB13E9-5A50-49C4-B8C0-25F98B4BA416}"/>
    <cellStyle name="Total 14 4 3 2 3" xfId="16042" xr:uid="{072CDD3A-7B85-4444-BF92-82628559D72B}"/>
    <cellStyle name="Total 14 4 3 2 3 2" xfId="31150" xr:uid="{CF2796DC-EFF3-46E0-9863-3462F0D67EF3}"/>
    <cellStyle name="Total 14 4 3 2 4" xfId="20640" xr:uid="{25D5CE76-1B85-48C8-919D-F763906E0145}"/>
    <cellStyle name="Total 14 4 3 3" xfId="15183" xr:uid="{EC3ECED3-B12F-4CFA-B60C-C269D2D20A98}"/>
    <cellStyle name="Total 14 4 3 3 2" xfId="30291" xr:uid="{7CFEA186-AA79-48C8-B595-8BA6159FCA1F}"/>
    <cellStyle name="Total 14 4 3 4" xfId="18003" xr:uid="{EDA321EC-062C-492C-896A-61774D89FE5A}"/>
    <cellStyle name="Total 14 4 4" xfId="3198" xr:uid="{F7700CFA-8E85-41B7-A715-F7F0BC1D6A50}"/>
    <cellStyle name="Total 14 4 4 2" xfId="5835" xr:uid="{E6C0E916-C66B-4719-9BF5-74FB30AB5364}"/>
    <cellStyle name="Total 14 4 4 2 2" xfId="12146" xr:uid="{2DBD6AA8-DA2A-4B1E-AFBC-FEEF26E59AD7}"/>
    <cellStyle name="Total 14 4 4 2 2 2" xfId="27254" xr:uid="{031F0F27-0968-45E8-B2A5-F7705D2CC780}"/>
    <cellStyle name="Total 14 4 4 2 3" xfId="15528" xr:uid="{3083955C-2735-426D-BE57-346541F3F93B}"/>
    <cellStyle name="Total 14 4 4 2 3 2" xfId="30636" xr:uid="{82712DCC-F3BD-4909-B39E-2D4A9487B38C}"/>
    <cellStyle name="Total 14 4 4 2 4" xfId="20943" xr:uid="{6A435FD3-1839-48F2-9C8B-B887BD02ADE4}"/>
    <cellStyle name="Total 14 4 4 3" xfId="9580" xr:uid="{1761C752-F8E0-4F49-9FA5-14B986C1074C}"/>
    <cellStyle name="Total 14 4 4 3 2" xfId="24688" xr:uid="{86562247-B9BE-40AE-9128-BED211EF8A2F}"/>
    <cellStyle name="Total 14 4 4 4" xfId="15998" xr:uid="{C1F55DC3-3419-4D7A-A1D6-0406650D290A}"/>
    <cellStyle name="Total 14 4 4 4 2" xfId="31106" xr:uid="{508F8D62-34AD-445D-AFCB-59D8A04D45D1}"/>
    <cellStyle name="Total 14 4 4 5" xfId="18306" xr:uid="{DE54B9F6-3629-4F5C-A452-C2CBA963D96D}"/>
    <cellStyle name="Total 14 4 5" xfId="3524" xr:uid="{FAB4800C-356C-4418-A14C-33E9A94C1B74}"/>
    <cellStyle name="Total 14 4 5 2" xfId="6161" xr:uid="{2AD950F4-CF2E-48C6-8F65-C95216B3D551}"/>
    <cellStyle name="Total 14 4 5 2 2" xfId="12472" xr:uid="{1D517F56-AACA-4836-A132-3B3F9D0EDA73}"/>
    <cellStyle name="Total 14 4 5 2 2 2" xfId="27580" xr:uid="{31EAAFAA-88D0-4BF1-BCDB-5A507A77011E}"/>
    <cellStyle name="Total 14 4 5 2 3" xfId="7212" xr:uid="{40A7F7DA-51B2-4998-9FBB-87EC83B053B0}"/>
    <cellStyle name="Total 14 4 5 2 3 2" xfId="22320" xr:uid="{BF0C6DCF-366C-4BCC-A543-C5EDFEEC64EA}"/>
    <cellStyle name="Total 14 4 5 2 4" xfId="21269" xr:uid="{7D49CBE8-AABC-4FA9-8500-BB83DF3CAC3D}"/>
    <cellStyle name="Total 14 4 5 3" xfId="9906" xr:uid="{3CD2FAD0-11BA-4F42-8FBF-8DFE06F952CF}"/>
    <cellStyle name="Total 14 4 5 3 2" xfId="25014" xr:uid="{DD3FC9F1-8227-4797-AA9B-91684A1FFC5F}"/>
    <cellStyle name="Total 14 4 5 4" xfId="13877" xr:uid="{D411CEC2-C6E0-400C-AC42-02451F1DFA78}"/>
    <cellStyle name="Total 14 4 5 4 2" xfId="28985" xr:uid="{6E2BFF67-E017-4594-BBBC-70D28F2A828A}"/>
    <cellStyle name="Total 14 4 5 5" xfId="18632" xr:uid="{7554D21F-1676-4B50-89D7-A7A51BABBE3A}"/>
    <cellStyle name="Total 14 4 6" xfId="3830" xr:uid="{05507290-8929-42A0-A0DF-73A9DE90232C}"/>
    <cellStyle name="Total 14 4 6 2" xfId="6467" xr:uid="{AE07DA0F-A9F4-414F-90F1-ED3AC11DE829}"/>
    <cellStyle name="Total 14 4 6 2 2" xfId="12778" xr:uid="{B6CE08C1-FCD5-4B70-ABD1-6E65ED789606}"/>
    <cellStyle name="Total 14 4 6 2 2 2" xfId="27886" xr:uid="{348C400C-3F49-4FAA-870C-073137F153EB}"/>
    <cellStyle name="Total 14 4 6 2 3" xfId="13975" xr:uid="{3392005C-A556-4700-AA1F-5CE3C7CFCA95}"/>
    <cellStyle name="Total 14 4 6 2 3 2" xfId="29083" xr:uid="{49B0EFCC-DD19-4604-AB65-D6EC782559EF}"/>
    <cellStyle name="Total 14 4 6 2 4" xfId="21575" xr:uid="{CB2176C4-1018-49EB-8ED0-1468D8EFFFF4}"/>
    <cellStyle name="Total 14 4 6 3" xfId="10212" xr:uid="{7CCBA56B-4AA4-4DE7-A973-D8674D4BDEB1}"/>
    <cellStyle name="Total 14 4 6 3 2" xfId="25320" xr:uid="{7BFDA380-24F4-41C1-AF46-6A639AFF7603}"/>
    <cellStyle name="Total 14 4 6 4" xfId="16346" xr:uid="{257986E0-849E-4E3C-B0E0-46AC4E4A5B28}"/>
    <cellStyle name="Total 14 4 6 4 2" xfId="31454" xr:uid="{7AA78644-8CEC-439D-826B-4C83D3CF100E}"/>
    <cellStyle name="Total 14 4 6 5" xfId="18938" xr:uid="{F415FB93-EBE2-4B63-89FD-8FADF59FFB43}"/>
    <cellStyle name="Total 14 4 7" xfId="4212" xr:uid="{0578ED11-0012-4FF2-94AF-141DE8E07EE8}"/>
    <cellStyle name="Total 14 4 7 2" xfId="6849" xr:uid="{A7524B40-8A21-4BAC-B335-8BAC65E91782}"/>
    <cellStyle name="Total 14 4 7 2 2" xfId="13160" xr:uid="{15675EF2-C58D-4D78-86CD-BE8F07C5646E}"/>
    <cellStyle name="Total 14 4 7 2 2 2" xfId="28268" xr:uid="{9C0A6B91-AC16-44BD-917D-37CD9D17E9F5}"/>
    <cellStyle name="Total 14 4 7 2 3" xfId="16829" xr:uid="{9FA57405-C42D-4192-B1B2-FC758790C7FE}"/>
    <cellStyle name="Total 14 4 7 2 3 2" xfId="31937" xr:uid="{6345EC06-DE4F-4A18-A1AA-C48BB05D577D}"/>
    <cellStyle name="Total 14 4 7 2 4" xfId="21957" xr:uid="{A674670A-5E04-499E-9C7D-6D17700D447F}"/>
    <cellStyle name="Total 14 4 7 3" xfId="10594" xr:uid="{58211A7F-F4E1-46B4-8632-F6316C567B04}"/>
    <cellStyle name="Total 14 4 7 3 2" xfId="25702" xr:uid="{9C705B13-F3FD-4499-A407-E8B2E75E2F7B}"/>
    <cellStyle name="Total 14 4 7 4" xfId="13932" xr:uid="{0BF1BE04-FFB7-4A75-B43D-0DE750456DFE}"/>
    <cellStyle name="Total 14 4 7 4 2" xfId="29040" xr:uid="{3D90C714-0D95-4F31-AE5A-4F5CC8B79001}"/>
    <cellStyle name="Total 14 4 7 5" xfId="19320" xr:uid="{B9747F7C-AE87-41A3-AC3E-47B88A7E8863}"/>
    <cellStyle name="Total 14 4 8" xfId="4777" xr:uid="{05FD9DDE-B898-47A5-B32F-0363B5611AAA}"/>
    <cellStyle name="Total 14 4 8 2" xfId="11159" xr:uid="{426B47DC-D9CE-40E0-B5B5-04A437C2CB5B}"/>
    <cellStyle name="Total 14 4 8 2 2" xfId="26267" xr:uid="{24134175-15FB-4BE9-8B18-60591A0AD207}"/>
    <cellStyle name="Total 14 4 8 3" xfId="15182" xr:uid="{CDC48D6D-798A-4351-A32E-EBCCCC60B252}"/>
    <cellStyle name="Total 14 4 8 3 2" xfId="30290" xr:uid="{FEEE87C0-DA51-4A9B-A093-52B19C74DCEB}"/>
    <cellStyle name="Total 14 4 8 4" xfId="19885" xr:uid="{8FFED48A-4582-43E3-A6C7-67BC95477476}"/>
    <cellStyle name="Total 14 4 9" xfId="8638" xr:uid="{E56FBC03-0E61-4AB8-8E09-C61B85824D1B}"/>
    <cellStyle name="Total 14 4 9 2" xfId="23746" xr:uid="{BC9CD8E0-6065-449E-BAF6-457F10A9F662}"/>
    <cellStyle name="Total 14 5" xfId="2155" xr:uid="{6F61B3EB-BAED-4F55-9959-DCEC8CBBB27B}"/>
    <cellStyle name="Total 14 5 10" xfId="15906" xr:uid="{EB3D2895-5454-448E-A820-C3D9BFF5428B}"/>
    <cellStyle name="Total 14 5 10 2" xfId="31014" xr:uid="{C868B5E7-166D-440F-BED7-1CF6F6A9F4E5}"/>
    <cellStyle name="Total 14 5 11" xfId="17380" xr:uid="{ADFC3E5F-C9CE-425E-882E-86CA4A687DE3}"/>
    <cellStyle name="Total 14 5 2" xfId="2910" xr:uid="{10AB0EE2-EC5E-470E-92C2-CC57117BBE7B}"/>
    <cellStyle name="Total 14 5 2 2" xfId="5547" xr:uid="{4CE10D24-2283-4D69-9919-08E3CFFB6E13}"/>
    <cellStyle name="Total 14 5 2 2 2" xfId="11858" xr:uid="{DA6EA181-601B-4890-A47A-1E9B1376656B}"/>
    <cellStyle name="Total 14 5 2 2 2 2" xfId="26966" xr:uid="{9FCE1F7B-2D31-4B37-AC7E-EAD086D9A27F}"/>
    <cellStyle name="Total 14 5 2 2 3" xfId="14871" xr:uid="{6B000984-E8F1-4C7F-A445-0024C3B4D879}"/>
    <cellStyle name="Total 14 5 2 2 3 2" xfId="29979" xr:uid="{5EB7BCBD-8B04-4C13-8DBA-45665E1AD7B7}"/>
    <cellStyle name="Total 14 5 2 2 4" xfId="20655" xr:uid="{5499D740-85DB-49D1-9341-E14D9997192F}"/>
    <cellStyle name="Total 14 5 2 3" xfId="13400" xr:uid="{9B37F578-3F65-4FC4-AD21-B3D3C90B2676}"/>
    <cellStyle name="Total 14 5 2 3 2" xfId="28508" xr:uid="{B1C135FB-293D-43B9-9CB3-98EE60578BCD}"/>
    <cellStyle name="Total 14 5 2 4" xfId="18018" xr:uid="{EAB98414-15F6-4EFF-9EAA-D51291AC7B46}"/>
    <cellStyle name="Total 14 5 3" xfId="3213" xr:uid="{9287EB8D-BD61-4693-B266-137629361683}"/>
    <cellStyle name="Total 14 5 3 2" xfId="5850" xr:uid="{83572105-70FE-490A-BA05-3BD545C69997}"/>
    <cellStyle name="Total 14 5 3 2 2" xfId="12161" xr:uid="{8E7A2007-1188-43BE-8529-1ED2FF91C622}"/>
    <cellStyle name="Total 14 5 3 2 2 2" xfId="27269" xr:uid="{65D220B3-95A8-4714-9DE4-76286E6A18E9}"/>
    <cellStyle name="Total 14 5 3 2 3" xfId="14045" xr:uid="{A195B6F4-3EDD-46B1-A738-8F0C1BEEBA7A}"/>
    <cellStyle name="Total 14 5 3 2 3 2" xfId="29153" xr:uid="{1FA537C4-89CF-4B3C-905C-FC2796BAA326}"/>
    <cellStyle name="Total 14 5 3 2 4" xfId="20958" xr:uid="{70A63DBE-4013-4890-829D-442B86C542DB}"/>
    <cellStyle name="Total 14 5 3 3" xfId="9595" xr:uid="{9EF33325-FD8C-43D4-9FC2-E830CA119A19}"/>
    <cellStyle name="Total 14 5 3 3 2" xfId="24703" xr:uid="{28E1D5B9-6639-4220-97B4-2DF2B1894F21}"/>
    <cellStyle name="Total 14 5 3 4" xfId="15544" xr:uid="{16D0D0D4-3237-41A7-A1D8-33069D98C726}"/>
    <cellStyle name="Total 14 5 3 4 2" xfId="30652" xr:uid="{32F09614-EA7E-4949-90AF-10AF08FBA58B}"/>
    <cellStyle name="Total 14 5 3 5" xfId="18321" xr:uid="{0C5E037B-97E7-416A-A0EB-96A12B037876}"/>
    <cellStyle name="Total 14 5 4" xfId="3539" xr:uid="{388B9147-9E2E-4BA7-B024-5EAE01D25A39}"/>
    <cellStyle name="Total 14 5 4 2" xfId="6176" xr:uid="{A5C57428-F054-4C98-BBF0-65B19E933635}"/>
    <cellStyle name="Total 14 5 4 2 2" xfId="12487" xr:uid="{664261D6-D4CE-4C39-A0D7-022AE9D94302}"/>
    <cellStyle name="Total 14 5 4 2 2 2" xfId="27595" xr:uid="{261B132F-B16F-4351-AF34-C9F4BE26D6E3}"/>
    <cellStyle name="Total 14 5 4 2 3" xfId="7672" xr:uid="{BD41C563-B014-446C-AFD9-B1781122914A}"/>
    <cellStyle name="Total 14 5 4 2 3 2" xfId="22780" xr:uid="{75C4631B-AC23-490E-99B2-88B41BEA4FA8}"/>
    <cellStyle name="Total 14 5 4 2 4" xfId="21284" xr:uid="{14ED677F-A8B3-42CE-9582-94337522AB18}"/>
    <cellStyle name="Total 14 5 4 3" xfId="9921" xr:uid="{8D772B09-3D18-4E25-AAFD-C184E763FD54}"/>
    <cellStyle name="Total 14 5 4 3 2" xfId="25029" xr:uid="{AD01A271-A55A-4017-95FD-B8B905CDD992}"/>
    <cellStyle name="Total 14 5 4 4" xfId="14779" xr:uid="{F72EE7F0-D0C3-412B-A335-5BE5E58BE4F9}"/>
    <cellStyle name="Total 14 5 4 4 2" xfId="29887" xr:uid="{528C5BAB-234D-4AFC-B872-E6136884920D}"/>
    <cellStyle name="Total 14 5 4 5" xfId="18647" xr:uid="{7BF67DB3-4C54-4384-B646-ED81EAE3779E}"/>
    <cellStyle name="Total 14 5 5" xfId="3845" xr:uid="{A36BC3A3-0E74-449C-BDC5-D35338D09DAA}"/>
    <cellStyle name="Total 14 5 5 2" xfId="6482" xr:uid="{922E0DD3-2ACD-41A1-AA5D-30980A024B69}"/>
    <cellStyle name="Total 14 5 5 2 2" xfId="12793" xr:uid="{F84AB0A9-157B-4C2A-8D92-2B7D143F8965}"/>
    <cellStyle name="Total 14 5 5 2 2 2" xfId="27901" xr:uid="{14BBA767-81A5-41AD-85C8-62BE22078D8C}"/>
    <cellStyle name="Total 14 5 5 2 3" xfId="14752" xr:uid="{4C6DEA3C-365D-48C3-943A-AD0C0A2E9731}"/>
    <cellStyle name="Total 14 5 5 2 3 2" xfId="29860" xr:uid="{ED9C8672-9F9A-435C-9894-3ACE06BAB51D}"/>
    <cellStyle name="Total 14 5 5 2 4" xfId="21590" xr:uid="{EEFB7B53-6A2E-4900-B55B-54F947FF1C15}"/>
    <cellStyle name="Total 14 5 5 3" xfId="10227" xr:uid="{F0B7CDF5-A75B-49E4-9D8C-86F1490C2A20}"/>
    <cellStyle name="Total 14 5 5 3 2" xfId="25335" xr:uid="{F17D5AE3-53AB-4CB3-9DE8-9BA602A12901}"/>
    <cellStyle name="Total 14 5 5 4" xfId="15607" xr:uid="{97C8DB71-086A-4891-A92D-01826FB79DAB}"/>
    <cellStyle name="Total 14 5 5 4 2" xfId="30715" xr:uid="{561C975A-6162-4733-98EF-10623EB89A65}"/>
    <cellStyle name="Total 14 5 5 5" xfId="18953" xr:uid="{8B6CA2C3-7067-42BD-8D37-4DBB33AA108F}"/>
    <cellStyle name="Total 14 5 6" xfId="4227" xr:uid="{9772FCB6-768B-4870-BFFD-AF48165440CA}"/>
    <cellStyle name="Total 14 5 6 2" xfId="6864" xr:uid="{5A66B1CC-0138-4B5B-920B-BD911830CD0F}"/>
    <cellStyle name="Total 14 5 6 2 2" xfId="13175" xr:uid="{35C2C8A3-1D89-4AC4-942B-0DAAABCC4F71}"/>
    <cellStyle name="Total 14 5 6 2 2 2" xfId="28283" xr:uid="{749D16B1-24F5-48B7-84C2-68C0E6DE77FE}"/>
    <cellStyle name="Total 14 5 6 2 3" xfId="16844" xr:uid="{61923845-EC6D-4A72-94F1-557E54D59BE2}"/>
    <cellStyle name="Total 14 5 6 2 3 2" xfId="31952" xr:uid="{B5B92CD9-4D13-4A05-9AFC-843EF070C3DB}"/>
    <cellStyle name="Total 14 5 6 2 4" xfId="21972" xr:uid="{9BAA4B27-99C4-4511-A31E-AD27101009E2}"/>
    <cellStyle name="Total 14 5 6 3" xfId="10609" xr:uid="{DAF8B766-551C-481E-B810-76AFBC84447E}"/>
    <cellStyle name="Total 14 5 6 3 2" xfId="25717" xr:uid="{2D56654C-5CBC-4291-AC8F-D706AE82DCD9}"/>
    <cellStyle name="Total 14 5 6 4" xfId="15089" xr:uid="{4EA0D42E-0702-4AEC-AD88-BDA38095401F}"/>
    <cellStyle name="Total 14 5 6 4 2" xfId="30197" xr:uid="{89718104-B9EB-4805-85A4-88CBFC1B8519}"/>
    <cellStyle name="Total 14 5 6 5" xfId="19335" xr:uid="{72E6FF09-6735-4EBE-8449-290C71337ECB}"/>
    <cellStyle name="Total 14 5 7" xfId="4792" xr:uid="{BEC4BC39-EE03-4B85-AA5E-74B31B510581}"/>
    <cellStyle name="Total 14 5 7 2" xfId="11174" xr:uid="{F90D67B2-8D00-4F81-9A68-4A12A1832BF0}"/>
    <cellStyle name="Total 14 5 7 2 2" xfId="26282" xr:uid="{7F69A7EF-E2AB-48CD-8883-A2583403BBEB}"/>
    <cellStyle name="Total 14 5 7 3" xfId="14195" xr:uid="{A5E2D0A1-1849-4BE1-A5AC-B2B3D910D852}"/>
    <cellStyle name="Total 14 5 7 3 2" xfId="29303" xr:uid="{C966AD9B-2DD6-49C1-9EBB-6852D69D9123}"/>
    <cellStyle name="Total 14 5 7 4" xfId="19900" xr:uid="{9368DAE1-0528-4A6A-982C-1107406A9B13}"/>
    <cellStyle name="Total 14 5 8" xfId="8653" xr:uid="{A808B7C4-3E3C-4C33-B5C2-3E190AD2092B}"/>
    <cellStyle name="Total 14 5 8 2" xfId="23761" xr:uid="{86F54A59-6036-4677-8C16-CDBEBCB89A9E}"/>
    <cellStyle name="Total 14 5 9" xfId="15260" xr:uid="{097223D3-9575-4CAF-ADD8-E3893F46808B}"/>
    <cellStyle name="Total 14 5 9 2" xfId="30368" xr:uid="{C3FC906B-AEC1-4ADF-BD99-0844397610EA}"/>
    <cellStyle name="Total 15" xfId="1779" xr:uid="{00000000-0005-0000-0000-0000F3060000}"/>
    <cellStyle name="Total 15 2" xfId="1950" xr:uid="{9EA8038E-5591-4350-A37E-E26A963A1C29}"/>
    <cellStyle name="Total 15 2 10" xfId="8451" xr:uid="{48F86BEA-7823-42FD-884C-68CE09F676BB}"/>
    <cellStyle name="Total 15 2 10 2" xfId="23559" xr:uid="{454A71C4-9CD7-4C0B-BC01-E2E295F7BAE1}"/>
    <cellStyle name="Total 15 2 11" xfId="7837" xr:uid="{914BED9B-7B10-4275-89BD-1A995807F1C5}"/>
    <cellStyle name="Total 15 2 11 2" xfId="22945" xr:uid="{C5DE65DD-9BE2-4A95-A23F-79B9D55E52B0}"/>
    <cellStyle name="Total 15 2 12" xfId="8707" xr:uid="{197350C7-FC05-4DAD-AEA4-61F93D2695DA}"/>
    <cellStyle name="Total 15 2 12 2" xfId="23815" xr:uid="{8DCEB116-1551-42FE-903B-E3F9FAE38169}"/>
    <cellStyle name="Total 15 2 13" xfId="17175" xr:uid="{07A8165A-079C-4A95-AB38-FC136881DB0E}"/>
    <cellStyle name="Total 15 2 2" xfId="2510" xr:uid="{43354A53-0ECD-4244-B9F8-8E5F5BD4086B}"/>
    <cellStyle name="Total 15 2 2 2" xfId="5147" xr:uid="{47DA8D4B-DA9F-4A40-A950-D8B4FA655493}"/>
    <cellStyle name="Total 15 2 2 2 2" xfId="11511" xr:uid="{DC7D030E-9C42-431E-A102-5A472B5D98CD}"/>
    <cellStyle name="Total 15 2 2 2 2 2" xfId="26619" xr:uid="{F38D0CC8-E10B-4CBC-BC2A-43DEA434E0DC}"/>
    <cellStyle name="Total 15 2 2 2 3" xfId="7330" xr:uid="{A794B409-5B21-437A-BACD-78F2C0B745AA}"/>
    <cellStyle name="Total 15 2 2 2 3 2" xfId="22438" xr:uid="{F5013E56-D45D-4117-A615-903C2F9F8232}"/>
    <cellStyle name="Total 15 2 2 2 4" xfId="20255" xr:uid="{5C553ED0-ABD8-4CBE-A44B-AAE8FB78ACFA}"/>
    <cellStyle name="Total 15 2 2 3" xfId="8977" xr:uid="{B90DBC7B-162A-4ADD-A2DE-63C92373CE64}"/>
    <cellStyle name="Total 15 2 2 3 2" xfId="24085" xr:uid="{FB101B1E-8077-4B5D-AE22-92E9FB189505}"/>
    <cellStyle name="Total 15 2 3" xfId="2726" xr:uid="{DD6C3078-5DD3-4DCC-BD9E-AE279B80A027}"/>
    <cellStyle name="Total 15 2 3 2" xfId="5363" xr:uid="{8B3CA1C2-031A-4943-A1DF-D65161CF754E}"/>
    <cellStyle name="Total 15 2 3 2 2" xfId="11712" xr:uid="{3B21A39A-0B90-4AB6-BA34-082014484B5B}"/>
    <cellStyle name="Total 15 2 3 2 2 2" xfId="26820" xr:uid="{620BBFCC-4400-458A-9894-3AE9121A2BD6}"/>
    <cellStyle name="Total 15 2 3 2 3" xfId="14663" xr:uid="{DAEBE0A9-6C2A-46AC-AE8E-8AF589F95C10}"/>
    <cellStyle name="Total 15 2 3 2 3 2" xfId="29771" xr:uid="{94B0EAEE-19FB-48D3-AC50-8D28C7C1D8FD}"/>
    <cellStyle name="Total 15 2 3 2 4" xfId="20471" xr:uid="{A248B974-3B16-4F30-A006-FE905C1C9607}"/>
    <cellStyle name="Total 15 2 3 3" xfId="7748" xr:uid="{83597F40-3E98-4AE9-ABA7-16132A658737}"/>
    <cellStyle name="Total 15 2 3 3 2" xfId="22856" xr:uid="{C111975B-E4C8-4575-8BDC-7F097F3DC6E0}"/>
    <cellStyle name="Total 15 2 3 4" xfId="17834" xr:uid="{8D6ED623-C078-4F1A-B8D8-BA2C6A45F9A0}"/>
    <cellStyle name="Total 15 2 4" xfId="3029" xr:uid="{3F533346-88AC-4062-A998-88AF68CAD461}"/>
    <cellStyle name="Total 15 2 4 2" xfId="5666" xr:uid="{9D4767AF-5516-4ED0-A869-5C145A816983}"/>
    <cellStyle name="Total 15 2 4 2 2" xfId="11977" xr:uid="{865D67AB-7E53-440B-9FB1-779242E25F23}"/>
    <cellStyle name="Total 15 2 4 2 2 2" xfId="27085" xr:uid="{28217400-A3BA-4084-A546-B72567B2FB49}"/>
    <cellStyle name="Total 15 2 4 2 3" xfId="14301" xr:uid="{5735A5E3-7EA0-432E-ABFA-92C9ACB51446}"/>
    <cellStyle name="Total 15 2 4 2 3 2" xfId="29409" xr:uid="{1B595EDC-9E04-4F2E-9A9F-3F4AF8551CCE}"/>
    <cellStyle name="Total 15 2 4 2 4" xfId="20774" xr:uid="{4FCB2F8B-C6C0-450E-8545-ABF0BCD6682F}"/>
    <cellStyle name="Total 15 2 4 3" xfId="9411" xr:uid="{25511E05-DE49-432A-B7AA-3750BA0597DE}"/>
    <cellStyle name="Total 15 2 4 3 2" xfId="24519" xr:uid="{B76A5B18-EFFA-4730-B3F2-AE0E5C97E8BA}"/>
    <cellStyle name="Total 15 2 4 4" xfId="13599" xr:uid="{CEFFD00B-0A18-430C-9304-87B861E9218B}"/>
    <cellStyle name="Total 15 2 4 4 2" xfId="28707" xr:uid="{88CECF6F-BDC0-4557-AE30-4643FC597BAC}"/>
    <cellStyle name="Total 15 2 4 5" xfId="18137" xr:uid="{14002F66-4873-4083-B85A-8927D8D087AC}"/>
    <cellStyle name="Total 15 2 5" xfId="3355" xr:uid="{6657F611-2331-44B6-A731-A203BD84AF81}"/>
    <cellStyle name="Total 15 2 5 2" xfId="5992" xr:uid="{12C9B7FF-1EEE-4F4E-8920-6751610CFFB5}"/>
    <cellStyle name="Total 15 2 5 2 2" xfId="12303" xr:uid="{66687E04-C1C4-48D0-8181-7E3101E7F3F0}"/>
    <cellStyle name="Total 15 2 5 2 2 2" xfId="27411" xr:uid="{C459F578-8380-4BF2-8D3C-9C24916309AB}"/>
    <cellStyle name="Total 15 2 5 2 3" xfId="14457" xr:uid="{62A085F7-F8DF-4563-9607-068B26A09424}"/>
    <cellStyle name="Total 15 2 5 2 3 2" xfId="29565" xr:uid="{BAEEA582-EAB7-4326-AEEF-C97B3AFB3231}"/>
    <cellStyle name="Total 15 2 5 2 4" xfId="21100" xr:uid="{0D05F4A9-31DA-4504-B118-9D660CCB98D8}"/>
    <cellStyle name="Total 15 2 5 3" xfId="9737" xr:uid="{6A203929-E61C-4980-87A0-70C05508820B}"/>
    <cellStyle name="Total 15 2 5 3 2" xfId="24845" xr:uid="{55D20619-9057-4E49-9CD1-69ED73BA9336}"/>
    <cellStyle name="Total 15 2 5 4" xfId="11226" xr:uid="{7605F493-1846-4C04-8EFF-B8392436C2B8}"/>
    <cellStyle name="Total 15 2 5 4 2" xfId="26334" xr:uid="{3D330CAB-D470-44C4-B4D0-15C0FA2AD542}"/>
    <cellStyle name="Total 15 2 5 5" xfId="18463" xr:uid="{9A05B61F-10CA-4255-9592-DC7815DBCEC6}"/>
    <cellStyle name="Total 15 2 6" xfId="3661" xr:uid="{C1B3C3F5-A82E-4D5A-B994-BCCCF409961F}"/>
    <cellStyle name="Total 15 2 6 2" xfId="6298" xr:uid="{3CAD387F-5DDB-4545-8652-2B3FE3535421}"/>
    <cellStyle name="Total 15 2 6 2 2" xfId="12609" xr:uid="{52F7B67E-F669-452E-85C4-EE9C418DAEA1}"/>
    <cellStyle name="Total 15 2 6 2 2 2" xfId="27717" xr:uid="{7680D5FC-03B9-45F9-939A-E5DC42B682C4}"/>
    <cellStyle name="Total 15 2 6 2 3" xfId="13474" xr:uid="{AD9FC54A-1C5A-4B35-A291-DA47D0F03562}"/>
    <cellStyle name="Total 15 2 6 2 3 2" xfId="28582" xr:uid="{59DE038B-32FE-46E5-BAC3-5AFA4E6E0B89}"/>
    <cellStyle name="Total 15 2 6 2 4" xfId="21406" xr:uid="{22354645-BEFF-400E-B3BD-038F27F5576C}"/>
    <cellStyle name="Total 15 2 6 3" xfId="10043" xr:uid="{A014BE34-6437-4EB6-B059-5CE51662A2B8}"/>
    <cellStyle name="Total 15 2 6 3 2" xfId="25151" xr:uid="{8875B55A-8449-4C3B-BEF2-A5ED00BB4A47}"/>
    <cellStyle name="Total 15 2 6 4" xfId="15007" xr:uid="{2C72D208-467E-4F54-A4E8-D6F0B62D1B13}"/>
    <cellStyle name="Total 15 2 6 4 2" xfId="30115" xr:uid="{0D8D0713-377D-4F72-988D-859AA1A8FBF0}"/>
    <cellStyle name="Total 15 2 6 5" xfId="18769" xr:uid="{007E0FC6-855B-4AC6-9D9C-A1732B0A0B00}"/>
    <cellStyle name="Total 15 2 7" xfId="4022" xr:uid="{6FE8E884-4B97-400C-9EB7-5008A708615E}"/>
    <cellStyle name="Total 15 2 7 2" xfId="6659" xr:uid="{32D185A8-07FF-4845-B6A0-6F9F9D5641E9}"/>
    <cellStyle name="Total 15 2 7 2 2" xfId="12970" xr:uid="{234E3315-8861-4D44-AA9D-5A6DF8D9C70A}"/>
    <cellStyle name="Total 15 2 7 2 2 2" xfId="28078" xr:uid="{99BEA599-9F7E-4E10-95F7-C54CCC233DC8}"/>
    <cellStyle name="Total 15 2 7 2 3" xfId="16660" xr:uid="{586F1EFE-94B6-48AC-A1EA-7716D2043463}"/>
    <cellStyle name="Total 15 2 7 2 3 2" xfId="31768" xr:uid="{A0256D89-4EC0-4CAC-9869-5C84B9D6EFD0}"/>
    <cellStyle name="Total 15 2 7 2 4" xfId="21767" xr:uid="{45817D4A-CB4D-4B5D-8B13-7453E7852913}"/>
    <cellStyle name="Total 15 2 7 3" xfId="10404" xr:uid="{E001D65E-FE97-4B2A-871F-5089018AA879}"/>
    <cellStyle name="Total 15 2 7 3 2" xfId="25512" xr:uid="{28D08D00-DF11-4E92-AA98-64988AEC8078}"/>
    <cellStyle name="Total 15 2 7 4" xfId="8142" xr:uid="{69790C56-C191-480E-A5A2-924034878DCF}"/>
    <cellStyle name="Total 15 2 7 4 2" xfId="23250" xr:uid="{37A6A005-AC3C-46FF-9E19-EF8DFB92A1C3}"/>
    <cellStyle name="Total 15 2 7 5" xfId="19130" xr:uid="{04C4C944-0C53-4891-BD2D-F5520DEE6431}"/>
    <cellStyle name="Total 15 2 8" xfId="4335" xr:uid="{1617B93A-4F1F-427F-A31C-B3800E87271D}"/>
    <cellStyle name="Total 15 2 8 2" xfId="6972" xr:uid="{45A71FD7-1674-4244-9E57-FE14003C5B0A}"/>
    <cellStyle name="Total 15 2 8 2 2" xfId="13283" xr:uid="{029B8926-3D25-45E4-AA6F-26705EFBDEEC}"/>
    <cellStyle name="Total 15 2 8 2 2 2" xfId="28391" xr:uid="{5C6E3F46-3404-4DE8-B87D-BEB8DB3B30A5}"/>
    <cellStyle name="Total 15 2 8 2 3" xfId="16947" xr:uid="{34A00BAA-5E41-453F-8687-96F6F3A89637}"/>
    <cellStyle name="Total 15 2 8 2 3 2" xfId="32055" xr:uid="{93BAF68B-3F1B-4CAF-9DAD-3260D43551F8}"/>
    <cellStyle name="Total 15 2 8 2 4" xfId="22080" xr:uid="{2CB9BC2C-FAD1-4376-A853-058EED395178}"/>
    <cellStyle name="Total 15 2 8 3" xfId="10717" xr:uid="{CCC2402F-7874-4A9E-B59E-254BF2F5646E}"/>
    <cellStyle name="Total 15 2 8 3 2" xfId="25825" xr:uid="{EEC3262F-83C3-42C5-8FD6-6F8BF543EBDA}"/>
    <cellStyle name="Total 15 2 8 4" xfId="13378" xr:uid="{AB3527E1-E8F0-4B8C-8358-6616AEF9DC34}"/>
    <cellStyle name="Total 15 2 8 4 2" xfId="28486" xr:uid="{EA434F69-D3C7-4AA2-AD1D-ADED7BE36E50}"/>
    <cellStyle name="Total 15 2 8 5" xfId="19443" xr:uid="{9044BF16-35B2-4CC7-B52F-AE4E2D6EAB88}"/>
    <cellStyle name="Total 15 2 9" xfId="4587" xr:uid="{A9735E34-65FD-4F05-A98A-89A6119B5C2F}"/>
    <cellStyle name="Total 15 2 9 2" xfId="10969" xr:uid="{EAAF1A01-1CF8-4E1A-BC1D-0160C1662B1F}"/>
    <cellStyle name="Total 15 2 9 2 2" xfId="26077" xr:uid="{0436C27A-AA3D-4846-86DF-DF6B10B68A38}"/>
    <cellStyle name="Total 15 2 9 3" xfId="7873" xr:uid="{6152D2D8-6133-446B-BE3E-578ADF5A141F}"/>
    <cellStyle name="Total 15 2 9 3 2" xfId="22981" xr:uid="{449ECF66-E26B-40F3-BAA5-C891A587E8DD}"/>
    <cellStyle name="Total 15 2 9 4" xfId="19695" xr:uid="{F86D1F5D-ECEA-4C3A-AFC0-2EFE57EA4D73}"/>
    <cellStyle name="Total 15 3" xfId="1979" xr:uid="{D99A92D7-1245-4091-BF4C-5E9D569B19ED}"/>
    <cellStyle name="Total 15 3 10" xfId="8477" xr:uid="{C00755A0-BBB9-4077-B2EA-7427ADF3C4D5}"/>
    <cellStyle name="Total 15 3 10 2" xfId="23585" xr:uid="{19170CE8-A817-4554-999D-72811131067F}"/>
    <cellStyle name="Total 15 3 11" xfId="14616" xr:uid="{04507376-30E2-490D-B259-C3A878118495}"/>
    <cellStyle name="Total 15 3 11 2" xfId="29724" xr:uid="{3DA0A7E2-8DDC-4381-AE07-907283AFCFC1}"/>
    <cellStyle name="Total 15 3 12" xfId="15131" xr:uid="{29358F7E-E168-4472-8692-02F28F2755D4}"/>
    <cellStyle name="Total 15 3 12 2" xfId="30239" xr:uid="{C93ED7EF-CE8E-4635-B8BC-2C368465576E}"/>
    <cellStyle name="Total 15 3 13" xfId="17204" xr:uid="{8413A65A-3616-4817-925A-C10692625109}"/>
    <cellStyle name="Total 15 3 2" xfId="2539" xr:uid="{F0F913A2-5BFF-4896-A175-D52AA1D189FD}"/>
    <cellStyle name="Total 15 3 2 2" xfId="5176" xr:uid="{C23FB3C0-E9E6-4989-AA5C-0D363E1F346B}"/>
    <cellStyle name="Total 15 3 2 2 2" xfId="11540" xr:uid="{753F727C-76AC-4EB1-AC77-E28347A394C3}"/>
    <cellStyle name="Total 15 3 2 2 2 2" xfId="26648" xr:uid="{E740AA52-2877-4C50-891B-A8059770908E}"/>
    <cellStyle name="Total 15 3 2 2 3" xfId="7063" xr:uid="{9BB353C9-D84B-4DF6-A0F1-8F95EC5017DC}"/>
    <cellStyle name="Total 15 3 2 2 3 2" xfId="22171" xr:uid="{DDAB3980-55E6-4F44-81E3-76E74E8CDDCA}"/>
    <cellStyle name="Total 15 3 2 2 4" xfId="20284" xr:uid="{E5523A12-5744-4A33-9123-78AC9941EFE6}"/>
    <cellStyle name="Total 15 3 2 3" xfId="9006" xr:uid="{643E477A-2B30-4FFF-9AED-17AEA95502D5}"/>
    <cellStyle name="Total 15 3 2 3 2" xfId="24114" xr:uid="{16BDD6FA-B6A8-41B3-BA4E-9B69B96AA588}"/>
    <cellStyle name="Total 15 3 3" xfId="2741" xr:uid="{B050286C-FE63-44D5-A29F-38023CECB203}"/>
    <cellStyle name="Total 15 3 3 2" xfId="5378" xr:uid="{EDE9F2B7-DCF1-4B4C-B1CD-3D8DBBB553E4}"/>
    <cellStyle name="Total 15 3 3 2 2" xfId="11727" xr:uid="{61204086-3439-499B-9B29-6C088B5B3CF3}"/>
    <cellStyle name="Total 15 3 3 2 2 2" xfId="26835" xr:uid="{65FC834C-A079-48B4-8D22-94156E99AC08}"/>
    <cellStyle name="Total 15 3 3 2 3" xfId="14331" xr:uid="{AF0B4E7F-B70D-4CC6-B412-F0C9AAF9CE37}"/>
    <cellStyle name="Total 15 3 3 2 3 2" xfId="29439" xr:uid="{5AF1105E-0665-40BB-827E-B4CA1FED91BC}"/>
    <cellStyle name="Total 15 3 3 2 4" xfId="20486" xr:uid="{A0BD88EE-944E-4436-A208-EDF4A7E3955D}"/>
    <cellStyle name="Total 15 3 3 3" xfId="16001" xr:uid="{4A3108B5-879F-4D3A-AA91-8302A1E3EEFE}"/>
    <cellStyle name="Total 15 3 3 3 2" xfId="31109" xr:uid="{7A78D54A-C1CF-40EF-A9A8-E9904031DC1E}"/>
    <cellStyle name="Total 15 3 3 4" xfId="17849" xr:uid="{E5C61435-23A4-46A1-B69E-1753066203EE}"/>
    <cellStyle name="Total 15 3 4" xfId="3044" xr:uid="{A7A2A04E-69A2-4DD8-814D-7EDBA5C87E34}"/>
    <cellStyle name="Total 15 3 4 2" xfId="5681" xr:uid="{E00591B2-B1E7-4152-AC1B-561A60DB620F}"/>
    <cellStyle name="Total 15 3 4 2 2" xfId="11992" xr:uid="{EC1D40E8-FE6A-4C29-94B3-DE8A71FDFBF7}"/>
    <cellStyle name="Total 15 3 4 2 2 2" xfId="27100" xr:uid="{85973743-75EA-45FD-B80E-9A856F451618}"/>
    <cellStyle name="Total 15 3 4 2 3" xfId="14852" xr:uid="{80548677-12AE-46E3-A413-34EA5A2AFA57}"/>
    <cellStyle name="Total 15 3 4 2 3 2" xfId="29960" xr:uid="{35214A6B-B48D-4729-8345-21EB03591357}"/>
    <cellStyle name="Total 15 3 4 2 4" xfId="20789" xr:uid="{F6C5C6C5-47D8-443F-8A65-4832925F14C6}"/>
    <cellStyle name="Total 15 3 4 3" xfId="9426" xr:uid="{23D8055C-BDE6-4314-9F6D-9EE225D915BF}"/>
    <cellStyle name="Total 15 3 4 3 2" xfId="24534" xr:uid="{6465ED7C-245C-4455-83C8-C558DC017A76}"/>
    <cellStyle name="Total 15 3 4 4" xfId="13654" xr:uid="{052D594F-DECD-47A6-928D-60E34995EBEB}"/>
    <cellStyle name="Total 15 3 4 4 2" xfId="28762" xr:uid="{D1E52407-223F-4C1A-9273-2E9434D573EE}"/>
    <cellStyle name="Total 15 3 4 5" xfId="18152" xr:uid="{173765FE-63BE-4B25-8022-9F558993E8B0}"/>
    <cellStyle name="Total 15 3 5" xfId="3370" xr:uid="{2783AE60-6602-47B6-B134-597DC1D7E66F}"/>
    <cellStyle name="Total 15 3 5 2" xfId="6007" xr:uid="{7D8422BD-B1B8-4160-BB16-AE6EB679A41E}"/>
    <cellStyle name="Total 15 3 5 2 2" xfId="12318" xr:uid="{E627130B-57D1-495A-B8BF-6B5AFECC88A9}"/>
    <cellStyle name="Total 15 3 5 2 2 2" xfId="27426" xr:uid="{95CDB792-8848-4809-BA87-C23BA3CEFE04}"/>
    <cellStyle name="Total 15 3 5 2 3" xfId="15807" xr:uid="{6025F7AF-A557-40DC-B518-605DCA7862AE}"/>
    <cellStyle name="Total 15 3 5 2 3 2" xfId="30915" xr:uid="{7694DFAC-BDF5-44E8-BE09-70F7039F73FB}"/>
    <cellStyle name="Total 15 3 5 2 4" xfId="21115" xr:uid="{A6008FBD-3334-4F50-A97A-BEED2A7D52DB}"/>
    <cellStyle name="Total 15 3 5 3" xfId="9752" xr:uid="{8E985A12-D6D2-4E56-B842-4EC8C4EBA4FD}"/>
    <cellStyle name="Total 15 3 5 3 2" xfId="24860" xr:uid="{CF846AA6-D30B-4718-8996-4E3E07623959}"/>
    <cellStyle name="Total 15 3 5 4" xfId="14210" xr:uid="{61B7496C-2A38-470B-85B2-653FF8360157}"/>
    <cellStyle name="Total 15 3 5 4 2" xfId="29318" xr:uid="{AEAD55A1-961C-4A25-B6FB-87E3671A883C}"/>
    <cellStyle name="Total 15 3 5 5" xfId="18478" xr:uid="{EFD4323F-A3C0-4C38-A286-5EF9CA483737}"/>
    <cellStyle name="Total 15 3 6" xfId="3676" xr:uid="{A65E9105-1E4A-4C0F-B5AD-1903557BBB9E}"/>
    <cellStyle name="Total 15 3 6 2" xfId="6313" xr:uid="{3605AB43-0EAF-4E6C-9747-440251251088}"/>
    <cellStyle name="Total 15 3 6 2 2" xfId="12624" xr:uid="{ADD1CC3E-620C-4148-8C56-924516524292}"/>
    <cellStyle name="Total 15 3 6 2 2 2" xfId="27732" xr:uid="{FA3999CB-2335-4665-BB0E-5CA87D196B34}"/>
    <cellStyle name="Total 15 3 6 2 3" xfId="13702" xr:uid="{659DD30D-5562-40C0-8526-AC45133D27B0}"/>
    <cellStyle name="Total 15 3 6 2 3 2" xfId="28810" xr:uid="{32F657AB-052C-4FA2-9203-5052B0A8EBFE}"/>
    <cellStyle name="Total 15 3 6 2 4" xfId="21421" xr:uid="{A82CABBB-0786-4DB4-81B7-680B8A6D6D0A}"/>
    <cellStyle name="Total 15 3 6 3" xfId="10058" xr:uid="{6C1FF198-E5C3-4C08-AECF-727C56A245C2}"/>
    <cellStyle name="Total 15 3 6 3 2" xfId="25166" xr:uid="{6CA8B771-F091-48EA-8AB2-8DD7390520B0}"/>
    <cellStyle name="Total 15 3 6 4" xfId="7802" xr:uid="{F885F4A3-ECAF-4D61-97CE-9C1F351BD440}"/>
    <cellStyle name="Total 15 3 6 4 2" xfId="22910" xr:uid="{52E04CD0-8E6E-40A9-9EFE-48487CF5401C}"/>
    <cellStyle name="Total 15 3 6 5" xfId="18784" xr:uid="{B89566FC-C49B-49E6-8C8A-4B3D728455AB}"/>
    <cellStyle name="Total 15 3 7" xfId="4051" xr:uid="{7A7004DC-85D3-48CE-942C-17141B550184}"/>
    <cellStyle name="Total 15 3 7 2" xfId="6688" xr:uid="{6FEFCDF8-4F24-4A8E-AB8E-1FF9C1648DDE}"/>
    <cellStyle name="Total 15 3 7 2 2" xfId="12999" xr:uid="{12DEB8AC-3312-45C2-A973-3F2CD0B07E3F}"/>
    <cellStyle name="Total 15 3 7 2 2 2" xfId="28107" xr:uid="{4D20176B-FC92-4B89-B4EC-CAA88C864285}"/>
    <cellStyle name="Total 15 3 7 2 3" xfId="16675" xr:uid="{192FB8E8-D447-47EA-8870-08D1E35829B5}"/>
    <cellStyle name="Total 15 3 7 2 3 2" xfId="31783" xr:uid="{88D9600B-C0F9-4E13-9384-18E3257CE790}"/>
    <cellStyle name="Total 15 3 7 2 4" xfId="21796" xr:uid="{C95338F7-AADF-4C34-97BA-93085200D35E}"/>
    <cellStyle name="Total 15 3 7 3" xfId="10433" xr:uid="{ACEA9F49-8BD3-4D24-9372-AA176B90717A}"/>
    <cellStyle name="Total 15 3 7 3 2" xfId="25541" xr:uid="{CA21F98F-CD89-4EB9-82EF-C3FC882AB4AA}"/>
    <cellStyle name="Total 15 3 7 4" xfId="14593" xr:uid="{EC086F50-4050-4991-BA7E-B5AA4C58DA6E}"/>
    <cellStyle name="Total 15 3 7 4 2" xfId="29701" xr:uid="{1AA21AA5-0E9F-4457-BAD0-EA47E93B328E}"/>
    <cellStyle name="Total 15 3 7 5" xfId="19159" xr:uid="{C4F6FB76-9A5F-4C2E-8B77-4BFD32310122}"/>
    <cellStyle name="Total 15 3 8" xfId="4350" xr:uid="{F844A591-B30C-46B1-84F7-74E8F9D161AF}"/>
    <cellStyle name="Total 15 3 8 2" xfId="6987" xr:uid="{C9A30443-4BE1-4D5D-8DD3-F078C7477B03}"/>
    <cellStyle name="Total 15 3 8 2 2" xfId="13298" xr:uid="{2624B690-84BC-4614-9251-C33D643C982E}"/>
    <cellStyle name="Total 15 3 8 2 2 2" xfId="28406" xr:uid="{C3A3A855-469C-40D9-8A31-8F48CDB5C3D9}"/>
    <cellStyle name="Total 15 3 8 2 3" xfId="16962" xr:uid="{A9637FFB-CEB8-44FA-80F4-CA629404478C}"/>
    <cellStyle name="Total 15 3 8 2 3 2" xfId="32070" xr:uid="{1EC0910C-2A74-4DAA-A5FE-D4CBBDFA3D63}"/>
    <cellStyle name="Total 15 3 8 2 4" xfId="22095" xr:uid="{93B4E78B-ECE5-49DF-96DD-ED10FE4A12A2}"/>
    <cellStyle name="Total 15 3 8 3" xfId="10732" xr:uid="{27B7CEEB-814F-4B26-A4D2-1E28B6683C65}"/>
    <cellStyle name="Total 15 3 8 3 2" xfId="25840" xr:uid="{057E0A09-472B-4ABD-84D5-C5F67F1EDDF9}"/>
    <cellStyle name="Total 15 3 8 4" xfId="14849" xr:uid="{64C859F8-CAFB-4A73-93F5-4E4A2237CE5D}"/>
    <cellStyle name="Total 15 3 8 4 2" xfId="29957" xr:uid="{C927608E-C624-45D1-B189-DF8B5742653A}"/>
    <cellStyle name="Total 15 3 8 5" xfId="19458" xr:uid="{BA827B7C-1AEA-4EF7-B58B-0C6B9431F27C}"/>
    <cellStyle name="Total 15 3 9" xfId="4616" xr:uid="{FEE8F046-4F6D-4EF2-AD1C-BD2E76B4C612}"/>
    <cellStyle name="Total 15 3 9 2" xfId="10998" xr:uid="{792C9830-DF03-4E87-A829-6338F6D27647}"/>
    <cellStyle name="Total 15 3 9 2 2" xfId="26106" xr:uid="{A4FA575C-8F5A-4D53-B53B-8B251BC4C708}"/>
    <cellStyle name="Total 15 3 9 3" xfId="15600" xr:uid="{7F7F8534-C0AA-450E-8891-33A22C939C43}"/>
    <cellStyle name="Total 15 3 9 3 2" xfId="30708" xr:uid="{3F4A377F-AC44-4854-ABA6-DD01CF5B1D06}"/>
    <cellStyle name="Total 15 3 9 4" xfId="19724" xr:uid="{250F1562-9A52-4A9D-A514-63C1F1F1DEB9}"/>
    <cellStyle name="Total 15 4" xfId="2141" xr:uid="{908A5EC2-3A7A-4F32-A483-A12973D5D2CB}"/>
    <cellStyle name="Total 15 4 10" xfId="7178" xr:uid="{6608FDA5-ECE5-4EEE-A42C-5E147195128F}"/>
    <cellStyle name="Total 15 4 10 2" xfId="22286" xr:uid="{82B90D04-731E-412D-9F7B-DBE135D7D813}"/>
    <cellStyle name="Total 15 4 11" xfId="7336" xr:uid="{6B03E1A5-CA8A-4698-A4E0-3D80E34D7B18}"/>
    <cellStyle name="Total 15 4 11 2" xfId="22444" xr:uid="{E5F784CA-E863-4496-9CEA-6BF9177C32C2}"/>
    <cellStyle name="Total 15 4 12" xfId="17366" xr:uid="{A50DF636-250A-4B54-9F16-2EF958EFDA72}"/>
    <cellStyle name="Total 15 4 2" xfId="2631" xr:uid="{871878FC-ADF8-469E-993B-679B08AC0CC9}"/>
    <cellStyle name="Total 15 4 2 2" xfId="5268" xr:uid="{8A4EC109-A7D2-4B04-AE16-DE97D27B4F86}"/>
    <cellStyle name="Total 15 4 2 2 2" xfId="11632" xr:uid="{B0B75286-AB9F-44F1-8DBF-929EF84DA484}"/>
    <cellStyle name="Total 15 4 2 2 2 2" xfId="26740" xr:uid="{D7D22171-89AD-4390-96A5-14BB44F5287F}"/>
    <cellStyle name="Total 15 4 2 2 3" xfId="15177" xr:uid="{97887A30-9CEB-48DA-9F3D-FA4234B2F1FE}"/>
    <cellStyle name="Total 15 4 2 2 3 2" xfId="30285" xr:uid="{41BF2BFC-52AF-4DD5-8A0A-D6613E1968B7}"/>
    <cellStyle name="Total 15 4 2 2 4" xfId="20376" xr:uid="{9AF0DB3A-DFEC-40BA-8F1B-0A783835666A}"/>
    <cellStyle name="Total 15 4 2 3" xfId="9098" xr:uid="{22C4AA9E-114E-4ED1-940A-4E11A6EB7F4A}"/>
    <cellStyle name="Total 15 4 2 3 2" xfId="24206" xr:uid="{12CD21E2-0A20-4E5D-8B03-1966F630626F}"/>
    <cellStyle name="Total 15 4 2 4" xfId="8704" xr:uid="{3B47A210-0BFC-4C43-911E-9CE6B7A59EEC}"/>
    <cellStyle name="Total 15 4 2 4 2" xfId="23812" xr:uid="{183FF873-CA09-4482-90D7-22DF270977F5}"/>
    <cellStyle name="Total 15 4 2 5" xfId="14927" xr:uid="{E926A907-7A53-4CC7-8325-359579A9D946}"/>
    <cellStyle name="Total 15 4 2 5 2" xfId="30035" xr:uid="{6DEF4205-1F9B-46B7-861D-7F0BDB89C4B7}"/>
    <cellStyle name="Total 15 4 2 6" xfId="17739" xr:uid="{2568FF16-59D8-4003-81C6-F60D0FEBC575}"/>
    <cellStyle name="Total 15 4 3" xfId="2896" xr:uid="{AFEB1B0C-3C07-4DBE-A637-051F965679C6}"/>
    <cellStyle name="Total 15 4 3 2" xfId="5533" xr:uid="{39485D89-BEE6-424D-A54D-6278E5DE4ABC}"/>
    <cellStyle name="Total 15 4 3 2 2" xfId="11844" xr:uid="{A1AAD03D-31DF-424E-AB56-335B319A1A67}"/>
    <cellStyle name="Total 15 4 3 2 2 2" xfId="26952" xr:uid="{A213473D-1F96-47D8-9360-A4F3C6AB674B}"/>
    <cellStyle name="Total 15 4 3 2 3" xfId="7181" xr:uid="{3EDFEE37-5CB4-41C7-8222-5F642A387423}"/>
    <cellStyle name="Total 15 4 3 2 3 2" xfId="22289" xr:uid="{103CF726-CCAE-4C07-953A-DE49901B5F9A}"/>
    <cellStyle name="Total 15 4 3 2 4" xfId="20641" xr:uid="{A8AD860F-BF2B-45A5-BDC4-44BFB4BADD4C}"/>
    <cellStyle name="Total 15 4 3 3" xfId="8159" xr:uid="{1B7B2F99-DAF5-4085-A479-D74ADB9E7CAC}"/>
    <cellStyle name="Total 15 4 3 3 2" xfId="23267" xr:uid="{4DB9EF64-1751-43AA-BC23-E6256769C5C8}"/>
    <cellStyle name="Total 15 4 3 4" xfId="18004" xr:uid="{4EEF4171-1F5A-4BD7-BE25-4E3ED5F5E43B}"/>
    <cellStyle name="Total 15 4 4" xfId="3199" xr:uid="{EC9F205C-F3A0-4A1E-B281-E5E012583FBA}"/>
    <cellStyle name="Total 15 4 4 2" xfId="5836" xr:uid="{5E59ADB8-1A12-4EE0-A0E4-111767CBA5BC}"/>
    <cellStyle name="Total 15 4 4 2 2" xfId="12147" xr:uid="{3D0C3300-09E0-47AF-A356-EA29BD8F7AA7}"/>
    <cellStyle name="Total 15 4 4 2 2 2" xfId="27255" xr:uid="{130D9919-A33F-4137-8AC5-3A40781DC2D9}"/>
    <cellStyle name="Total 15 4 4 2 3" xfId="13409" xr:uid="{8F2B6897-A2D1-45AB-AC70-A273D7DEA0D2}"/>
    <cellStyle name="Total 15 4 4 2 3 2" xfId="28517" xr:uid="{5D7D0D45-A08D-47D0-82B1-8D61D217B9C0}"/>
    <cellStyle name="Total 15 4 4 2 4" xfId="20944" xr:uid="{3870EF62-7A39-4A8D-B316-2944583408D3}"/>
    <cellStyle name="Total 15 4 4 3" xfId="9581" xr:uid="{A63E5257-AE5F-4A34-97D2-A41C5BBE5624}"/>
    <cellStyle name="Total 15 4 4 3 2" xfId="24689" xr:uid="{4B55A1B5-5527-471C-91EF-BF5A36952001}"/>
    <cellStyle name="Total 15 4 4 4" xfId="14482" xr:uid="{1FF8784A-C49D-4499-A437-CFEF5EFADE3C}"/>
    <cellStyle name="Total 15 4 4 4 2" xfId="29590" xr:uid="{A1270117-6730-4A97-B981-0B03A1FFA9A9}"/>
    <cellStyle name="Total 15 4 4 5" xfId="18307" xr:uid="{5228C7AA-F2DE-4B33-B782-3A38866FCBE6}"/>
    <cellStyle name="Total 15 4 5" xfId="3525" xr:uid="{E9BBE5B1-1397-4037-8664-CA292D1EDC6C}"/>
    <cellStyle name="Total 15 4 5 2" xfId="6162" xr:uid="{1B1AED98-24B9-4E09-8704-7B053285B2A3}"/>
    <cellStyle name="Total 15 4 5 2 2" xfId="12473" xr:uid="{D5D79747-3389-4547-9900-9746DC5F716D}"/>
    <cellStyle name="Total 15 4 5 2 2 2" xfId="27581" xr:uid="{C1A0E2FB-A9CC-47FF-8AFB-BC70FC6C0A97}"/>
    <cellStyle name="Total 15 4 5 2 3" xfId="15635" xr:uid="{3DBFF8EC-5A31-4D65-9A28-60DCCCD8731A}"/>
    <cellStyle name="Total 15 4 5 2 3 2" xfId="30743" xr:uid="{3AC4B2DF-FA28-4C43-979B-D67C106E95B8}"/>
    <cellStyle name="Total 15 4 5 2 4" xfId="21270" xr:uid="{1D395D0C-A0D9-480A-9A68-356C0F95893C}"/>
    <cellStyle name="Total 15 4 5 3" xfId="9907" xr:uid="{E2E3A3D3-B44B-4C76-AC0D-558184482960}"/>
    <cellStyle name="Total 15 4 5 3 2" xfId="25015" xr:uid="{19FBADD8-ABD1-4D0F-B4DA-7D987A290DB3}"/>
    <cellStyle name="Total 15 4 5 4" xfId="7290" xr:uid="{26384AA5-7D0E-413A-9E93-348CCA33B1F8}"/>
    <cellStyle name="Total 15 4 5 4 2" xfId="22398" xr:uid="{1CAC509B-1444-4301-AFA1-818903D8605B}"/>
    <cellStyle name="Total 15 4 5 5" xfId="18633" xr:uid="{299F8F09-148E-4BC6-A8DA-FF3FA4B42E30}"/>
    <cellStyle name="Total 15 4 6" xfId="3831" xr:uid="{43E6390F-F51B-404D-9E4B-CE385C830840}"/>
    <cellStyle name="Total 15 4 6 2" xfId="6468" xr:uid="{093F5F44-CA69-49FC-8C08-AF45F093A84D}"/>
    <cellStyle name="Total 15 4 6 2 2" xfId="12779" xr:uid="{E4BD46DB-CE50-4E65-90DE-82E5F8690027}"/>
    <cellStyle name="Total 15 4 6 2 2 2" xfId="27887" xr:uid="{BAD184B3-A100-4A4F-B49D-B9DA1CDC53F8}"/>
    <cellStyle name="Total 15 4 6 2 3" xfId="16272" xr:uid="{3FD34567-FC05-4B3A-934F-E4617B41573A}"/>
    <cellStyle name="Total 15 4 6 2 3 2" xfId="31380" xr:uid="{5667C4E6-FCF7-4462-AFF4-68ABE0A71A97}"/>
    <cellStyle name="Total 15 4 6 2 4" xfId="21576" xr:uid="{B89A10B9-7A36-4F37-8117-56D4A111D9A8}"/>
    <cellStyle name="Total 15 4 6 3" xfId="10213" xr:uid="{E84B76FB-AFE0-4B1C-81F4-90A29BCB269D}"/>
    <cellStyle name="Total 15 4 6 3 2" xfId="25321" xr:uid="{4E1D27FC-8331-4785-A6DC-21DCB157894C}"/>
    <cellStyle name="Total 15 4 6 4" xfId="8470" xr:uid="{92623341-073E-480A-BE98-24B0D936CAB6}"/>
    <cellStyle name="Total 15 4 6 4 2" xfId="23578" xr:uid="{00B3BFC8-DF7E-4E88-AAC7-48876806EA94}"/>
    <cellStyle name="Total 15 4 6 5" xfId="18939" xr:uid="{747E2EDF-50DE-4BDB-92DC-CD719302FCFE}"/>
    <cellStyle name="Total 15 4 7" xfId="4213" xr:uid="{0C883852-FF3C-4227-BE73-104A7EF7AAE5}"/>
    <cellStyle name="Total 15 4 7 2" xfId="6850" xr:uid="{E4226ED7-BD19-4A6F-ABE8-0ED87029FEC2}"/>
    <cellStyle name="Total 15 4 7 2 2" xfId="13161" xr:uid="{98708A63-667F-4AFC-9242-96C70F00CCCB}"/>
    <cellStyle name="Total 15 4 7 2 2 2" xfId="28269" xr:uid="{870233F2-CC00-42BA-976A-27F05E69A558}"/>
    <cellStyle name="Total 15 4 7 2 3" xfId="16830" xr:uid="{5BE799AA-69CF-4B3F-9A01-9DF1E9CAEB9E}"/>
    <cellStyle name="Total 15 4 7 2 3 2" xfId="31938" xr:uid="{A209137A-EC1B-4437-A469-4C5E50958537}"/>
    <cellStyle name="Total 15 4 7 2 4" xfId="21958" xr:uid="{B7F973ED-A546-4BC0-A730-D3E859405947}"/>
    <cellStyle name="Total 15 4 7 3" xfId="10595" xr:uid="{59232911-87C9-4130-BA8B-26BDD9CBCCFB}"/>
    <cellStyle name="Total 15 4 7 3 2" xfId="25703" xr:uid="{1B1ED9E4-CA68-4FD9-A2D9-68A37F2414B9}"/>
    <cellStyle name="Total 15 4 7 4" xfId="7102" xr:uid="{C7C3BB96-55AD-4419-BA1E-43F9487282D7}"/>
    <cellStyle name="Total 15 4 7 4 2" xfId="22210" xr:uid="{4D78094A-1AF5-4833-9B89-A5B0D7AD9515}"/>
    <cellStyle name="Total 15 4 7 5" xfId="19321" xr:uid="{C9982958-015C-4BCA-9AC9-3FB9201C881A}"/>
    <cellStyle name="Total 15 4 8" xfId="4778" xr:uid="{FD9F9F72-F882-4590-AF09-580CAC71DEF4}"/>
    <cellStyle name="Total 15 4 8 2" xfId="11160" xr:uid="{1E571C64-6C16-4DA6-9531-4B636B92C4FA}"/>
    <cellStyle name="Total 15 4 8 2 2" xfId="26268" xr:uid="{30D6395A-FF05-4260-94DE-5CEC1BB19ACE}"/>
    <cellStyle name="Total 15 4 8 3" xfId="14298" xr:uid="{11EC62B3-8C40-4EDB-9286-0D59333BA7C4}"/>
    <cellStyle name="Total 15 4 8 3 2" xfId="29406" xr:uid="{302FB3A8-0801-4B80-B35F-6DA3671601AF}"/>
    <cellStyle name="Total 15 4 8 4" xfId="19886" xr:uid="{90BAD08F-37F0-4B4C-831F-561E888B2B6A}"/>
    <cellStyle name="Total 15 4 9" xfId="8639" xr:uid="{D5951184-7499-46A7-93D8-C1D16D3041EE}"/>
    <cellStyle name="Total 15 4 9 2" xfId="23747" xr:uid="{6B718891-2668-4475-A186-EA3ACB689D62}"/>
    <cellStyle name="Total 15 5" xfId="2156" xr:uid="{F1F7924A-E70D-41DE-B91F-A2C03DF148A3}"/>
    <cellStyle name="Total 15 5 10" xfId="14080" xr:uid="{8194D449-B161-4DEC-A280-EEA8AD9DF03B}"/>
    <cellStyle name="Total 15 5 10 2" xfId="29188" xr:uid="{475A2288-D8C1-4C40-84D4-0814B6187E34}"/>
    <cellStyle name="Total 15 5 11" xfId="17381" xr:uid="{FD130CFF-92B0-48A3-857B-648D3704057D}"/>
    <cellStyle name="Total 15 5 2" xfId="2911" xr:uid="{9D0D3ACA-EB0F-40E8-9E6F-E8D3D494713D}"/>
    <cellStyle name="Total 15 5 2 2" xfId="5548" xr:uid="{4C0EC7F2-91B0-48F6-95A4-59D87EB9AC97}"/>
    <cellStyle name="Total 15 5 2 2 2" xfId="11859" xr:uid="{224EE013-724A-43E7-A516-8A9062167C93}"/>
    <cellStyle name="Total 15 5 2 2 2 2" xfId="26967" xr:uid="{94E440ED-744B-4B18-BFF1-EFC3AFEEA3CE}"/>
    <cellStyle name="Total 15 5 2 2 3" xfId="9194" xr:uid="{5112B96A-731A-4D00-90C4-A3C33D4569E7}"/>
    <cellStyle name="Total 15 5 2 2 3 2" xfId="24302" xr:uid="{C04AA04E-201C-43DD-B8DC-FD7BDA72728D}"/>
    <cellStyle name="Total 15 5 2 2 4" xfId="20656" xr:uid="{197EEECB-CC38-4B19-AFDB-0172CF1B6A54}"/>
    <cellStyle name="Total 15 5 2 3" xfId="16200" xr:uid="{5665E4E7-98AB-4DB3-B704-CD7987F89BE2}"/>
    <cellStyle name="Total 15 5 2 3 2" xfId="31308" xr:uid="{B00F9A00-33F4-4DEB-9D08-1384C5AC84F9}"/>
    <cellStyle name="Total 15 5 2 4" xfId="18019" xr:uid="{B3DB10B2-9497-459D-9261-6C6CDA76C53E}"/>
    <cellStyle name="Total 15 5 3" xfId="3214" xr:uid="{305BA70E-5850-4B81-BB50-257FDE3E7D3E}"/>
    <cellStyle name="Total 15 5 3 2" xfId="5851" xr:uid="{83A3FF26-F4F0-4BDE-A5B5-849D892372A8}"/>
    <cellStyle name="Total 15 5 3 2 2" xfId="12162" xr:uid="{721DA003-F06A-4F09-AE7B-301F07F081BC}"/>
    <cellStyle name="Total 15 5 3 2 2 2" xfId="27270" xr:uid="{E69D85BF-C02F-4D27-9407-E2A78B80D48F}"/>
    <cellStyle name="Total 15 5 3 2 3" xfId="13819" xr:uid="{C59CC2A0-69B7-424D-9A19-5D4C83CF4C0C}"/>
    <cellStyle name="Total 15 5 3 2 3 2" xfId="28927" xr:uid="{EA62D357-8900-4ED3-8D32-C3FDE7BDE992}"/>
    <cellStyle name="Total 15 5 3 2 4" xfId="20959" xr:uid="{7E6CEF00-38D0-4D7A-858C-F202B9D8E5E8}"/>
    <cellStyle name="Total 15 5 3 3" xfId="9596" xr:uid="{65361EA3-DD4C-41C6-874C-832C16ED16A8}"/>
    <cellStyle name="Total 15 5 3 3 2" xfId="24704" xr:uid="{47A75E3C-50A1-483B-A16D-C2648409103E}"/>
    <cellStyle name="Total 15 5 3 4" xfId="15168" xr:uid="{8C7B65C8-2BF2-43B2-B293-66D052E6EA26}"/>
    <cellStyle name="Total 15 5 3 4 2" xfId="30276" xr:uid="{E3F1D194-1429-4F1A-BE57-6A39DD77B711}"/>
    <cellStyle name="Total 15 5 3 5" xfId="18322" xr:uid="{BBA8A6EB-C7C5-4C28-AEBD-B3C9EF204475}"/>
    <cellStyle name="Total 15 5 4" xfId="3540" xr:uid="{FC218A9D-6FC8-461C-93FF-F573C3E011BD}"/>
    <cellStyle name="Total 15 5 4 2" xfId="6177" xr:uid="{AF73C6B5-9870-4CE8-98F4-67BADA55DEA6}"/>
    <cellStyle name="Total 15 5 4 2 2" xfId="12488" xr:uid="{BABB03F8-0846-457C-8611-9C6C16186B3F}"/>
    <cellStyle name="Total 15 5 4 2 2 2" xfId="27596" xr:uid="{33CE5651-3648-48C0-876A-A59D0BDDFBC5}"/>
    <cellStyle name="Total 15 5 4 2 3" xfId="9168" xr:uid="{2DC4A07F-352B-4031-866A-15CF1C481BD5}"/>
    <cellStyle name="Total 15 5 4 2 3 2" xfId="24276" xr:uid="{4AD96A61-0686-4017-80AD-8211CFD5E668}"/>
    <cellStyle name="Total 15 5 4 2 4" xfId="21285" xr:uid="{E09EC6C0-FB47-4916-9BAF-F0330C03B6E9}"/>
    <cellStyle name="Total 15 5 4 3" xfId="9922" xr:uid="{58217395-44F1-4ADA-BB55-BA8F86377006}"/>
    <cellStyle name="Total 15 5 4 3 2" xfId="25030" xr:uid="{F55CE156-E1B0-4F83-AFC4-3BC7DDF5B58D}"/>
    <cellStyle name="Total 15 5 4 4" xfId="15473" xr:uid="{D360E5FD-8931-47D9-8FEA-01D0AD717209}"/>
    <cellStyle name="Total 15 5 4 4 2" xfId="30581" xr:uid="{3786A0DF-8EA9-48F1-8FEA-EDB97F9419F2}"/>
    <cellStyle name="Total 15 5 4 5" xfId="18648" xr:uid="{E87190AB-636A-49FA-9E7D-056C7C09ACAE}"/>
    <cellStyle name="Total 15 5 5" xfId="3846" xr:uid="{9BC26B5E-3619-4C68-81D2-95104CC599CA}"/>
    <cellStyle name="Total 15 5 5 2" xfId="6483" xr:uid="{845CC283-43BA-4D54-BF8E-06F5DB357519}"/>
    <cellStyle name="Total 15 5 5 2 2" xfId="12794" xr:uid="{9880D9C4-7756-4C39-BA43-1013DFCD2B69}"/>
    <cellStyle name="Total 15 5 5 2 2 2" xfId="27902" xr:uid="{DD996455-9881-4060-A374-C998DAA95BFF}"/>
    <cellStyle name="Total 15 5 5 2 3" xfId="7342" xr:uid="{65134524-C7CF-42D1-8531-0119FEA747D6}"/>
    <cellStyle name="Total 15 5 5 2 3 2" xfId="22450" xr:uid="{F9DB78B5-8593-431F-BB20-971296E8C06B}"/>
    <cellStyle name="Total 15 5 5 2 4" xfId="21591" xr:uid="{CC05B0AF-20CA-404B-87A8-5C172C0E73EC}"/>
    <cellStyle name="Total 15 5 5 3" xfId="10228" xr:uid="{337C1946-5E77-479A-B564-2A85B84692AE}"/>
    <cellStyle name="Total 15 5 5 3 2" xfId="25336" xr:uid="{73283E92-3229-46D0-BB3B-7276AF223A1E}"/>
    <cellStyle name="Total 15 5 5 4" xfId="14777" xr:uid="{D5E23824-2316-477F-BDF6-C15B99E09F4B}"/>
    <cellStyle name="Total 15 5 5 4 2" xfId="29885" xr:uid="{BD323A40-BA58-4FEC-BEC6-2B1155CA2488}"/>
    <cellStyle name="Total 15 5 5 5" xfId="18954" xr:uid="{A10E6E2D-DDA3-46EF-8B1A-31889F42E6DB}"/>
    <cellStyle name="Total 15 5 6" xfId="4228" xr:uid="{6B154855-C715-4B44-8499-CA50876D420A}"/>
    <cellStyle name="Total 15 5 6 2" xfId="6865" xr:uid="{6C0C6E1E-B8C5-437D-A971-6F35081534C5}"/>
    <cellStyle name="Total 15 5 6 2 2" xfId="13176" xr:uid="{D08B3D70-9804-4306-8D56-BD605CF68820}"/>
    <cellStyle name="Total 15 5 6 2 2 2" xfId="28284" xr:uid="{FA3D775C-B249-4C1B-8BF0-C033EDE7B8E2}"/>
    <cellStyle name="Total 15 5 6 2 3" xfId="16845" xr:uid="{5CD5EEFF-7C7E-4F38-959C-6D0A7239DF75}"/>
    <cellStyle name="Total 15 5 6 2 3 2" xfId="31953" xr:uid="{20198352-4DC3-4820-92E2-1FBF5BD2BD21}"/>
    <cellStyle name="Total 15 5 6 2 4" xfId="21973" xr:uid="{DFA992C2-4629-40DB-8823-6F3B6E1C9A94}"/>
    <cellStyle name="Total 15 5 6 3" xfId="10610" xr:uid="{E07701DB-63F5-4A70-9DF0-59B93500DFD2}"/>
    <cellStyle name="Total 15 5 6 3 2" xfId="25718" xr:uid="{E844A1BA-A163-4C00-B154-B6C77214CA32}"/>
    <cellStyle name="Total 15 5 6 4" xfId="14034" xr:uid="{BACDB76C-1DD1-422E-B608-C700CD5F48E9}"/>
    <cellStyle name="Total 15 5 6 4 2" xfId="29142" xr:uid="{94947F6F-E111-4E55-BD05-4CFCFA8458ED}"/>
    <cellStyle name="Total 15 5 6 5" xfId="19336" xr:uid="{E0F3327B-1646-4758-89D6-EDB6EBC364F8}"/>
    <cellStyle name="Total 15 5 7" xfId="4793" xr:uid="{95A985EA-96F6-442E-B63A-92EC9A9E707D}"/>
    <cellStyle name="Total 15 5 7 2" xfId="11175" xr:uid="{AA2ED3B5-1B04-4F73-9A98-F5AC0431523B}"/>
    <cellStyle name="Total 15 5 7 2 2" xfId="26283" xr:uid="{61BDBC7F-4347-4EC0-BC24-D4E6E4FCA970}"/>
    <cellStyle name="Total 15 5 7 3" xfId="13590" xr:uid="{B293AC82-4793-449C-BCF7-E90F38E14B25}"/>
    <cellStyle name="Total 15 5 7 3 2" xfId="28698" xr:uid="{A4F8C6A4-0D6F-467E-A64F-058AEADB2235}"/>
    <cellStyle name="Total 15 5 7 4" xfId="19901" xr:uid="{CFCC890D-B907-4814-B790-BD2D116517D6}"/>
    <cellStyle name="Total 15 5 8" xfId="8654" xr:uid="{3677DBCA-5F9E-4E98-9E8E-CE3D900B8231}"/>
    <cellStyle name="Total 15 5 8 2" xfId="23762" xr:uid="{18566ED0-1D3E-4A6A-B68A-70B743C708FD}"/>
    <cellStyle name="Total 15 5 9" xfId="16045" xr:uid="{52E69204-E76D-4CAE-887F-A158756F1822}"/>
    <cellStyle name="Total 15 5 9 2" xfId="31153" xr:uid="{DB9D2ED5-CE35-414C-B1FD-FE9DBC0C99C8}"/>
    <cellStyle name="Total 16" xfId="1780" xr:uid="{00000000-0005-0000-0000-0000F4060000}"/>
    <cellStyle name="Total 16 2" xfId="1951" xr:uid="{FF91D4DB-FACD-476A-A74A-E13AB1135552}"/>
    <cellStyle name="Total 16 2 10" xfId="8452" xr:uid="{8AD322B7-21FD-4A2D-8C18-5A4349DBAB0A}"/>
    <cellStyle name="Total 16 2 10 2" xfId="23560" xr:uid="{092A9066-EDE1-4A6F-A843-32E6F33559F4}"/>
    <cellStyle name="Total 16 2 11" xfId="15843" xr:uid="{2D1A7F26-C100-4D2C-B4BC-7DE889E2A8ED}"/>
    <cellStyle name="Total 16 2 11 2" xfId="30951" xr:uid="{7CC5CE66-0A06-4E0A-8569-18FCB14BA22C}"/>
    <cellStyle name="Total 16 2 12" xfId="16456" xr:uid="{B31240A1-8574-4A8A-930E-4E65B2748106}"/>
    <cellStyle name="Total 16 2 12 2" xfId="31564" xr:uid="{C7D1481F-719B-4772-9A94-2A32DF1D5569}"/>
    <cellStyle name="Total 16 2 13" xfId="17176" xr:uid="{C67FCB20-5688-4B11-9DD4-D9C4A13EC882}"/>
    <cellStyle name="Total 16 2 2" xfId="2511" xr:uid="{786F1CD8-3331-4209-A275-D3C8A6DC0F6C}"/>
    <cellStyle name="Total 16 2 2 2" xfId="5148" xr:uid="{CDE4D7CD-E392-4B74-AED7-901981DAC426}"/>
    <cellStyle name="Total 16 2 2 2 2" xfId="11512" xr:uid="{09DB79AB-2568-4E75-904E-36495EAC25EE}"/>
    <cellStyle name="Total 16 2 2 2 2 2" xfId="26620" xr:uid="{28BBA56E-8DD6-4738-8182-CC2C679CCAAE}"/>
    <cellStyle name="Total 16 2 2 2 3" xfId="15104" xr:uid="{C6F49CF3-74EB-4B3A-BD29-D563EB6F87A1}"/>
    <cellStyle name="Total 16 2 2 2 3 2" xfId="30212" xr:uid="{1525F441-B512-410D-96F5-AC2F6F0F03F9}"/>
    <cellStyle name="Total 16 2 2 2 4" xfId="20256" xr:uid="{C827F93D-1270-4448-8432-03EC89B3E171}"/>
    <cellStyle name="Total 16 2 2 3" xfId="8978" xr:uid="{D0665377-B84C-4467-8C5D-E1617A0CFB26}"/>
    <cellStyle name="Total 16 2 2 3 2" xfId="24086" xr:uid="{B92AD835-0334-4832-B77E-130B3BB742D5}"/>
    <cellStyle name="Total 16 2 3" xfId="2727" xr:uid="{1C4BA9B7-0791-4994-8464-382D09923D41}"/>
    <cellStyle name="Total 16 2 3 2" xfId="5364" xr:uid="{E138D074-28C7-4B56-9066-567D27476BD0}"/>
    <cellStyle name="Total 16 2 3 2 2" xfId="11713" xr:uid="{860A0F49-F899-4C91-B08F-009288A3C228}"/>
    <cellStyle name="Total 16 2 3 2 2 2" xfId="26821" xr:uid="{6AF89686-D99F-450B-869E-2D9579FAE88D}"/>
    <cellStyle name="Total 16 2 3 2 3" xfId="13892" xr:uid="{2DF04F85-E614-4F6C-87A0-B5662B00477D}"/>
    <cellStyle name="Total 16 2 3 2 3 2" xfId="29000" xr:uid="{84B9FE36-A641-4034-8AE4-8775283DB1DA}"/>
    <cellStyle name="Total 16 2 3 2 4" xfId="20472" xr:uid="{F5DD501B-BA14-462C-8809-9795321F8264}"/>
    <cellStyle name="Total 16 2 3 3" xfId="14071" xr:uid="{90296527-9166-4641-BA78-32B29DB50381}"/>
    <cellStyle name="Total 16 2 3 3 2" xfId="29179" xr:uid="{50195B99-135A-47E7-B807-737C84423A53}"/>
    <cellStyle name="Total 16 2 3 4" xfId="17835" xr:uid="{9C999AEF-6A34-489D-BF91-86E0B839A577}"/>
    <cellStyle name="Total 16 2 4" xfId="3030" xr:uid="{B34A838A-7A5C-443C-B670-D5B833FFB171}"/>
    <cellStyle name="Total 16 2 4 2" xfId="5667" xr:uid="{98F88147-05C5-477F-9A0F-2723778386B7}"/>
    <cellStyle name="Total 16 2 4 2 2" xfId="11978" xr:uid="{F31FD634-D221-4794-AFC4-FB531781249F}"/>
    <cellStyle name="Total 16 2 4 2 2 2" xfId="27086" xr:uid="{7D30B15C-490A-49E9-BF19-88953E8A7E5A}"/>
    <cellStyle name="Total 16 2 4 2 3" xfId="9150" xr:uid="{FD57CEEB-BF05-42B8-9DFB-A4AE37B006E3}"/>
    <cellStyle name="Total 16 2 4 2 3 2" xfId="24258" xr:uid="{AFB5AE1F-F855-424A-BBC8-B1E23CC5E4C3}"/>
    <cellStyle name="Total 16 2 4 2 4" xfId="20775" xr:uid="{97BF6B16-2897-43D1-B48E-120A116B2B7A}"/>
    <cellStyle name="Total 16 2 4 3" xfId="9412" xr:uid="{68F7F8BC-C84A-4907-9624-D410BE9C9993}"/>
    <cellStyle name="Total 16 2 4 3 2" xfId="24520" xr:uid="{692FC74A-20C2-45D9-8BAA-3F255B6070BC}"/>
    <cellStyle name="Total 16 2 4 4" xfId="14355" xr:uid="{2FF9F89B-6703-4010-82D2-8A3446B6A451}"/>
    <cellStyle name="Total 16 2 4 4 2" xfId="29463" xr:uid="{32F18DF1-47C8-4688-BF7E-00CF52E5922D}"/>
    <cellStyle name="Total 16 2 4 5" xfId="18138" xr:uid="{87F82D6D-3BCC-405A-8A63-858178C0265A}"/>
    <cellStyle name="Total 16 2 5" xfId="3356" xr:uid="{8B145EC4-AF80-4B39-9A5B-D99A805FB61D}"/>
    <cellStyle name="Total 16 2 5 2" xfId="5993" xr:uid="{027DDECE-3497-4D50-90E5-B621923B3291}"/>
    <cellStyle name="Total 16 2 5 2 2" xfId="12304" xr:uid="{6373B8BE-8FD4-4C8B-9899-8C1F79E17E34}"/>
    <cellStyle name="Total 16 2 5 2 2 2" xfId="27412" xr:uid="{ED8A6B17-7320-4A1F-BF09-1E5E3788FB87}"/>
    <cellStyle name="Total 16 2 5 2 3" xfId="7461" xr:uid="{C723DAB0-1146-44BC-A770-DD0512E2C1B7}"/>
    <cellStyle name="Total 16 2 5 2 3 2" xfId="22569" xr:uid="{8AFE5DDA-43A7-40F9-8809-92D4B5FD7ED6}"/>
    <cellStyle name="Total 16 2 5 2 4" xfId="21101" xr:uid="{B1068957-AEC0-4FFB-A8B0-9546977A07B7}"/>
    <cellStyle name="Total 16 2 5 3" xfId="9738" xr:uid="{C70C278C-7AAA-4CA7-AB79-6EB10B6729F3}"/>
    <cellStyle name="Total 16 2 5 3 2" xfId="24846" xr:uid="{B444BFF3-2BF8-4DC2-AD6E-0D33A76E6AD6}"/>
    <cellStyle name="Total 16 2 5 4" xfId="15649" xr:uid="{5B111E9F-5BF1-41F4-A144-848089007459}"/>
    <cellStyle name="Total 16 2 5 4 2" xfId="30757" xr:uid="{D4E911D4-C689-4D4A-92C5-65574265FECC}"/>
    <cellStyle name="Total 16 2 5 5" xfId="18464" xr:uid="{D61DD020-9DD1-4466-A6B5-F3EAF435C34F}"/>
    <cellStyle name="Total 16 2 6" xfId="3662" xr:uid="{7918B7C9-2366-4B6E-9DE7-A59FFBA13A22}"/>
    <cellStyle name="Total 16 2 6 2" xfId="6299" xr:uid="{F878A6C2-94D6-4680-A4C3-52A0F85778E8}"/>
    <cellStyle name="Total 16 2 6 2 2" xfId="12610" xr:uid="{A656C1E0-7F35-4E70-91BA-BD8424C03FC7}"/>
    <cellStyle name="Total 16 2 6 2 2 2" xfId="27718" xr:uid="{DC41E2C1-6779-4934-97E7-A2041876EF11}"/>
    <cellStyle name="Total 16 2 6 2 3" xfId="11800" xr:uid="{B3F8A1A3-C5CB-42DB-AF22-C8EE4F38B022}"/>
    <cellStyle name="Total 16 2 6 2 3 2" xfId="26908" xr:uid="{A271A903-1847-4C5C-ADA2-C19296FD55A2}"/>
    <cellStyle name="Total 16 2 6 2 4" xfId="21407" xr:uid="{6FCA1124-18E7-4498-B0F5-34C67635D983}"/>
    <cellStyle name="Total 16 2 6 3" xfId="10044" xr:uid="{ACC8B2F8-D471-4996-990D-9703AD4C69BD}"/>
    <cellStyle name="Total 16 2 6 3 2" xfId="25152" xr:uid="{8696DC3D-EE09-4114-ACD9-F189145309BB}"/>
    <cellStyle name="Total 16 2 6 4" xfId="15066" xr:uid="{B2517757-4F8F-44F4-8BAE-966159AC92A2}"/>
    <cellStyle name="Total 16 2 6 4 2" xfId="30174" xr:uid="{6D3B8A9C-33FD-4396-8A88-EC8ADC57DB8B}"/>
    <cellStyle name="Total 16 2 6 5" xfId="18770" xr:uid="{A8A68864-38F1-45A5-82FE-C184BB39B455}"/>
    <cellStyle name="Total 16 2 7" xfId="4023" xr:uid="{0831EB7B-1C4C-4D8B-8134-C13D0FC83BC6}"/>
    <cellStyle name="Total 16 2 7 2" xfId="6660" xr:uid="{9ABE4F52-0D99-4363-925F-56C66B6BD912}"/>
    <cellStyle name="Total 16 2 7 2 2" xfId="12971" xr:uid="{F2950E3E-B810-4E61-9AD8-DD95768D4F0D}"/>
    <cellStyle name="Total 16 2 7 2 2 2" xfId="28079" xr:uid="{C78A0FFF-BFF8-48F7-A25F-B9A8936D453D}"/>
    <cellStyle name="Total 16 2 7 2 3" xfId="16661" xr:uid="{A7AA54B7-14AE-4BEE-BC3E-0946070D917C}"/>
    <cellStyle name="Total 16 2 7 2 3 2" xfId="31769" xr:uid="{9560ED33-6AA0-43B4-BBFC-52CB8410C7F2}"/>
    <cellStyle name="Total 16 2 7 2 4" xfId="21768" xr:uid="{0B9A0337-AD7C-44CF-8E67-6325A365AE33}"/>
    <cellStyle name="Total 16 2 7 3" xfId="10405" xr:uid="{EF913740-7E53-4A10-8233-1584527D2CEC}"/>
    <cellStyle name="Total 16 2 7 3 2" xfId="25513" xr:uid="{12208E2E-0F82-446C-AD8F-F2338DAF2A5B}"/>
    <cellStyle name="Total 16 2 7 4" xfId="16058" xr:uid="{2C9C1E6A-E496-449F-A094-4CB1CA66E182}"/>
    <cellStyle name="Total 16 2 7 4 2" xfId="31166" xr:uid="{9ED9A200-FCEE-4228-A035-550C002BA921}"/>
    <cellStyle name="Total 16 2 7 5" xfId="19131" xr:uid="{99D804C7-3C3F-4116-9ADC-873FEBCCFE18}"/>
    <cellStyle name="Total 16 2 8" xfId="4336" xr:uid="{856126FF-A4C5-495B-A8D6-F29E212E95E1}"/>
    <cellStyle name="Total 16 2 8 2" xfId="6973" xr:uid="{0930D12C-6F9D-4F71-9D77-F148CBE713A2}"/>
    <cellStyle name="Total 16 2 8 2 2" xfId="13284" xr:uid="{D913B0F7-4716-4C74-9B83-4ABDAB0E11DC}"/>
    <cellStyle name="Total 16 2 8 2 2 2" xfId="28392" xr:uid="{463AA3C0-B496-4519-A6CE-5B764E79F113}"/>
    <cellStyle name="Total 16 2 8 2 3" xfId="16948" xr:uid="{370E8678-BA45-46F5-8055-F778BEFB1948}"/>
    <cellStyle name="Total 16 2 8 2 3 2" xfId="32056" xr:uid="{D9BF9EC5-ECC3-4AA5-AF0C-5727F9510FC7}"/>
    <cellStyle name="Total 16 2 8 2 4" xfId="22081" xr:uid="{E910C19E-838F-4BB4-94BD-0DCB7743017C}"/>
    <cellStyle name="Total 16 2 8 3" xfId="10718" xr:uid="{B7E72E45-69DF-4A29-8EE4-E4136EB53EA7}"/>
    <cellStyle name="Total 16 2 8 3 2" xfId="25826" xr:uid="{D87FAD9C-4A9B-4892-9D60-3327063F31EF}"/>
    <cellStyle name="Total 16 2 8 4" xfId="15628" xr:uid="{8FCE3BF7-DE22-4022-9ADB-08F884310B35}"/>
    <cellStyle name="Total 16 2 8 4 2" xfId="30736" xr:uid="{777EADE9-8040-42A7-8505-4DEB0897EE9B}"/>
    <cellStyle name="Total 16 2 8 5" xfId="19444" xr:uid="{D67B9D76-3362-4531-87BE-CE86039270E1}"/>
    <cellStyle name="Total 16 2 9" xfId="4588" xr:uid="{E1B4741E-705E-420F-949A-26346E067938}"/>
    <cellStyle name="Total 16 2 9 2" xfId="10970" xr:uid="{E8D4B557-3A92-4374-943E-9B3BE4919811}"/>
    <cellStyle name="Total 16 2 9 2 2" xfId="26078" xr:uid="{799FA75F-3583-4989-AB68-695F2A5B3597}"/>
    <cellStyle name="Total 16 2 9 3" xfId="7818" xr:uid="{AC1F007E-C903-47C7-9CFB-FDE95B40EFAF}"/>
    <cellStyle name="Total 16 2 9 3 2" xfId="22926" xr:uid="{357B13D0-0B74-4CB6-BF0B-C13C44928389}"/>
    <cellStyle name="Total 16 2 9 4" xfId="19696" xr:uid="{574028D5-2EAE-488E-AF45-783AD1DC4734}"/>
    <cellStyle name="Total 16 3" xfId="1980" xr:uid="{2973CF77-21EF-497C-8DF5-51960F3BF26F}"/>
    <cellStyle name="Total 16 3 10" xfId="8478" xr:uid="{989C5579-23F3-419D-B057-5DC7A1A1901A}"/>
    <cellStyle name="Total 16 3 10 2" xfId="23586" xr:uid="{EF11F21E-91C2-4C4B-A200-97DEE4B78C9C}"/>
    <cellStyle name="Total 16 3 11" xfId="14167" xr:uid="{B9139607-9535-4140-A3E3-592CA39929EF}"/>
    <cellStyle name="Total 16 3 11 2" xfId="29275" xr:uid="{9CD2A500-1646-4C87-9DA0-FA5185C75E54}"/>
    <cellStyle name="Total 16 3 12" xfId="16536" xr:uid="{58677B97-6818-461B-8A72-6328F730A449}"/>
    <cellStyle name="Total 16 3 12 2" xfId="31644" xr:uid="{3413E8EF-8B86-4417-B721-BAE5524AA084}"/>
    <cellStyle name="Total 16 3 13" xfId="17205" xr:uid="{CECA3E78-95C2-4FE8-983B-E5738E026795}"/>
    <cellStyle name="Total 16 3 2" xfId="2540" xr:uid="{E40B5E99-8E02-45BC-B354-FDE240B32DDF}"/>
    <cellStyle name="Total 16 3 2 2" xfId="5177" xr:uid="{BD2FE899-B328-4807-8EA9-D4EA5628FC2D}"/>
    <cellStyle name="Total 16 3 2 2 2" xfId="11541" xr:uid="{C22D26A5-639F-4B03-AA4D-C9B086D6642D}"/>
    <cellStyle name="Total 16 3 2 2 2 2" xfId="26649" xr:uid="{C0B7ED59-1CF7-4784-829C-5DDC8C9FEBE8}"/>
    <cellStyle name="Total 16 3 2 2 3" xfId="15185" xr:uid="{222EFCFF-7855-4F83-9EA4-EFD87522553F}"/>
    <cellStyle name="Total 16 3 2 2 3 2" xfId="30293" xr:uid="{E032E329-592D-4702-AF96-E47A6A7497C1}"/>
    <cellStyle name="Total 16 3 2 2 4" xfId="20285" xr:uid="{1B231DDF-6939-4877-99A8-EE9C27495D89}"/>
    <cellStyle name="Total 16 3 2 3" xfId="9007" xr:uid="{064895C7-41B3-41FF-AFBC-75FFB8001BD1}"/>
    <cellStyle name="Total 16 3 2 3 2" xfId="24115" xr:uid="{67476D2D-7103-41D6-B3D4-64AAC7277965}"/>
    <cellStyle name="Total 16 3 3" xfId="2742" xr:uid="{7A41A7D4-5718-4C51-9A75-8FEDD383F97D}"/>
    <cellStyle name="Total 16 3 3 2" xfId="5379" xr:uid="{F4F8166D-9E81-4505-B221-1EE338D602EF}"/>
    <cellStyle name="Total 16 3 3 2 2" xfId="11728" xr:uid="{2D5D92F8-01FC-42EA-8902-FEA9D5D9C595}"/>
    <cellStyle name="Total 16 3 3 2 2 2" xfId="26836" xr:uid="{98EF0713-2810-4C56-8412-79522B32CCF2}"/>
    <cellStyle name="Total 16 3 3 2 3" xfId="13541" xr:uid="{4E986E47-649D-40E1-BEE4-D7453FC7726B}"/>
    <cellStyle name="Total 16 3 3 2 3 2" xfId="28649" xr:uid="{C02B6E05-07A4-47E2-A217-FA52CE31B4DB}"/>
    <cellStyle name="Total 16 3 3 2 4" xfId="20487" xr:uid="{17D4D679-95A4-49C3-B794-8B94E8730331}"/>
    <cellStyle name="Total 16 3 3 3" xfId="7085" xr:uid="{B911CAF8-9720-4F76-945C-767C6E0776BD}"/>
    <cellStyle name="Total 16 3 3 3 2" xfId="22193" xr:uid="{3BBBEE59-455A-4B9E-B575-AACD9B1964E3}"/>
    <cellStyle name="Total 16 3 3 4" xfId="17850" xr:uid="{820603D8-673C-415A-993F-2DF1B928897F}"/>
    <cellStyle name="Total 16 3 4" xfId="3045" xr:uid="{F1F023AD-D828-482B-BB13-1293C404F0E4}"/>
    <cellStyle name="Total 16 3 4 2" xfId="5682" xr:uid="{6A5F8B4F-22A0-4EE3-84EF-B337E13BBDD9}"/>
    <cellStyle name="Total 16 3 4 2 2" xfId="11993" xr:uid="{3B87A92A-42A4-4E90-B2CF-4C67C26B4805}"/>
    <cellStyle name="Total 16 3 4 2 2 2" xfId="27101" xr:uid="{07194271-D232-4178-82F5-D605D307A875}"/>
    <cellStyle name="Total 16 3 4 2 3" xfId="8072" xr:uid="{143FDA99-347F-4446-A105-11B3BCA1CB10}"/>
    <cellStyle name="Total 16 3 4 2 3 2" xfId="23180" xr:uid="{707391B3-ECDA-4BAD-9B8A-5DA8DECA5AD1}"/>
    <cellStyle name="Total 16 3 4 2 4" xfId="20790" xr:uid="{8AF16AF5-ADA8-4A89-96FF-79960058C322}"/>
    <cellStyle name="Total 16 3 4 3" xfId="9427" xr:uid="{FEDA0EB6-0C08-4AD2-A298-6FB5BA87B357}"/>
    <cellStyle name="Total 16 3 4 3 2" xfId="24535" xr:uid="{8131E9A1-D42F-43F9-8179-CDF7C797BE77}"/>
    <cellStyle name="Total 16 3 4 4" xfId="13936" xr:uid="{50FBF6D1-9F1C-405D-9A22-710623181291}"/>
    <cellStyle name="Total 16 3 4 4 2" xfId="29044" xr:uid="{75C23FE2-FCA8-4EFF-9710-3F6F2C34ACD0}"/>
    <cellStyle name="Total 16 3 4 5" xfId="18153" xr:uid="{AF31952D-7635-4841-A87D-7E0B8874BB6C}"/>
    <cellStyle name="Total 16 3 5" xfId="3371" xr:uid="{6DED63D7-4F83-477A-B66A-093504BFF3F8}"/>
    <cellStyle name="Total 16 3 5 2" xfId="6008" xr:uid="{4FCEDE7E-BE8C-400A-B259-ED6E713D5FC1}"/>
    <cellStyle name="Total 16 3 5 2 2" xfId="12319" xr:uid="{924A0A19-D4EA-4543-8222-4389334B44AB}"/>
    <cellStyle name="Total 16 3 5 2 2 2" xfId="27427" xr:uid="{A35F84C5-1E7A-4854-B59D-D1FC495C6555}"/>
    <cellStyle name="Total 16 3 5 2 3" xfId="14589" xr:uid="{DF7EC63B-8703-4725-B172-1B60D5B64F35}"/>
    <cellStyle name="Total 16 3 5 2 3 2" xfId="29697" xr:uid="{DADD0670-A5EA-4652-A339-B8F4924A3CF0}"/>
    <cellStyle name="Total 16 3 5 2 4" xfId="21116" xr:uid="{E233F9C5-AB5D-4AD6-99ED-798C527516CF}"/>
    <cellStyle name="Total 16 3 5 3" xfId="9753" xr:uid="{2EAF3546-F5A9-400C-8C35-99DFC3FD7C43}"/>
    <cellStyle name="Total 16 3 5 3 2" xfId="24861" xr:uid="{D14C2AA1-E0B8-410A-BD9D-22CFEED8601A}"/>
    <cellStyle name="Total 16 3 5 4" xfId="7801" xr:uid="{FEE01261-6D33-4CBA-9164-8854EE0A6FBE}"/>
    <cellStyle name="Total 16 3 5 4 2" xfId="22909" xr:uid="{2FFFEF55-A671-49FA-918B-43AF2ED7C316}"/>
    <cellStyle name="Total 16 3 5 5" xfId="18479" xr:uid="{B64D9E22-9747-453E-8EEB-D042FD01D16B}"/>
    <cellStyle name="Total 16 3 6" xfId="3677" xr:uid="{EAC35EF9-330B-4480-8F6C-B5059E268B49}"/>
    <cellStyle name="Total 16 3 6 2" xfId="6314" xr:uid="{35B90B84-2ED7-4A01-86FB-EDD0EA1A63D1}"/>
    <cellStyle name="Total 16 3 6 2 2" xfId="12625" xr:uid="{C17C0DD6-70E7-4226-B248-F5F40DF1322D}"/>
    <cellStyle name="Total 16 3 6 2 2 2" xfId="27733" xr:uid="{FC302A48-BCC6-426C-AE4C-22FE12C82C4D}"/>
    <cellStyle name="Total 16 3 6 2 3" xfId="15013" xr:uid="{5538DDC0-B486-45D1-84FD-E790B05B9D96}"/>
    <cellStyle name="Total 16 3 6 2 3 2" xfId="30121" xr:uid="{F4CBCFFF-D0F9-4631-8F03-19A070E46E7B}"/>
    <cellStyle name="Total 16 3 6 2 4" xfId="21422" xr:uid="{9632E510-2A96-415B-8744-602D8A67D2FD}"/>
    <cellStyle name="Total 16 3 6 3" xfId="10059" xr:uid="{CAAA7A7F-8DF7-4D5C-ADEB-3F50036DD06C}"/>
    <cellStyle name="Total 16 3 6 3 2" xfId="25167" xr:uid="{6572C360-3860-483A-B248-BC0CC4FE673C}"/>
    <cellStyle name="Total 16 3 6 4" xfId="14923" xr:uid="{097D02D5-FA0A-4DD2-9FB2-2E17BA11C53A}"/>
    <cellStyle name="Total 16 3 6 4 2" xfId="30031" xr:uid="{9C59BF93-58F5-4734-ACCF-6BF7FBBE9674}"/>
    <cellStyle name="Total 16 3 6 5" xfId="18785" xr:uid="{13E57321-A484-43CC-B04F-AC9391C67321}"/>
    <cellStyle name="Total 16 3 7" xfId="4052" xr:uid="{64FA9F25-9DBE-4C65-94FD-57D4FB05F280}"/>
    <cellStyle name="Total 16 3 7 2" xfId="6689" xr:uid="{68154B2A-FE4B-44A4-8349-3DB961FD412A}"/>
    <cellStyle name="Total 16 3 7 2 2" xfId="13000" xr:uid="{D2B4B80D-11DD-41E7-904B-AE835F1950F3}"/>
    <cellStyle name="Total 16 3 7 2 2 2" xfId="28108" xr:uid="{DBB5A005-00CA-42E4-BDF8-B494261AB5C2}"/>
    <cellStyle name="Total 16 3 7 2 3" xfId="16676" xr:uid="{6565C8D5-B8D3-45D4-AAD8-3613633A5E8C}"/>
    <cellStyle name="Total 16 3 7 2 3 2" xfId="31784" xr:uid="{3FD2759F-5E13-402A-BC48-F1A6564AC679}"/>
    <cellStyle name="Total 16 3 7 2 4" xfId="21797" xr:uid="{305E3715-931E-405B-981C-7C7086867369}"/>
    <cellStyle name="Total 16 3 7 3" xfId="10434" xr:uid="{8383205A-6084-45E7-9F8F-B08ECF74B326}"/>
    <cellStyle name="Total 16 3 7 3 2" xfId="25542" xr:uid="{617A0011-61F4-4FD4-A2CC-AF7689B93215}"/>
    <cellStyle name="Total 16 3 7 4" xfId="16081" xr:uid="{6A498627-28FE-4845-9619-3A5FBF49DFAE}"/>
    <cellStyle name="Total 16 3 7 4 2" xfId="31189" xr:uid="{BDC33366-0003-47CB-8301-E9ED57DDFD45}"/>
    <cellStyle name="Total 16 3 7 5" xfId="19160" xr:uid="{7D07EF16-39A4-4E23-830B-1D72D476332E}"/>
    <cellStyle name="Total 16 3 8" xfId="4351" xr:uid="{039347D2-C7DC-44D9-A0A8-2A11A3BC3B78}"/>
    <cellStyle name="Total 16 3 8 2" xfId="6988" xr:uid="{1EFD8C37-6321-4454-9FC3-5BE6707CB143}"/>
    <cellStyle name="Total 16 3 8 2 2" xfId="13299" xr:uid="{AF19C9CE-BB3C-4336-93C0-47F307C1EFF6}"/>
    <cellStyle name="Total 16 3 8 2 2 2" xfId="28407" xr:uid="{47612A0F-B691-4079-A0ED-1318107A4B95}"/>
    <cellStyle name="Total 16 3 8 2 3" xfId="16963" xr:uid="{003C6004-54C8-45A9-9AF6-5B80CAF8A952}"/>
    <cellStyle name="Total 16 3 8 2 3 2" xfId="32071" xr:uid="{1C0183D8-84A4-4EF4-99B8-E2CF787A4C62}"/>
    <cellStyle name="Total 16 3 8 2 4" xfId="22096" xr:uid="{44561774-2BA6-47D2-8B02-2A64B37E60E4}"/>
    <cellStyle name="Total 16 3 8 3" xfId="10733" xr:uid="{1720DE84-7925-4359-A681-1910457F7CF4}"/>
    <cellStyle name="Total 16 3 8 3 2" xfId="25841" xr:uid="{5E0EFD2D-768C-4CA4-A04C-2CD8F87E9E13}"/>
    <cellStyle name="Total 16 3 8 4" xfId="14730" xr:uid="{F22BB092-A34A-4950-8449-C11889C7F8E5}"/>
    <cellStyle name="Total 16 3 8 4 2" xfId="29838" xr:uid="{D1A03EA6-4CD3-46E5-9C0C-719C4878AA30}"/>
    <cellStyle name="Total 16 3 8 5" xfId="19459" xr:uid="{F4A33F69-C936-4835-97A0-0C7B5210FF02}"/>
    <cellStyle name="Total 16 3 9" xfId="4617" xr:uid="{5A4C30F3-A0AF-4354-B92A-214E983C890F}"/>
    <cellStyle name="Total 16 3 9 2" xfId="10999" xr:uid="{6D13455F-839E-4ED9-82E9-78E713A0EF13}"/>
    <cellStyle name="Total 16 3 9 2 2" xfId="26107" xr:uid="{E5FEDA12-94A1-4737-AF80-54324995DC0A}"/>
    <cellStyle name="Total 16 3 9 3" xfId="7229" xr:uid="{82A2181E-AB66-41CF-BD54-D4BA9D4B2E10}"/>
    <cellStyle name="Total 16 3 9 3 2" xfId="22337" xr:uid="{91D3A737-B652-46A5-B293-DF1E29AD4175}"/>
    <cellStyle name="Total 16 3 9 4" xfId="19725" xr:uid="{B7F290ED-7690-452B-9C53-CB08B7E0143F}"/>
    <cellStyle name="Total 16 4" xfId="2142" xr:uid="{5AD203DB-46E4-4513-9B54-A35B5D10C242}"/>
    <cellStyle name="Total 16 4 10" xfId="8081" xr:uid="{CC2A14D7-CDEB-4F46-8DD8-D08A1CA8C3CE}"/>
    <cellStyle name="Total 16 4 10 2" xfId="23189" xr:uid="{65CAD27D-9CB6-4ECE-95EA-97D07DD25B5B}"/>
    <cellStyle name="Total 16 4 11" xfId="16068" xr:uid="{B8A8C9EA-358E-4915-A720-607377A9F1C5}"/>
    <cellStyle name="Total 16 4 11 2" xfId="31176" xr:uid="{05BD226D-263B-481F-AC52-CAD9E21BA815}"/>
    <cellStyle name="Total 16 4 12" xfId="17367" xr:uid="{162F3209-AF17-4C77-8CD5-0B315C126457}"/>
    <cellStyle name="Total 16 4 2" xfId="2632" xr:uid="{6A88B206-C1E5-470D-9385-96CFD7724785}"/>
    <cellStyle name="Total 16 4 2 2" xfId="5269" xr:uid="{D164A5FA-3055-4D39-9F44-15D7505BC5F9}"/>
    <cellStyle name="Total 16 4 2 2 2" xfId="11633" xr:uid="{2C8CFD87-209D-4635-A7B8-CEC9A7133A76}"/>
    <cellStyle name="Total 16 4 2 2 2 2" xfId="26741" xr:uid="{4D4F392D-CE9A-470B-BE1A-BF68BBDA76C3}"/>
    <cellStyle name="Total 16 4 2 2 3" xfId="9143" xr:uid="{2C3974EA-95DC-4E53-806F-479B0EC17A4E}"/>
    <cellStyle name="Total 16 4 2 2 3 2" xfId="24251" xr:uid="{1C4C2B0D-1644-4CC4-94FF-3A4958708F53}"/>
    <cellStyle name="Total 16 4 2 2 4" xfId="20377" xr:uid="{58096E37-950F-48C5-A501-F1C4A0A1020E}"/>
    <cellStyle name="Total 16 4 2 3" xfId="9099" xr:uid="{C00EAF4E-943F-4AA2-902B-438507BCB499}"/>
    <cellStyle name="Total 16 4 2 3 2" xfId="24207" xr:uid="{1406EF2A-E347-4A0C-ADC7-B6FEFCEA27EE}"/>
    <cellStyle name="Total 16 4 2 4" xfId="13920" xr:uid="{CF3002DE-CAC8-4014-BE4E-AD7361EA7282}"/>
    <cellStyle name="Total 16 4 2 4 2" xfId="29028" xr:uid="{7535FCA3-E3AB-468D-AAAE-26244BBBFC5F}"/>
    <cellStyle name="Total 16 4 2 5" xfId="13570" xr:uid="{EE19A3A1-8DD3-42D4-B276-38EFEF64FB86}"/>
    <cellStyle name="Total 16 4 2 5 2" xfId="28678" xr:uid="{E20F68D3-965F-460A-AEF9-7C540BC47F05}"/>
    <cellStyle name="Total 16 4 2 6" xfId="17740" xr:uid="{4D81E8E2-1F39-40C2-B693-61A6528BD25A}"/>
    <cellStyle name="Total 16 4 3" xfId="2897" xr:uid="{3533723F-45DC-4BF5-BADC-E4EA1BA3563D}"/>
    <cellStyle name="Total 16 4 3 2" xfId="5534" xr:uid="{A2CB4301-D35E-4FE9-BE72-3C85E2D4C95C}"/>
    <cellStyle name="Total 16 4 3 2 2" xfId="11845" xr:uid="{A7E65B65-6D2B-4BF6-B5BE-D33CE78C40F3}"/>
    <cellStyle name="Total 16 4 3 2 2 2" xfId="26953" xr:uid="{FAA6BD27-58C7-4E51-9622-8F445C513595}"/>
    <cellStyle name="Total 16 4 3 2 3" xfId="16274" xr:uid="{30E609C5-72C6-4E01-91F4-3C01EADEAE6B}"/>
    <cellStyle name="Total 16 4 3 2 3 2" xfId="31382" xr:uid="{7A1036C3-DCA3-45D9-877B-8974E0B61932}"/>
    <cellStyle name="Total 16 4 3 2 4" xfId="20642" xr:uid="{83715A01-8530-4C35-9D4A-98058C4DC494}"/>
    <cellStyle name="Total 16 4 3 3" xfId="14213" xr:uid="{654BE57D-D82C-4238-827B-947FE9CFF0A8}"/>
    <cellStyle name="Total 16 4 3 3 2" xfId="29321" xr:uid="{EA24C997-3945-4FE8-A17A-72B53AC5CE0A}"/>
    <cellStyle name="Total 16 4 3 4" xfId="18005" xr:uid="{7CB90AC7-0E72-4C6F-BD8E-579186A67165}"/>
    <cellStyle name="Total 16 4 4" xfId="3200" xr:uid="{D6AD04B7-A0D4-4E70-919E-B68504746CA6}"/>
    <cellStyle name="Total 16 4 4 2" xfId="5837" xr:uid="{D999CF42-7005-4E14-B2F1-17287C961C8A}"/>
    <cellStyle name="Total 16 4 4 2 2" xfId="12148" xr:uid="{ED7297DA-CAAD-46FF-B328-1CFFE852D735}"/>
    <cellStyle name="Total 16 4 4 2 2 2" xfId="27256" xr:uid="{910C1153-BE6A-4167-97F3-D5DDD495F450}"/>
    <cellStyle name="Total 16 4 4 2 3" xfId="16048" xr:uid="{A861F828-7A5B-4461-8629-6860C29E3E48}"/>
    <cellStyle name="Total 16 4 4 2 3 2" xfId="31156" xr:uid="{6BCF8090-BE64-4F43-BFBB-74A5FAEEBCED}"/>
    <cellStyle name="Total 16 4 4 2 4" xfId="20945" xr:uid="{8EE93DBD-731B-4464-8710-A1479D86226C}"/>
    <cellStyle name="Total 16 4 4 3" xfId="9582" xr:uid="{DBB61E10-33BF-4E0C-9741-E772064A1946}"/>
    <cellStyle name="Total 16 4 4 3 2" xfId="24690" xr:uid="{2F2E2B9C-F3C7-4F75-B013-B86487E0F7D5}"/>
    <cellStyle name="Total 16 4 4 4" xfId="7494" xr:uid="{2DC0E1C8-7AC2-4182-A644-30BB723BC0D9}"/>
    <cellStyle name="Total 16 4 4 4 2" xfId="22602" xr:uid="{470CAB19-10CE-4147-B2BE-5313DD991545}"/>
    <cellStyle name="Total 16 4 4 5" xfId="18308" xr:uid="{84A1051F-5780-4EE0-90AD-4BD47A77C520}"/>
    <cellStyle name="Total 16 4 5" xfId="3526" xr:uid="{5DB5562E-CAC0-434E-A7FD-8E093CB6E610}"/>
    <cellStyle name="Total 16 4 5 2" xfId="6163" xr:uid="{5D0DAF50-5E1A-421A-94F4-A9C41B75F8C5}"/>
    <cellStyle name="Total 16 4 5 2 2" xfId="12474" xr:uid="{6866CDB7-9248-4207-9B0F-67F2EB23EA1F}"/>
    <cellStyle name="Total 16 4 5 2 2 2" xfId="27582" xr:uid="{42159415-4D54-4431-B533-8B24B872A522}"/>
    <cellStyle name="Total 16 4 5 2 3" xfId="16300" xr:uid="{4B669EB9-0B2C-4679-964E-E421D05630C9}"/>
    <cellStyle name="Total 16 4 5 2 3 2" xfId="31408" xr:uid="{1B99545A-77E1-4482-BB48-50A46150B18F}"/>
    <cellStyle name="Total 16 4 5 2 4" xfId="21271" xr:uid="{F8687DF4-4727-47F2-8D30-9AC53855EDCD}"/>
    <cellStyle name="Total 16 4 5 3" xfId="9908" xr:uid="{023EA313-74D6-4A55-BF29-8E5AB1E157C2}"/>
    <cellStyle name="Total 16 4 5 3 2" xfId="25016" xr:uid="{70C6C207-2984-43CB-A3E5-E4DF2FCD70A7}"/>
    <cellStyle name="Total 16 4 5 4" xfId="8249" xr:uid="{29F2DBEF-DE0E-4096-86E2-51257BFA3DE2}"/>
    <cellStyle name="Total 16 4 5 4 2" xfId="23357" xr:uid="{1C49F716-739C-4B67-95B1-038DB76934F3}"/>
    <cellStyle name="Total 16 4 5 5" xfId="18634" xr:uid="{AA862D6F-D579-48A0-96E6-3C08776892BF}"/>
    <cellStyle name="Total 16 4 6" xfId="3832" xr:uid="{BFA1FC9E-13B9-4443-887A-AAE25912D631}"/>
    <cellStyle name="Total 16 4 6 2" xfId="6469" xr:uid="{FF7F312D-3DDC-4E97-A624-24202F77D18A}"/>
    <cellStyle name="Total 16 4 6 2 2" xfId="12780" xr:uid="{517E64B1-8F6F-497F-AD82-3D25D48F6D10}"/>
    <cellStyle name="Total 16 4 6 2 2 2" xfId="27888" xr:uid="{57B70CCB-6DB0-46C2-9FFD-BBE8FAC48185}"/>
    <cellStyle name="Total 16 4 6 2 3" xfId="8042" xr:uid="{E2E8A61F-4A65-44E0-A967-AA8C9B5A0021}"/>
    <cellStyle name="Total 16 4 6 2 3 2" xfId="23150" xr:uid="{C400EDDE-21C1-43EB-A04A-D58DEC8E6493}"/>
    <cellStyle name="Total 16 4 6 2 4" xfId="21577" xr:uid="{8B7187F8-8A21-40E3-B2BD-3822392492CF}"/>
    <cellStyle name="Total 16 4 6 3" xfId="10214" xr:uid="{1B55A3EE-6B66-478F-BE6D-663CA6B4807C}"/>
    <cellStyle name="Total 16 4 6 3 2" xfId="25322" xr:uid="{0FA05DC9-68B0-4B03-A2A9-BF7B687F04B0}"/>
    <cellStyle name="Total 16 4 6 4" xfId="15436" xr:uid="{7E882A78-B2E1-492D-87E9-19253D19A6DB}"/>
    <cellStyle name="Total 16 4 6 4 2" xfId="30544" xr:uid="{20AFFD9C-FE88-42AB-B430-E8534D06625D}"/>
    <cellStyle name="Total 16 4 6 5" xfId="18940" xr:uid="{90437588-3487-4857-8407-AC91071B7C8C}"/>
    <cellStyle name="Total 16 4 7" xfId="4214" xr:uid="{15FA1C73-513A-43CE-AF10-2CF94AB5C3A7}"/>
    <cellStyle name="Total 16 4 7 2" xfId="6851" xr:uid="{89AC4E15-4C91-4A9F-8CFB-6C7CAB29790D}"/>
    <cellStyle name="Total 16 4 7 2 2" xfId="13162" xr:uid="{C5F258B0-F390-49A7-ADC6-E4757EB6DB9E}"/>
    <cellStyle name="Total 16 4 7 2 2 2" xfId="28270" xr:uid="{159F1A58-4873-44D9-8F8A-1BADC5FA7CC6}"/>
    <cellStyle name="Total 16 4 7 2 3" xfId="16831" xr:uid="{BA4B53F1-C56C-46E9-AFF1-8BB91736DF00}"/>
    <cellStyle name="Total 16 4 7 2 3 2" xfId="31939" xr:uid="{6FE7F6C4-3186-4A3F-8E67-714BE5A87A61}"/>
    <cellStyle name="Total 16 4 7 2 4" xfId="21959" xr:uid="{17CCC1EB-2EAF-4484-AABC-1E202FE53AE2}"/>
    <cellStyle name="Total 16 4 7 3" xfId="10596" xr:uid="{D597B1D4-777B-4C7C-98C2-8C3DDAA5C5D4}"/>
    <cellStyle name="Total 16 4 7 3 2" xfId="25704" xr:uid="{AF0898CD-F5BB-4C01-AA80-BAA00BC0BA07}"/>
    <cellStyle name="Total 16 4 7 4" xfId="13676" xr:uid="{F7049931-D55C-4196-8B86-3014C395FFCD}"/>
    <cellStyle name="Total 16 4 7 4 2" xfId="28784" xr:uid="{376F9350-62B6-41C4-923B-1B223964126A}"/>
    <cellStyle name="Total 16 4 7 5" xfId="19322" xr:uid="{BB91ECD1-8D7A-4266-83CF-CB75622F8499}"/>
    <cellStyle name="Total 16 4 8" xfId="4779" xr:uid="{CCB53CE5-3A14-4AA2-9A22-A8F07BD2CA77}"/>
    <cellStyle name="Total 16 4 8 2" xfId="11161" xr:uid="{1302E4E1-02BE-491D-BE56-7D1BCA80E8AE}"/>
    <cellStyle name="Total 16 4 8 2 2" xfId="26269" xr:uid="{E682ADE8-2C83-4FA7-8FC2-37D0F830B673}"/>
    <cellStyle name="Total 16 4 8 3" xfId="15564" xr:uid="{EB40FD7D-AEF8-4D7E-8D45-5984C08A6602}"/>
    <cellStyle name="Total 16 4 8 3 2" xfId="30672" xr:uid="{FDF3F6E2-E4A8-452E-95F2-6F3899FB0F7D}"/>
    <cellStyle name="Total 16 4 8 4" xfId="19887" xr:uid="{33EA90C5-1FCD-49B5-BFC0-3A046C70008F}"/>
    <cellStyle name="Total 16 4 9" xfId="8640" xr:uid="{52E245A3-FAB8-4C24-8C81-AC95FD730DDB}"/>
    <cellStyle name="Total 16 4 9 2" xfId="23748" xr:uid="{B4C9A959-071F-44AE-87DC-52C8B4E9D83D}"/>
    <cellStyle name="Total 16 5" xfId="2157" xr:uid="{BFA48604-E37B-4E34-9A43-15F0B7467DE4}"/>
    <cellStyle name="Total 16 5 10" xfId="16429" xr:uid="{832C274C-B6AD-4BC2-8EE2-0ADAC22C2184}"/>
    <cellStyle name="Total 16 5 10 2" xfId="31537" xr:uid="{45F97407-0133-4602-8041-5BBB37EAE4D5}"/>
    <cellStyle name="Total 16 5 11" xfId="17382" xr:uid="{F488F08A-0D31-42A2-9A59-E5527D866049}"/>
    <cellStyle name="Total 16 5 2" xfId="2912" xr:uid="{73A36D03-172E-45C9-BABA-1FE21DE56206}"/>
    <cellStyle name="Total 16 5 2 2" xfId="5549" xr:uid="{41C262B4-87AF-49F5-8FFC-A92FDE72D1D4}"/>
    <cellStyle name="Total 16 5 2 2 2" xfId="11860" xr:uid="{128C45F2-64BD-469C-8478-76B93ADFA40B}"/>
    <cellStyle name="Total 16 5 2 2 2 2" xfId="26968" xr:uid="{075B990D-6D18-4898-94A8-1B7F381469AE}"/>
    <cellStyle name="Total 16 5 2 2 3" xfId="8069" xr:uid="{EBCD9F61-40CE-4047-8D62-C9EDFD38292E}"/>
    <cellStyle name="Total 16 5 2 2 3 2" xfId="23177" xr:uid="{D548133E-D3A7-42A0-9D08-8A17DEB49237}"/>
    <cellStyle name="Total 16 5 2 2 4" xfId="20657" xr:uid="{AF87BEB4-F58C-4849-9279-7176C1E04887}"/>
    <cellStyle name="Total 16 5 2 3" xfId="11239" xr:uid="{BFCF970A-8B34-401C-A92F-661C6486976C}"/>
    <cellStyle name="Total 16 5 2 3 2" xfId="26347" xr:uid="{86617548-44C0-443D-82E3-68EDDCE9866A}"/>
    <cellStyle name="Total 16 5 2 4" xfId="18020" xr:uid="{5AA68095-D7DD-4710-ADDD-93A6544FC114}"/>
    <cellStyle name="Total 16 5 3" xfId="3215" xr:uid="{1B178C9C-52E3-4DCA-9DEF-AA5A111AA36E}"/>
    <cellStyle name="Total 16 5 3 2" xfId="5852" xr:uid="{A5435292-9A6A-4141-9DF9-4160D3FB613F}"/>
    <cellStyle name="Total 16 5 3 2 2" xfId="12163" xr:uid="{7D3D4BA7-9321-4DBF-A9D1-85BD5702AEE9}"/>
    <cellStyle name="Total 16 5 3 2 2 2" xfId="27271" xr:uid="{FB938BBE-1B26-41D1-9832-736F606D0BA0}"/>
    <cellStyle name="Total 16 5 3 2 3" xfId="15871" xr:uid="{F6AB5303-283C-49DB-93CA-4683036CF844}"/>
    <cellStyle name="Total 16 5 3 2 3 2" xfId="30979" xr:uid="{7C9565A9-EA57-4CB1-8FFB-94BDEE67D1E9}"/>
    <cellStyle name="Total 16 5 3 2 4" xfId="20960" xr:uid="{6B3008FC-BD1C-4614-8FBB-471E9057D8DD}"/>
    <cellStyle name="Total 16 5 3 3" xfId="9597" xr:uid="{36580FEF-1784-4A74-9F90-7CD585425711}"/>
    <cellStyle name="Total 16 5 3 3 2" xfId="24705" xr:uid="{EF855A36-96FD-4DDC-97D0-522CFC044819}"/>
    <cellStyle name="Total 16 5 3 4" xfId="14016" xr:uid="{E4F2E1B2-75B8-4D2E-98A2-3E78F3AB5FD4}"/>
    <cellStyle name="Total 16 5 3 4 2" xfId="29124" xr:uid="{F13C8B55-DCA5-4DD7-94B1-17AE577DE5A3}"/>
    <cellStyle name="Total 16 5 3 5" xfId="18323" xr:uid="{7E69787D-3A35-443E-AFD7-891F80D938DE}"/>
    <cellStyle name="Total 16 5 4" xfId="3541" xr:uid="{E1B8D1D1-D5CA-4326-8594-C93E529830F0}"/>
    <cellStyle name="Total 16 5 4 2" xfId="6178" xr:uid="{1F73AAEE-24BC-4861-BACE-3821AA50055C}"/>
    <cellStyle name="Total 16 5 4 2 2" xfId="12489" xr:uid="{B5FF8E34-8AB7-4655-902C-9AE781551BB4}"/>
    <cellStyle name="Total 16 5 4 2 2 2" xfId="27597" xr:uid="{AB22D20E-0AC5-4F4A-8A3F-8855E3F5462E}"/>
    <cellStyle name="Total 16 5 4 2 3" xfId="13946" xr:uid="{28068D56-82D2-4FA7-931E-D134FEEBF902}"/>
    <cellStyle name="Total 16 5 4 2 3 2" xfId="29054" xr:uid="{604D6D8F-38EC-47F0-BDC1-02B0B5EC9DE9}"/>
    <cellStyle name="Total 16 5 4 2 4" xfId="21286" xr:uid="{E4973A3F-0490-41E9-8F5C-A4DED90D14D2}"/>
    <cellStyle name="Total 16 5 4 3" xfId="9923" xr:uid="{9572BE15-8078-4AB0-B590-06F8C78B07BF}"/>
    <cellStyle name="Total 16 5 4 3 2" xfId="25031" xr:uid="{DE391331-7CCE-458B-A3AA-A252F8D805E2}"/>
    <cellStyle name="Total 16 5 4 4" xfId="15116" xr:uid="{156E7884-406A-4ABC-BFA8-95FEA5846BE9}"/>
    <cellStyle name="Total 16 5 4 4 2" xfId="30224" xr:uid="{F07B6B4A-DD2A-4A6F-8C1A-B2CDCDDFFD1B}"/>
    <cellStyle name="Total 16 5 4 5" xfId="18649" xr:uid="{91E2B577-4D92-4E89-83F9-4107E6FB14C3}"/>
    <cellStyle name="Total 16 5 5" xfId="3847" xr:uid="{6F54734F-09D6-46C0-A01E-7FF8A0BCDFFC}"/>
    <cellStyle name="Total 16 5 5 2" xfId="6484" xr:uid="{53E7D1EB-C6E2-4EAD-A0FD-C9C45C6B913E}"/>
    <cellStyle name="Total 16 5 5 2 2" xfId="12795" xr:uid="{646BFC33-091D-4D94-846C-14C4F473D6F3}"/>
    <cellStyle name="Total 16 5 5 2 2 2" xfId="27903" xr:uid="{39E103C0-0EFC-4404-BC70-4113694E5A07}"/>
    <cellStyle name="Total 16 5 5 2 3" xfId="16155" xr:uid="{A610367D-581A-43D8-86C5-ED4D79860124}"/>
    <cellStyle name="Total 16 5 5 2 3 2" xfId="31263" xr:uid="{7A8B2184-ECF8-44C2-9032-559B4DE1601A}"/>
    <cellStyle name="Total 16 5 5 2 4" xfId="21592" xr:uid="{3BE91B25-9CAC-4C49-BDDE-5E96C7F0294D}"/>
    <cellStyle name="Total 16 5 5 3" xfId="10229" xr:uid="{8B1B6A77-4C0C-4325-BEA8-69D9290EDED1}"/>
    <cellStyle name="Total 16 5 5 3 2" xfId="25337" xr:uid="{C3C14E50-2883-4A6B-B678-ED58E1C50FBD}"/>
    <cellStyle name="Total 16 5 5 4" xfId="7421" xr:uid="{A111EF11-D956-4FA9-9850-5D62A7DC1853}"/>
    <cellStyle name="Total 16 5 5 4 2" xfId="22529" xr:uid="{784E5ABC-28BF-4D7F-BE20-F8B46815F02C}"/>
    <cellStyle name="Total 16 5 5 5" xfId="18955" xr:uid="{307D2A91-E85A-4F99-A8CE-FAA3ABD540BE}"/>
    <cellStyle name="Total 16 5 6" xfId="4229" xr:uid="{7A258C84-2E81-4F71-BB5E-E9604F6DB115}"/>
    <cellStyle name="Total 16 5 6 2" xfId="6866" xr:uid="{9DB775C7-2C68-4A37-AC6A-9FABE1F05E11}"/>
    <cellStyle name="Total 16 5 6 2 2" xfId="13177" xr:uid="{F5ADBF2C-9F0D-4393-8A82-C6C9484348AA}"/>
    <cellStyle name="Total 16 5 6 2 2 2" xfId="28285" xr:uid="{D6FB7709-6BB5-4733-A426-BAEE2457839D}"/>
    <cellStyle name="Total 16 5 6 2 3" xfId="16846" xr:uid="{5F526A86-A4FB-453D-8D90-38DEE5C5B998}"/>
    <cellStyle name="Total 16 5 6 2 3 2" xfId="31954" xr:uid="{A466A470-1661-4624-875D-CA69FA5F1157}"/>
    <cellStyle name="Total 16 5 6 2 4" xfId="21974" xr:uid="{2F96F3FE-E19F-4FA7-B28A-D45BDE9ED6AC}"/>
    <cellStyle name="Total 16 5 6 3" xfId="10611" xr:uid="{7EF50422-9A32-43CB-97F9-132EDCFA7F73}"/>
    <cellStyle name="Total 16 5 6 3 2" xfId="25719" xr:uid="{94041C36-6FC6-4E44-B151-892FDE430519}"/>
    <cellStyle name="Total 16 5 6 4" xfId="13473" xr:uid="{BA120C5D-EDA4-4859-AE85-4841A8CAFFD1}"/>
    <cellStyle name="Total 16 5 6 4 2" xfId="28581" xr:uid="{5878F394-B68E-4AF6-8F6A-D4B3B76E6E6B}"/>
    <cellStyle name="Total 16 5 6 5" xfId="19337" xr:uid="{3AF34EFE-2C4A-4F01-B34B-B082808492BF}"/>
    <cellStyle name="Total 16 5 7" xfId="4794" xr:uid="{81C8A86D-8E12-4192-81EE-2CCE74A93CB0}"/>
    <cellStyle name="Total 16 5 7 2" xfId="11176" xr:uid="{F7399849-1353-4D30-BEF7-CCE062BA8557}"/>
    <cellStyle name="Total 16 5 7 2 2" xfId="26284" xr:uid="{6FD23E11-EAC4-4F8A-9328-76A68BF48284}"/>
    <cellStyle name="Total 16 5 7 3" xfId="14417" xr:uid="{F98E6CA5-54F7-4AB8-98D4-9A2FB5552AAC}"/>
    <cellStyle name="Total 16 5 7 3 2" xfId="29525" xr:uid="{7B94E882-75EB-40DB-A7C3-623EA8E544C4}"/>
    <cellStyle name="Total 16 5 7 4" xfId="19902" xr:uid="{8311C2ED-BAC2-411B-8D3A-F46A5C697F7F}"/>
    <cellStyle name="Total 16 5 8" xfId="8655" xr:uid="{72420FBA-92BD-49ED-9E18-9A51C8DDC87A}"/>
    <cellStyle name="Total 16 5 8 2" xfId="23763" xr:uid="{EC5AF396-1B8A-48EC-888F-5686239EC11C}"/>
    <cellStyle name="Total 16 5 9" xfId="13598" xr:uid="{CDB89D81-DA14-4D6B-8612-8D658DC9FC02}"/>
    <cellStyle name="Total 16 5 9 2" xfId="28706" xr:uid="{7BD66394-C0C3-4836-B977-4BF0C9A75AEE}"/>
    <cellStyle name="Total 2" xfId="1781" xr:uid="{00000000-0005-0000-0000-0000F5060000}"/>
    <cellStyle name="Total 2 2" xfId="1952" xr:uid="{FD38AE1F-3BF8-455E-8ADE-C4E129018136}"/>
    <cellStyle name="Total 2 2 10" xfId="8453" xr:uid="{98E0FAA2-CAE1-4500-8A15-7EDD4CA87457}"/>
    <cellStyle name="Total 2 2 10 2" xfId="23561" xr:uid="{0DB156D3-9B21-421F-BA3E-5F55D203F10D}"/>
    <cellStyle name="Total 2 2 11" xfId="7774" xr:uid="{78F2F3C5-C800-482C-96F9-9EAB1CB1428F}"/>
    <cellStyle name="Total 2 2 11 2" xfId="22882" xr:uid="{276216F7-E5DE-4047-B929-7F2CAA1FA3E9}"/>
    <cellStyle name="Total 2 2 12" xfId="14588" xr:uid="{CB3393F2-1E00-4F4A-A7CC-79CB8A858C86}"/>
    <cellStyle name="Total 2 2 12 2" xfId="29696" xr:uid="{93AE6C55-DEF6-4950-9993-69BF9774CFD2}"/>
    <cellStyle name="Total 2 2 13" xfId="17177" xr:uid="{1692103D-1F80-4936-A503-ECAD1EA06980}"/>
    <cellStyle name="Total 2 2 2" xfId="2512" xr:uid="{D3568A1A-1EBA-4FD8-8C7F-725CD96A109C}"/>
    <cellStyle name="Total 2 2 2 2" xfId="5149" xr:uid="{2A1005CD-34EB-4BB7-B924-61C4166890E3}"/>
    <cellStyle name="Total 2 2 2 2 2" xfId="11513" xr:uid="{620F0E0F-9AEB-4736-B141-F57EBA11A11E}"/>
    <cellStyle name="Total 2 2 2 2 2 2" xfId="26621" xr:uid="{D2630F8C-C8B3-4458-9D02-06AC51561BE0}"/>
    <cellStyle name="Total 2 2 2 2 3" xfId="11252" xr:uid="{D54213FC-775A-4514-996A-0E59CC7113DB}"/>
    <cellStyle name="Total 2 2 2 2 3 2" xfId="26360" xr:uid="{68C2CD4D-2D08-437F-9813-3A4039B60D4D}"/>
    <cellStyle name="Total 2 2 2 2 4" xfId="20257" xr:uid="{BBEDEE34-42E0-4FF2-BB94-88529F39EB88}"/>
    <cellStyle name="Total 2 2 2 3" xfId="8979" xr:uid="{239DD75A-BCD8-43E2-9159-A6C8C8DCE4EA}"/>
    <cellStyle name="Total 2 2 2 3 2" xfId="24087" xr:uid="{6B3FB0D0-FF8F-4D1D-B497-104CDE4A251B}"/>
    <cellStyle name="Total 2 2 3" xfId="2728" xr:uid="{A3B7A2FF-98F1-4979-8038-E26A3C49EE91}"/>
    <cellStyle name="Total 2 2 3 2" xfId="5365" xr:uid="{525A4582-CBD7-4ABA-9C71-87070EF5788E}"/>
    <cellStyle name="Total 2 2 3 2 2" xfId="11714" xr:uid="{F7BA29AD-EB29-4DE3-90A2-D215738AFEEF}"/>
    <cellStyle name="Total 2 2 3 2 2 2" xfId="26822" xr:uid="{E853DDDB-2AAA-4EA6-BCE4-36F8A46C2260}"/>
    <cellStyle name="Total 2 2 3 2 3" xfId="15633" xr:uid="{668930C0-5D18-4096-A02F-9B79AFE68ADD}"/>
    <cellStyle name="Total 2 2 3 2 3 2" xfId="30741" xr:uid="{218D07FC-83A5-43DE-82C7-55DA9EFFBCA1}"/>
    <cellStyle name="Total 2 2 3 2 4" xfId="20473" xr:uid="{E85E6691-5010-4677-9A82-D4472826614B}"/>
    <cellStyle name="Total 2 2 3 3" xfId="15918" xr:uid="{CC0D593F-459A-44EF-A451-C26DA9075CBB}"/>
    <cellStyle name="Total 2 2 3 3 2" xfId="31026" xr:uid="{0E7D5AFD-BC94-4955-A087-89545D50D270}"/>
    <cellStyle name="Total 2 2 3 4" xfId="17836" xr:uid="{0D5788CB-5B86-4C01-9ED0-2891B3AB7DCB}"/>
    <cellStyle name="Total 2 2 4" xfId="3031" xr:uid="{FE5A15DD-2A5E-4345-8D35-7BA24BCE0ED3}"/>
    <cellStyle name="Total 2 2 4 2" xfId="5668" xr:uid="{C9E9D0F7-8145-43B4-A538-36B7D3058AE2}"/>
    <cellStyle name="Total 2 2 4 2 2" xfId="11979" xr:uid="{D30D5DE3-6140-4463-AA1E-796EAFAE36C8}"/>
    <cellStyle name="Total 2 2 4 2 2 2" xfId="27087" xr:uid="{FD626F30-A68D-4745-A7D6-38D81AEDB763}"/>
    <cellStyle name="Total 2 2 4 2 3" xfId="7044" xr:uid="{A442838A-7A71-4604-BE78-26758B5D2576}"/>
    <cellStyle name="Total 2 2 4 2 3 2" xfId="22152" xr:uid="{60B28BF9-865E-4379-8F59-003204308962}"/>
    <cellStyle name="Total 2 2 4 2 4" xfId="20776" xr:uid="{C76AFA8D-1FE7-4609-BFA7-934014FCB2F2}"/>
    <cellStyle name="Total 2 2 4 3" xfId="9413" xr:uid="{E32E36C6-6AEA-4A45-9312-BCEA469D6191}"/>
    <cellStyle name="Total 2 2 4 3 2" xfId="24521" xr:uid="{E419537B-CB61-4A81-BE51-B698917B9265}"/>
    <cellStyle name="Total 2 2 4 4" xfId="13712" xr:uid="{73ABE391-EC5B-4577-B22A-EF289650F6F6}"/>
    <cellStyle name="Total 2 2 4 4 2" xfId="28820" xr:uid="{C2313E68-E1CA-43A2-B763-631B7824FD7A}"/>
    <cellStyle name="Total 2 2 4 5" xfId="18139" xr:uid="{2C991A71-6F94-4FD7-99A9-639526877FE4}"/>
    <cellStyle name="Total 2 2 5" xfId="3357" xr:uid="{6C957474-0AA2-4116-8282-CA0ECB377827}"/>
    <cellStyle name="Total 2 2 5 2" xfId="5994" xr:uid="{7793F9CC-979C-4253-9049-19B7BD55F219}"/>
    <cellStyle name="Total 2 2 5 2 2" xfId="12305" xr:uid="{788D5D43-7206-4908-9EAB-51EC85BD8248}"/>
    <cellStyle name="Total 2 2 5 2 2 2" xfId="27413" xr:uid="{E4DBABDE-B33A-4270-9392-20FD769CEB6B}"/>
    <cellStyle name="Total 2 2 5 2 3" xfId="14342" xr:uid="{98862003-A689-45D5-995E-2EB6A4D57008}"/>
    <cellStyle name="Total 2 2 5 2 3 2" xfId="29450" xr:uid="{E20FEDD5-B2C4-4223-915B-3695257279C7}"/>
    <cellStyle name="Total 2 2 5 2 4" xfId="21102" xr:uid="{8D5429C9-A834-4256-B8DF-2DE862F1D06A}"/>
    <cellStyle name="Total 2 2 5 3" xfId="9739" xr:uid="{46DCF857-3AAB-4DA6-9217-F78C3A025AB3}"/>
    <cellStyle name="Total 2 2 5 3 2" xfId="24847" xr:uid="{AD2C6DAE-92B6-4C25-9FF8-ABF546A490F0}"/>
    <cellStyle name="Total 2 2 5 4" xfId="13797" xr:uid="{2F62D89E-33DB-4494-B9E8-C83AF93D26D1}"/>
    <cellStyle name="Total 2 2 5 4 2" xfId="28905" xr:uid="{60CCB44E-8D50-424C-B375-343DA3E5649D}"/>
    <cellStyle name="Total 2 2 5 5" xfId="18465" xr:uid="{B4BF93FF-86A2-416C-968F-F7BC76E98319}"/>
    <cellStyle name="Total 2 2 6" xfId="3663" xr:uid="{76FE61F0-3A73-43FC-AC53-B2BDA905AE01}"/>
    <cellStyle name="Total 2 2 6 2" xfId="6300" xr:uid="{0D874786-D8B8-4BD3-8076-A4BD0F1ED859}"/>
    <cellStyle name="Total 2 2 6 2 2" xfId="12611" xr:uid="{21C27DD3-8DD7-4741-AA62-E0A69FC2C4F7}"/>
    <cellStyle name="Total 2 2 6 2 2 2" xfId="27719" xr:uid="{9A932342-333E-4783-A876-79C134FF4F32}"/>
    <cellStyle name="Total 2 2 6 2 3" xfId="13834" xr:uid="{072DF9B0-1F43-4D24-BAE0-7BF1A5368FE2}"/>
    <cellStyle name="Total 2 2 6 2 3 2" xfId="28942" xr:uid="{FA36E71C-5907-443B-8F67-55F3B0AF5FC5}"/>
    <cellStyle name="Total 2 2 6 2 4" xfId="21408" xr:uid="{67318C40-AD8B-43DB-AEF0-117624275CEC}"/>
    <cellStyle name="Total 2 2 6 3" xfId="10045" xr:uid="{02B5B2E3-52D2-4003-82B5-36EE9B71FC15}"/>
    <cellStyle name="Total 2 2 6 3 2" xfId="25153" xr:uid="{53290289-2E70-46AB-B8E6-BF51AF8F612A}"/>
    <cellStyle name="Total 2 2 6 4" xfId="14052" xr:uid="{E183DE40-D07F-4EFB-B6DA-F76C2A3F6551}"/>
    <cellStyle name="Total 2 2 6 4 2" xfId="29160" xr:uid="{972FBC58-C920-483D-BB6E-D69E5DA6D4F6}"/>
    <cellStyle name="Total 2 2 6 5" xfId="18771" xr:uid="{DA1B4E20-AA1E-4B81-AE3E-BC39DDA04184}"/>
    <cellStyle name="Total 2 2 7" xfId="4024" xr:uid="{64E5F87E-390E-4801-9F6B-6546CDC6FC57}"/>
    <cellStyle name="Total 2 2 7 2" xfId="6661" xr:uid="{4DC1FBF6-8156-435B-B31F-983C390E2094}"/>
    <cellStyle name="Total 2 2 7 2 2" xfId="12972" xr:uid="{62794A16-9016-4B3D-BB88-5C7717CC706C}"/>
    <cellStyle name="Total 2 2 7 2 2 2" xfId="28080" xr:uid="{FD0E7643-A640-4FD8-A428-9B395A366443}"/>
    <cellStyle name="Total 2 2 7 2 3" xfId="16662" xr:uid="{CA39EA31-A990-497C-9C9F-D3AB7F86294D}"/>
    <cellStyle name="Total 2 2 7 2 3 2" xfId="31770" xr:uid="{ADE593FC-39E0-4E44-B8B1-C34714BAA859}"/>
    <cellStyle name="Total 2 2 7 2 4" xfId="21769" xr:uid="{3F8EBCBD-9B86-44CA-BC76-0218817512A4}"/>
    <cellStyle name="Total 2 2 7 3" xfId="10406" xr:uid="{471E0A75-A5FB-4179-A055-D3FB742C76BB}"/>
    <cellStyle name="Total 2 2 7 3 2" xfId="25514" xr:uid="{F61003E5-2F5D-495C-A2AE-8C524573A665}"/>
    <cellStyle name="Total 2 2 7 4" xfId="14347" xr:uid="{AFC892F3-CC9B-4F64-8033-36435A32C0FE}"/>
    <cellStyle name="Total 2 2 7 4 2" xfId="29455" xr:uid="{9662207E-7FED-47B6-98F6-1AAA24E10ABE}"/>
    <cellStyle name="Total 2 2 7 5" xfId="19132" xr:uid="{B682B4C7-1C4E-4166-820C-102CF7CB9439}"/>
    <cellStyle name="Total 2 2 8" xfId="4337" xr:uid="{AB4A7B9D-7A1F-43D7-B1E0-7305FDC6D67A}"/>
    <cellStyle name="Total 2 2 8 2" xfId="6974" xr:uid="{D2DCA395-A1A2-4CE2-859F-14B737F42917}"/>
    <cellStyle name="Total 2 2 8 2 2" xfId="13285" xr:uid="{61486A70-7A7D-4C36-BC08-EA152DE94BBD}"/>
    <cellStyle name="Total 2 2 8 2 2 2" xfId="28393" xr:uid="{0CCC598A-FDA9-4E6A-ADED-6C0B9EEB0031}"/>
    <cellStyle name="Total 2 2 8 2 3" xfId="16949" xr:uid="{FD635C20-BF77-4399-9CA2-40FC36101B32}"/>
    <cellStyle name="Total 2 2 8 2 3 2" xfId="32057" xr:uid="{DCC0753C-2313-41A1-95D5-70E24AF61031}"/>
    <cellStyle name="Total 2 2 8 2 4" xfId="22082" xr:uid="{35387692-5AD6-4C47-BDAD-6A3F442E7882}"/>
    <cellStyle name="Total 2 2 8 3" xfId="10719" xr:uid="{BD0D1175-DC43-4810-8173-06F82732D666}"/>
    <cellStyle name="Total 2 2 8 3 2" xfId="25827" xr:uid="{7B34759F-0820-49A1-A2A8-ABDC985359B4}"/>
    <cellStyle name="Total 2 2 8 4" xfId="11764" xr:uid="{B7AE00C4-0641-4560-8F80-8633867056AC}"/>
    <cellStyle name="Total 2 2 8 4 2" xfId="26872" xr:uid="{102A9AFF-A8A8-4D1F-875E-615BDDBAA700}"/>
    <cellStyle name="Total 2 2 8 5" xfId="19445" xr:uid="{62C5B7AF-1D52-48A6-A399-8954AB4A96CF}"/>
    <cellStyle name="Total 2 2 9" xfId="4589" xr:uid="{06C79EE8-3803-4CC2-AD54-12C4273C1637}"/>
    <cellStyle name="Total 2 2 9 2" xfId="10971" xr:uid="{E2964747-BFDD-4DCE-B4FE-145740725C46}"/>
    <cellStyle name="Total 2 2 9 2 2" xfId="26079" xr:uid="{208B27DC-BB25-4E33-A5B6-188B07629CBC}"/>
    <cellStyle name="Total 2 2 9 3" xfId="15725" xr:uid="{FE1780C7-86F6-4880-8729-1180DCAC2FAC}"/>
    <cellStyle name="Total 2 2 9 3 2" xfId="30833" xr:uid="{25D003C3-C7EF-4DCE-88CC-D2D76C7157E2}"/>
    <cellStyle name="Total 2 2 9 4" xfId="19697" xr:uid="{597BB009-5FEC-47D2-A1CB-7FA090CE3995}"/>
    <cellStyle name="Total 2 3" xfId="1981" xr:uid="{ECD31562-371D-4C73-8A40-080F328F1E40}"/>
    <cellStyle name="Total 2 3 10" xfId="8479" xr:uid="{ADF14BA1-EBD4-4372-AFDA-AE4B9EDC240B}"/>
    <cellStyle name="Total 2 3 10 2" xfId="23587" xr:uid="{618EE445-964D-4C20-AF1B-DA8FCE828258}"/>
    <cellStyle name="Total 2 3 11" xfId="15371" xr:uid="{24F890D8-6F68-4427-8EDF-B99CEEFB5BB9}"/>
    <cellStyle name="Total 2 3 11 2" xfId="30479" xr:uid="{14A87CF2-6D77-418A-AC6F-557E93903299}"/>
    <cellStyle name="Total 2 3 12" xfId="14970" xr:uid="{63E3DEE0-918D-4354-A24D-64742E2519CD}"/>
    <cellStyle name="Total 2 3 12 2" xfId="30078" xr:uid="{F469F022-2264-4675-8628-C09A0A3366EB}"/>
    <cellStyle name="Total 2 3 13" xfId="17206" xr:uid="{02F9FE58-C0C9-4586-A8EB-17348578369F}"/>
    <cellStyle name="Total 2 3 2" xfId="2541" xr:uid="{2DA50FA4-22CE-46D6-BF52-5A5A28ED37C6}"/>
    <cellStyle name="Total 2 3 2 2" xfId="5178" xr:uid="{44977C2E-FDED-49FF-A26E-BC13A8C16547}"/>
    <cellStyle name="Total 2 3 2 2 2" xfId="11542" xr:uid="{0F5E99E0-4C0E-4292-8610-E784FA7EFEDF}"/>
    <cellStyle name="Total 2 3 2 2 2 2" xfId="26650" xr:uid="{435E62C8-605F-4B7E-B662-931A3160C231}"/>
    <cellStyle name="Total 2 3 2 2 3" xfId="16552" xr:uid="{679C35A6-FF1C-4326-AEE2-7D18A392B32C}"/>
    <cellStyle name="Total 2 3 2 2 3 2" xfId="31660" xr:uid="{8A745E93-2D26-4BC7-9F8C-6EF38D30DFAA}"/>
    <cellStyle name="Total 2 3 2 2 4" xfId="20286" xr:uid="{8C35750D-2722-4A82-BD15-7ADA1747AC6E}"/>
    <cellStyle name="Total 2 3 2 3" xfId="9008" xr:uid="{457AD821-99B4-45E3-B4C9-6DF49449447B}"/>
    <cellStyle name="Total 2 3 2 3 2" xfId="24116" xr:uid="{0DAE7E71-4A41-41DF-A108-DD2357D150AF}"/>
    <cellStyle name="Total 2 3 3" xfId="2743" xr:uid="{15859EFF-E9D3-4C2E-9177-8D158FFF466A}"/>
    <cellStyle name="Total 2 3 3 2" xfId="5380" xr:uid="{5F078D5B-B855-415C-9794-9CA1BFA35FD4}"/>
    <cellStyle name="Total 2 3 3 2 2" xfId="11729" xr:uid="{9C54BF56-8C0E-4F36-9A81-0512235A4864}"/>
    <cellStyle name="Total 2 3 3 2 2 2" xfId="26837" xr:uid="{EF950A1B-2048-446A-8BFA-11B2DDAA64E3}"/>
    <cellStyle name="Total 2 3 3 2 3" xfId="14655" xr:uid="{AFFE5905-20B8-4E86-AD41-9A10C9FF2243}"/>
    <cellStyle name="Total 2 3 3 2 3 2" xfId="29763" xr:uid="{14476FF0-0C64-4584-8359-121047956F61}"/>
    <cellStyle name="Total 2 3 3 2 4" xfId="20488" xr:uid="{9EFF396D-53C0-4090-93E3-651C18F8F9FC}"/>
    <cellStyle name="Total 2 3 3 3" xfId="16542" xr:uid="{7049C3EC-0B0D-43D6-9A2E-899469DCD480}"/>
    <cellStyle name="Total 2 3 3 3 2" xfId="31650" xr:uid="{F02192CE-54E3-4E41-8CAD-EB51484E6431}"/>
    <cellStyle name="Total 2 3 3 4" xfId="17851" xr:uid="{C62B09AC-32E9-46B5-94E4-ACF316460A49}"/>
    <cellStyle name="Total 2 3 4" xfId="3046" xr:uid="{DE2C8506-DC98-4244-B7A6-0263AFAD4F08}"/>
    <cellStyle name="Total 2 3 4 2" xfId="5683" xr:uid="{EC3E1417-C48C-46F9-993D-17E446258F98}"/>
    <cellStyle name="Total 2 3 4 2 2" xfId="11994" xr:uid="{4EF2106B-4412-4A95-923F-7972A8485ADD}"/>
    <cellStyle name="Total 2 3 4 2 2 2" xfId="27102" xr:uid="{E14EC292-FD2C-4D95-9E10-3F641C6B2CEF}"/>
    <cellStyle name="Total 2 3 4 2 3" xfId="14361" xr:uid="{640B3FFA-4052-49C3-BFC9-ECB56A6A634D}"/>
    <cellStyle name="Total 2 3 4 2 3 2" xfId="29469" xr:uid="{D5DC6FC3-94E6-4949-BBCA-6077AACC6E4C}"/>
    <cellStyle name="Total 2 3 4 2 4" xfId="20791" xr:uid="{9FA6ACC8-0604-41FE-9F14-F9C2B2BFE0C3}"/>
    <cellStyle name="Total 2 3 4 3" xfId="9428" xr:uid="{912BB351-F707-4398-8909-496AF8517498}"/>
    <cellStyle name="Total 2 3 4 3 2" xfId="24536" xr:uid="{76347FBE-B9C0-4905-82D7-041AFD4263AC}"/>
    <cellStyle name="Total 2 3 4 4" xfId="7355" xr:uid="{2045A8E6-63CB-44EA-AB7D-81A33D39D30C}"/>
    <cellStyle name="Total 2 3 4 4 2" xfId="22463" xr:uid="{9B6F9601-6B72-42C6-8FE0-428054B68A0F}"/>
    <cellStyle name="Total 2 3 4 5" xfId="18154" xr:uid="{F68D0CFB-2B0C-4B67-AF78-081E83B27111}"/>
    <cellStyle name="Total 2 3 5" xfId="3372" xr:uid="{AB7D784E-91FA-460F-99E1-F30F06260257}"/>
    <cellStyle name="Total 2 3 5 2" xfId="6009" xr:uid="{99DB4C81-E26E-4860-98A2-EDAD30E347B3}"/>
    <cellStyle name="Total 2 3 5 2 2" xfId="12320" xr:uid="{CEB0A89D-D52B-499B-8635-BE13C27048B1}"/>
    <cellStyle name="Total 2 3 5 2 2 2" xfId="27428" xr:uid="{457B2D50-E6B4-4F0F-929F-1FFC6490CEB8}"/>
    <cellStyle name="Total 2 3 5 2 3" xfId="7306" xr:uid="{062C6969-2AE0-43DE-84EE-447A2C4F797D}"/>
    <cellStyle name="Total 2 3 5 2 3 2" xfId="22414" xr:uid="{3AD0F678-C2FC-4220-BF3D-A0004C53EF71}"/>
    <cellStyle name="Total 2 3 5 2 4" xfId="21117" xr:uid="{EE7DF308-2E56-43F0-B1DA-0A8F7BF80B90}"/>
    <cellStyle name="Total 2 3 5 3" xfId="9754" xr:uid="{C2991A10-58D2-4094-BAAF-B39B5BB3C0E4}"/>
    <cellStyle name="Total 2 3 5 3 2" xfId="24862" xr:uid="{EBDE971D-B6EB-4089-8C97-2399B1E946A4}"/>
    <cellStyle name="Total 2 3 5 4" xfId="13735" xr:uid="{A42DE6C3-EB41-461E-A552-FA7EF799C782}"/>
    <cellStyle name="Total 2 3 5 4 2" xfId="28843" xr:uid="{EF83D8E5-8CE3-4579-99E1-879BFC244916}"/>
    <cellStyle name="Total 2 3 5 5" xfId="18480" xr:uid="{94A562E6-26B7-4060-9AF7-9C83FB8572D6}"/>
    <cellStyle name="Total 2 3 6" xfId="3678" xr:uid="{6FA1E53F-FBAF-4522-9A8A-B89CE543C599}"/>
    <cellStyle name="Total 2 3 6 2" xfId="6315" xr:uid="{FB3CD7FD-BEDA-427D-AFA4-AEED1BF29AB9}"/>
    <cellStyle name="Total 2 3 6 2 2" xfId="12626" xr:uid="{94032A2F-8F2A-4494-837E-349958F58C9E}"/>
    <cellStyle name="Total 2 3 6 2 2 2" xfId="27734" xr:uid="{F1075DCA-13D6-4168-8863-E59EDC11B7FF}"/>
    <cellStyle name="Total 2 3 6 2 3" xfId="7227" xr:uid="{86B4D2FF-C232-425F-8CC8-5E3E1649785D}"/>
    <cellStyle name="Total 2 3 6 2 3 2" xfId="22335" xr:uid="{4D512723-C523-48C4-A92D-D03A8C659A4E}"/>
    <cellStyle name="Total 2 3 6 2 4" xfId="21423" xr:uid="{DA42AB66-C48D-42AB-A297-92C9CAEB1DA3}"/>
    <cellStyle name="Total 2 3 6 3" xfId="10060" xr:uid="{227FD4E2-687F-4F4B-88B5-2FEE24DC9D0A}"/>
    <cellStyle name="Total 2 3 6 3 2" xfId="25168" xr:uid="{18FA6158-ACF7-4BED-AB07-2121B39AAB6A}"/>
    <cellStyle name="Total 2 3 6 4" xfId="13907" xr:uid="{C5BDCF36-0856-4E63-AA2F-BF1ECC05B4A9}"/>
    <cellStyle name="Total 2 3 6 4 2" xfId="29015" xr:uid="{EE9CE909-9665-4E60-A8BC-0A80FDB1DB36}"/>
    <cellStyle name="Total 2 3 6 5" xfId="18786" xr:uid="{D90A8320-E189-4B25-A29A-9B0094C48618}"/>
    <cellStyle name="Total 2 3 7" xfId="4053" xr:uid="{3842652E-9DBA-4266-A7A8-3D7B721133C6}"/>
    <cellStyle name="Total 2 3 7 2" xfId="6690" xr:uid="{DE484D8D-F6DD-41AC-892F-2CDA85DC521C}"/>
    <cellStyle name="Total 2 3 7 2 2" xfId="13001" xr:uid="{760CE3A3-A4A1-482D-85D4-9127E1A7F610}"/>
    <cellStyle name="Total 2 3 7 2 2 2" xfId="28109" xr:uid="{EF763264-8507-48CA-AC40-49D1BAEC5A5C}"/>
    <cellStyle name="Total 2 3 7 2 3" xfId="16677" xr:uid="{3812A08D-7C3F-4E14-9115-73C0D0892907}"/>
    <cellStyle name="Total 2 3 7 2 3 2" xfId="31785" xr:uid="{DD0AF442-F5C7-4651-98F4-EF2464C9700B}"/>
    <cellStyle name="Total 2 3 7 2 4" xfId="21798" xr:uid="{ABD94F85-0382-4ACF-A72A-A030FDB4AEEA}"/>
    <cellStyle name="Total 2 3 7 3" xfId="10435" xr:uid="{0190799C-F883-4335-8EAE-50547C17A6FB}"/>
    <cellStyle name="Total 2 3 7 3 2" xfId="25543" xr:uid="{9EEF165A-91D8-40DC-A52E-D043045CD2BA}"/>
    <cellStyle name="Total 2 3 7 4" xfId="15921" xr:uid="{5A8B9CB1-7D37-4DC1-A2E3-0025C62CF880}"/>
    <cellStyle name="Total 2 3 7 4 2" xfId="31029" xr:uid="{50C3861A-11B9-4EB5-AE46-04B6CBFD875F}"/>
    <cellStyle name="Total 2 3 7 5" xfId="19161" xr:uid="{CD4FCDF6-E59C-4762-AF81-7439D99D9ECA}"/>
    <cellStyle name="Total 2 3 8" xfId="4352" xr:uid="{85455F9E-6288-41CB-8239-7BFC294B011C}"/>
    <cellStyle name="Total 2 3 8 2" xfId="6989" xr:uid="{82AD6CE2-D5B1-49C6-8DDC-EACA2B49982E}"/>
    <cellStyle name="Total 2 3 8 2 2" xfId="13300" xr:uid="{DA930D8A-5604-432F-AB1F-0359E4812225}"/>
    <cellStyle name="Total 2 3 8 2 2 2" xfId="28408" xr:uid="{4AECD55C-999B-4855-A505-DE0BA8472B04}"/>
    <cellStyle name="Total 2 3 8 2 3" xfId="16964" xr:uid="{86404EF4-1EE3-4F69-9B7D-9E9E024356BD}"/>
    <cellStyle name="Total 2 3 8 2 3 2" xfId="32072" xr:uid="{06C90889-8FB6-4117-AD91-7948DC75308B}"/>
    <cellStyle name="Total 2 3 8 2 4" xfId="22097" xr:uid="{31FB5E5A-E290-4F44-AF81-298EBB97601D}"/>
    <cellStyle name="Total 2 3 8 3" xfId="10734" xr:uid="{582B4CDB-CDDC-4D9F-A2DB-E687EEE7CFB1}"/>
    <cellStyle name="Total 2 3 8 3 2" xfId="25842" xr:uid="{9DB41B1A-453F-4432-89DF-ADB7AFEFE146}"/>
    <cellStyle name="Total 2 3 8 4" xfId="7230" xr:uid="{9D2A2BAD-BDCD-4AF0-AD04-D4F4953A6B90}"/>
    <cellStyle name="Total 2 3 8 4 2" xfId="22338" xr:uid="{4D9F4973-A56E-4239-864A-A30D74FE575E}"/>
    <cellStyle name="Total 2 3 8 5" xfId="19460" xr:uid="{35EC408A-B18A-40F9-99B4-25AA822A9353}"/>
    <cellStyle name="Total 2 3 9" xfId="4618" xr:uid="{F0CBC758-EDB9-41ED-88BF-1EBCA1DC40E9}"/>
    <cellStyle name="Total 2 3 9 2" xfId="11000" xr:uid="{3238B652-1FD6-4F9C-ABD0-59E1C58BC209}"/>
    <cellStyle name="Total 2 3 9 2 2" xfId="26108" xr:uid="{78602357-E9E9-41E6-A41F-22CA5D16882A}"/>
    <cellStyle name="Total 2 3 9 3" xfId="15239" xr:uid="{DE116E7F-1C13-483B-9B25-44E71ECFD995}"/>
    <cellStyle name="Total 2 3 9 3 2" xfId="30347" xr:uid="{CF5EA4EA-D0FC-45DA-8619-C199D723DBC6}"/>
    <cellStyle name="Total 2 3 9 4" xfId="19726" xr:uid="{CA86D07B-BDCC-41C4-9452-D6DFECAEFA3E}"/>
    <cellStyle name="Total 2 4" xfId="2143" xr:uid="{35CF833F-0ED5-4754-90D7-CA0921C86742}"/>
    <cellStyle name="Total 2 4 10" xfId="13457" xr:uid="{2795C83B-D995-4D65-8312-EA2F2E4FCF8B}"/>
    <cellStyle name="Total 2 4 10 2" xfId="28565" xr:uid="{0868198A-80DF-4796-AD85-A2D536AE5D7B}"/>
    <cellStyle name="Total 2 4 11" xfId="16143" xr:uid="{327110EA-FD84-46CC-A0A8-5D1928029389}"/>
    <cellStyle name="Total 2 4 11 2" xfId="31251" xr:uid="{06775C04-65DF-49D5-8F14-3E69F60356D3}"/>
    <cellStyle name="Total 2 4 12" xfId="17368" xr:uid="{678BC846-D0DA-4558-9D8E-583C255F761F}"/>
    <cellStyle name="Total 2 4 2" xfId="2633" xr:uid="{E1CCBD52-4E8C-470A-92C7-CC47FB874FC4}"/>
    <cellStyle name="Total 2 4 2 2" xfId="5270" xr:uid="{4796DE7F-B087-4428-8EC2-3CAE1A3F74C4}"/>
    <cellStyle name="Total 2 4 2 2 2" xfId="11634" xr:uid="{D0A6BDF1-50B8-4E84-B623-28DF69336A9F}"/>
    <cellStyle name="Total 2 4 2 2 2 2" xfId="26742" xr:uid="{4F0316F6-631A-45BF-B3F1-5A683574E2E3}"/>
    <cellStyle name="Total 2 4 2 2 3" xfId="8178" xr:uid="{6E818138-3F30-4B8D-BE71-2D522398DCA6}"/>
    <cellStyle name="Total 2 4 2 2 3 2" xfId="23286" xr:uid="{0310C402-63E0-4255-8267-AE04E8C64048}"/>
    <cellStyle name="Total 2 4 2 2 4" xfId="20378" xr:uid="{B06474C9-FC2E-460F-8447-4D37ABE567E4}"/>
    <cellStyle name="Total 2 4 2 3" xfId="9100" xr:uid="{A9C0385E-78F8-4337-BADB-BBD2B0E7A34C}"/>
    <cellStyle name="Total 2 4 2 3 2" xfId="24208" xr:uid="{E9A5957E-BCDD-4F0A-AEF6-885A7475B236}"/>
    <cellStyle name="Total 2 4 2 4" xfId="7379" xr:uid="{3F818B4A-E0AD-4B74-B8E3-E1BB8F6260DA}"/>
    <cellStyle name="Total 2 4 2 4 2" xfId="22487" xr:uid="{5B884043-4D3D-46DE-A37F-41DDA9067C0B}"/>
    <cellStyle name="Total 2 4 2 5" xfId="16503" xr:uid="{B36E82A4-583F-4B44-A7BA-F97C7D35B979}"/>
    <cellStyle name="Total 2 4 2 5 2" xfId="31611" xr:uid="{DDB0DA9F-3C18-447A-8DDF-A9CAFC53F311}"/>
    <cellStyle name="Total 2 4 2 6" xfId="17741" xr:uid="{70D67CBE-E927-412F-A818-5B3B19BD0201}"/>
    <cellStyle name="Total 2 4 3" xfId="2898" xr:uid="{399F4BB7-FE5A-4CF2-8E9E-6C1D704545A0}"/>
    <cellStyle name="Total 2 4 3 2" xfId="5535" xr:uid="{77F0E3C2-EC66-44FC-B22B-C808589FD15D}"/>
    <cellStyle name="Total 2 4 3 2 2" xfId="11846" xr:uid="{0512F1F1-000A-4569-B4EE-8950B2640F07}"/>
    <cellStyle name="Total 2 4 3 2 2 2" xfId="26954" xr:uid="{3F40C438-C9AE-4750-A981-7636768FD019}"/>
    <cellStyle name="Total 2 4 3 2 3" xfId="9299" xr:uid="{4172D346-8EEF-497F-A9FE-C60BB2B6908C}"/>
    <cellStyle name="Total 2 4 3 2 3 2" xfId="24407" xr:uid="{4E3F924C-F617-4429-A2DA-A50E0381ED80}"/>
    <cellStyle name="Total 2 4 3 2 4" xfId="20643" xr:uid="{FE76C3BA-353A-4C84-B98A-756426A85C10}"/>
    <cellStyle name="Total 2 4 3 3" xfId="7471" xr:uid="{9459991F-3B24-4BD4-B2E4-DFD0F2C755A7}"/>
    <cellStyle name="Total 2 4 3 3 2" xfId="22579" xr:uid="{799FAB30-F1D5-43A4-93FD-6EB11B360DDC}"/>
    <cellStyle name="Total 2 4 3 4" xfId="18006" xr:uid="{7347D5FA-99FF-4D3D-AFD6-0B783609F8E1}"/>
    <cellStyle name="Total 2 4 4" xfId="3201" xr:uid="{8F6FE617-55D6-4DD7-8786-18FC90154007}"/>
    <cellStyle name="Total 2 4 4 2" xfId="5838" xr:uid="{D413ECD7-A511-4273-A562-5D7E97C8B716}"/>
    <cellStyle name="Total 2 4 4 2 2" xfId="12149" xr:uid="{1C74264A-9431-4BB8-AC30-56874F3F8ABE}"/>
    <cellStyle name="Total 2 4 4 2 2 2" xfId="27257" xr:uid="{7948B0D8-4612-4B74-A12F-86DA3689DF11}"/>
    <cellStyle name="Total 2 4 4 2 3" xfId="8213" xr:uid="{F5513748-335D-4370-A429-9CF129DA954F}"/>
    <cellStyle name="Total 2 4 4 2 3 2" xfId="23321" xr:uid="{B3ABBF69-7013-4C29-B0D1-2E358811F910}"/>
    <cellStyle name="Total 2 4 4 2 4" xfId="20946" xr:uid="{9573FD54-1AAE-48FF-A712-FF7D30AFF1DC}"/>
    <cellStyle name="Total 2 4 4 3" xfId="9583" xr:uid="{375D29FB-588F-4DC3-8561-895292ECDEA5}"/>
    <cellStyle name="Total 2 4 4 3 2" xfId="24691" xr:uid="{AA02DF19-8800-471E-AAEA-545809A0E089}"/>
    <cellStyle name="Total 2 4 4 4" xfId="15069" xr:uid="{D5117FB8-92C7-4EAE-A769-8D5BB19F2A35}"/>
    <cellStyle name="Total 2 4 4 4 2" xfId="30177" xr:uid="{F6E324A9-CA80-42C6-86BA-975D042F1A44}"/>
    <cellStyle name="Total 2 4 4 5" xfId="18309" xr:uid="{310BC21E-09A8-4404-A0E4-A343A46DF6CB}"/>
    <cellStyle name="Total 2 4 5" xfId="3527" xr:uid="{0B5BE18C-6F6B-4FFC-8FFA-E49C42D4D5CC}"/>
    <cellStyle name="Total 2 4 5 2" xfId="6164" xr:uid="{C52A9CEA-F0C6-4EC8-9F50-8486A8E5CEAD}"/>
    <cellStyle name="Total 2 4 5 2 2" xfId="12475" xr:uid="{92E818FA-108B-4082-82ED-A93E29899918}"/>
    <cellStyle name="Total 2 4 5 2 2 2" xfId="27583" xr:uid="{F1F733D3-B544-4723-B57A-B0804C958CE1}"/>
    <cellStyle name="Total 2 4 5 2 3" xfId="14725" xr:uid="{52C23B0E-0216-44EE-BB58-32E91A3E66E1}"/>
    <cellStyle name="Total 2 4 5 2 3 2" xfId="29833" xr:uid="{C9EA1E46-29D5-4622-94FB-8D9869A8873C}"/>
    <cellStyle name="Total 2 4 5 2 4" xfId="21272" xr:uid="{C115BB4C-3F2A-42E0-8455-31F6A764DCA3}"/>
    <cellStyle name="Total 2 4 5 3" xfId="9909" xr:uid="{821F8DBB-4244-430E-90DA-226D0E3863C3}"/>
    <cellStyle name="Total 2 4 5 3 2" xfId="25017" xr:uid="{A5EA4BAE-53EB-49C7-906B-737BA372CBD8}"/>
    <cellStyle name="Total 2 4 5 4" xfId="7184" xr:uid="{1F386D1C-ADFE-4083-BA4C-8C9E08E52909}"/>
    <cellStyle name="Total 2 4 5 4 2" xfId="22292" xr:uid="{94743D93-D8A4-452D-B048-B55B7F0308B4}"/>
    <cellStyle name="Total 2 4 5 5" xfId="18635" xr:uid="{98B8E504-5D5B-4D58-953D-7FA835D55DDF}"/>
    <cellStyle name="Total 2 4 6" xfId="3833" xr:uid="{9407DBA0-A509-400C-B72D-AE50D3533331}"/>
    <cellStyle name="Total 2 4 6 2" xfId="6470" xr:uid="{3CA3242F-EC43-4641-8E4D-C21AC49587A9}"/>
    <cellStyle name="Total 2 4 6 2 2" xfId="12781" xr:uid="{5A5048BB-34C8-436F-B3ED-3672FF14C783}"/>
    <cellStyle name="Total 2 4 6 2 2 2" xfId="27889" xr:uid="{BBAE48F9-4425-4093-A176-9369F76E8144}"/>
    <cellStyle name="Total 2 4 6 2 3" xfId="14163" xr:uid="{856C3216-CC16-4DF5-A06C-546EFA476898}"/>
    <cellStyle name="Total 2 4 6 2 3 2" xfId="29271" xr:uid="{C63F9C5F-78C4-4984-A6E5-45AF1C12C73A}"/>
    <cellStyle name="Total 2 4 6 2 4" xfId="21578" xr:uid="{DEDD1C07-D083-4F3B-86AB-AA4DFCA3333C}"/>
    <cellStyle name="Total 2 4 6 3" xfId="10215" xr:uid="{75EB290B-FBAB-41C7-BE6C-119C38E3A7BD}"/>
    <cellStyle name="Total 2 4 6 3 2" xfId="25323" xr:uid="{659859E7-DB2E-4278-A8AA-1DCFA1449D3B}"/>
    <cellStyle name="Total 2 4 6 4" xfId="9203" xr:uid="{689F6B09-F390-416E-A667-47F9EFC78D6D}"/>
    <cellStyle name="Total 2 4 6 4 2" xfId="24311" xr:uid="{4C861F9F-7F6C-4B1A-9B11-698685E1708F}"/>
    <cellStyle name="Total 2 4 6 5" xfId="18941" xr:uid="{9218CB31-D8C7-4053-B47D-A438750992AF}"/>
    <cellStyle name="Total 2 4 7" xfId="4215" xr:uid="{3BC561F7-8FD2-44B5-9FA9-E18D0D6B889E}"/>
    <cellStyle name="Total 2 4 7 2" xfId="6852" xr:uid="{575A34C1-4418-4CDB-A1B4-A92D8705EBF1}"/>
    <cellStyle name="Total 2 4 7 2 2" xfId="13163" xr:uid="{94F5B87C-F7FF-43A3-84A9-76E82F977097}"/>
    <cellStyle name="Total 2 4 7 2 2 2" xfId="28271" xr:uid="{917E12BA-E05E-4A5F-AED7-F79F4B63A1EB}"/>
    <cellStyle name="Total 2 4 7 2 3" xfId="16832" xr:uid="{514CDE5B-0B25-40DD-9416-A5452F257EDE}"/>
    <cellStyle name="Total 2 4 7 2 3 2" xfId="31940" xr:uid="{597564D7-8FD1-4AFC-9A64-674920FBE2EA}"/>
    <cellStyle name="Total 2 4 7 2 4" xfId="21960" xr:uid="{D978E8EA-5651-4FEE-8414-D79A71388CC9}"/>
    <cellStyle name="Total 2 4 7 3" xfId="10597" xr:uid="{8D5BDF12-B15C-47F0-A475-8DB925FFE821}"/>
    <cellStyle name="Total 2 4 7 3 2" xfId="25705" xr:uid="{A66D5490-025B-4BE1-A022-087C23AA6D6A}"/>
    <cellStyle name="Total 2 4 7 4" xfId="8263" xr:uid="{0A652C97-35CB-4172-9D1B-E3E2C8867DFB}"/>
    <cellStyle name="Total 2 4 7 4 2" xfId="23371" xr:uid="{D5420BBB-3119-47CD-823E-B3E2939930F7}"/>
    <cellStyle name="Total 2 4 7 5" xfId="19323" xr:uid="{7856ECC5-DE10-4819-8AE2-F1C358367FD5}"/>
    <cellStyle name="Total 2 4 8" xfId="4780" xr:uid="{BD5A1938-8263-4D4A-98FE-37600244EFF6}"/>
    <cellStyle name="Total 2 4 8 2" xfId="11162" xr:uid="{4E4E441E-064F-4542-BE0D-2A36D51B2537}"/>
    <cellStyle name="Total 2 4 8 2 2" xfId="26270" xr:uid="{FF1E2824-3885-482D-A5D5-A369074CEF19}"/>
    <cellStyle name="Total 2 4 8 3" xfId="13868" xr:uid="{5C120882-9CBC-4436-99BB-D0505692BBD2}"/>
    <cellStyle name="Total 2 4 8 3 2" xfId="28976" xr:uid="{94DBB8A2-91A8-4955-B34D-239DDF8C17FE}"/>
    <cellStyle name="Total 2 4 8 4" xfId="19888" xr:uid="{9205FDD9-C929-446C-B0CF-77C29E9D3E02}"/>
    <cellStyle name="Total 2 4 9" xfId="8641" xr:uid="{F6420243-EB19-47A0-911D-2485B37A2B3E}"/>
    <cellStyle name="Total 2 4 9 2" xfId="23749" xr:uid="{CCD1E4E1-672F-468C-B2FB-045959C58B72}"/>
    <cellStyle name="Total 2 5" xfId="2158" xr:uid="{4A7AF7A9-4439-4FD2-8713-8C3F74FD484D}"/>
    <cellStyle name="Total 2 5 10" xfId="16197" xr:uid="{3EC1BD4F-A469-4A17-BB48-8D3EB4344D2F}"/>
    <cellStyle name="Total 2 5 10 2" xfId="31305" xr:uid="{D5C864AD-6F8B-4B9E-BE09-35BE8D06CF9B}"/>
    <cellStyle name="Total 2 5 11" xfId="17383" xr:uid="{A9F05348-9D1F-4E10-86F4-637AFD3EE2BA}"/>
    <cellStyle name="Total 2 5 2" xfId="2913" xr:uid="{16959528-95D4-4594-A593-5CFD31E5F895}"/>
    <cellStyle name="Total 2 5 2 2" xfId="5550" xr:uid="{BD30E4DC-9FE1-474A-911C-4E7D1D1B8846}"/>
    <cellStyle name="Total 2 5 2 2 2" xfId="11861" xr:uid="{B69409F5-4BCF-4E5A-86A2-B07D02B1394C}"/>
    <cellStyle name="Total 2 5 2 2 2 2" xfId="26969" xr:uid="{270F5356-D543-4B74-9BAC-31D40A183271}"/>
    <cellStyle name="Total 2 5 2 2 3" xfId="13965" xr:uid="{A404B4A4-E1D9-428E-BB88-BB5752D451BB}"/>
    <cellStyle name="Total 2 5 2 2 3 2" xfId="29073" xr:uid="{AE6C3249-B44A-4E3E-A5B4-AA4A3D16DC9A}"/>
    <cellStyle name="Total 2 5 2 2 4" xfId="20658" xr:uid="{484A6CAB-4A88-4788-9DDA-1E7ADB366741}"/>
    <cellStyle name="Total 2 5 2 3" xfId="15726" xr:uid="{C5F4D209-2A17-4B1D-A13A-C3BE0FD4A75A}"/>
    <cellStyle name="Total 2 5 2 3 2" xfId="30834" xr:uid="{11670481-4780-4540-A7E1-C8421DA7A654}"/>
    <cellStyle name="Total 2 5 2 4" xfId="18021" xr:uid="{43F3C16A-9A24-4C87-98F0-049534B570D8}"/>
    <cellStyle name="Total 2 5 3" xfId="3216" xr:uid="{E0BEE4A7-5A65-46CD-BA80-80BBA5AFCAEF}"/>
    <cellStyle name="Total 2 5 3 2" xfId="5853" xr:uid="{A8533B8E-B0CE-4339-9267-1F2FBA910F8A}"/>
    <cellStyle name="Total 2 5 3 2 2" xfId="12164" xr:uid="{C68B6B9A-9D0F-435D-8499-CC58FE9C0782}"/>
    <cellStyle name="Total 2 5 3 2 2 2" xfId="27272" xr:uid="{D24F5C1A-E0C0-4152-BA61-85310CD4497F}"/>
    <cellStyle name="Total 2 5 3 2 3" xfId="16129" xr:uid="{3105DFD2-F7F0-4257-A296-488B27FB6DBE}"/>
    <cellStyle name="Total 2 5 3 2 3 2" xfId="31237" xr:uid="{C9AF9FB3-0BE4-4D3F-8FBF-04B2C0F448A8}"/>
    <cellStyle name="Total 2 5 3 2 4" xfId="20961" xr:uid="{01E65721-BBB8-4D8A-838B-72FDC71A7E95}"/>
    <cellStyle name="Total 2 5 3 3" xfId="9598" xr:uid="{A22DB52B-F98B-4E94-8AAA-9A836626050F}"/>
    <cellStyle name="Total 2 5 3 3 2" xfId="24706" xr:uid="{238846AD-EBD7-4A8B-A129-32B4B7B02882}"/>
    <cellStyle name="Total 2 5 3 4" xfId="13859" xr:uid="{C24F65B1-0B1D-4E68-B050-35D29FFD93E5}"/>
    <cellStyle name="Total 2 5 3 4 2" xfId="28967" xr:uid="{E4A15EC7-8C4F-495C-A542-FAD6B46C3D45}"/>
    <cellStyle name="Total 2 5 3 5" xfId="18324" xr:uid="{6A26E2E9-5D5F-448C-ABCC-B541FFAEAF1A}"/>
    <cellStyle name="Total 2 5 4" xfId="3542" xr:uid="{424BAD09-506B-4549-B505-3F4975F02022}"/>
    <cellStyle name="Total 2 5 4 2" xfId="6179" xr:uid="{C1CE88CC-A5F5-420F-8470-6D6D743598E3}"/>
    <cellStyle name="Total 2 5 4 2 2" xfId="12490" xr:uid="{376CAC44-B46B-4B40-8620-EFC519883958}"/>
    <cellStyle name="Total 2 5 4 2 2 2" xfId="27598" xr:uid="{AB92F38C-BBFA-4576-B7EC-EE5A5E8A9CD2}"/>
    <cellStyle name="Total 2 5 4 2 3" xfId="14118" xr:uid="{0CB320CD-1979-46E8-AABC-82508B329AD8}"/>
    <cellStyle name="Total 2 5 4 2 3 2" xfId="29226" xr:uid="{C92B6CDB-127B-4477-A070-04A70FB84EAE}"/>
    <cellStyle name="Total 2 5 4 2 4" xfId="21287" xr:uid="{5C02F278-EDD5-493C-B6E2-80DF53BA0F4E}"/>
    <cellStyle name="Total 2 5 4 3" xfId="9924" xr:uid="{DB4A3259-22CE-4229-AFA1-03E2226B0B9E}"/>
    <cellStyle name="Total 2 5 4 3 2" xfId="25032" xr:uid="{7571F6E7-9C2D-45D5-80F8-AAC3B4CE3B9E}"/>
    <cellStyle name="Total 2 5 4 4" xfId="15302" xr:uid="{FE83A614-33A1-4E50-B8AF-D5A7AC25FC9F}"/>
    <cellStyle name="Total 2 5 4 4 2" xfId="30410" xr:uid="{D8B8E5FD-DA2C-4820-8BB7-5DDFEDAA4169}"/>
    <cellStyle name="Total 2 5 4 5" xfId="18650" xr:uid="{F6CDF034-F01B-4518-99F8-58E85B880FE6}"/>
    <cellStyle name="Total 2 5 5" xfId="3848" xr:uid="{177AF43B-D06A-4F2F-AADD-B4413C56EF36}"/>
    <cellStyle name="Total 2 5 5 2" xfId="6485" xr:uid="{BEEB58BC-2074-4CED-832C-97FF5F68E3E8}"/>
    <cellStyle name="Total 2 5 5 2 2" xfId="12796" xr:uid="{DC4DCF64-B967-4437-8D14-45C6A58C031F}"/>
    <cellStyle name="Total 2 5 5 2 2 2" xfId="27904" xr:uid="{89C3E4BE-4F7C-4C31-AB2E-7445DA2AE386}"/>
    <cellStyle name="Total 2 5 5 2 3" xfId="13647" xr:uid="{D73246F4-18EB-4942-BBD1-B4A759048089}"/>
    <cellStyle name="Total 2 5 5 2 3 2" xfId="28755" xr:uid="{F854C823-6755-46BB-AD0A-EC589388392E}"/>
    <cellStyle name="Total 2 5 5 2 4" xfId="21593" xr:uid="{A295AC6D-35E4-4ACE-AA38-30F9A5203EF9}"/>
    <cellStyle name="Total 2 5 5 3" xfId="10230" xr:uid="{C60D1226-1303-4CD3-87BB-75FFC69073E6}"/>
    <cellStyle name="Total 2 5 5 3 2" xfId="25338" xr:uid="{EC289675-5D2E-44B9-B79A-CF923A1D5F89}"/>
    <cellStyle name="Total 2 5 5 4" xfId="11250" xr:uid="{46216CCC-5F37-4DD3-8BD4-7528882E3978}"/>
    <cellStyle name="Total 2 5 5 4 2" xfId="26358" xr:uid="{59DE5797-5C36-433F-81F3-21EA05886499}"/>
    <cellStyle name="Total 2 5 5 5" xfId="18956" xr:uid="{74E68508-ECCF-4524-9F3D-723CFA04547B}"/>
    <cellStyle name="Total 2 5 6" xfId="4230" xr:uid="{39B5AF5E-5391-4D18-B675-CE796EA7C5FE}"/>
    <cellStyle name="Total 2 5 6 2" xfId="6867" xr:uid="{0D52F1B2-7DB2-4630-96FB-5E603E67AF4C}"/>
    <cellStyle name="Total 2 5 6 2 2" xfId="13178" xr:uid="{9AC7DA3F-4C3F-4DDB-9276-1B1AAC9E5CCE}"/>
    <cellStyle name="Total 2 5 6 2 2 2" xfId="28286" xr:uid="{176588A1-DE61-4060-A7B2-5A02DDA5C031}"/>
    <cellStyle name="Total 2 5 6 2 3" xfId="16847" xr:uid="{614CBB12-28A1-4100-97DD-882CA494B7B4}"/>
    <cellStyle name="Total 2 5 6 2 3 2" xfId="31955" xr:uid="{A1708AFB-63CD-4653-B5A4-379AB34F87CF}"/>
    <cellStyle name="Total 2 5 6 2 4" xfId="21975" xr:uid="{92E440BC-BF61-4847-B8C3-AEC52039538D}"/>
    <cellStyle name="Total 2 5 6 3" xfId="10612" xr:uid="{A62581CC-EEC8-4C70-9CCA-4715E793DB4F}"/>
    <cellStyle name="Total 2 5 6 3 2" xfId="25720" xr:uid="{A515DF5C-420C-43A9-9F6D-AB9D84526433}"/>
    <cellStyle name="Total 2 5 6 4" xfId="7221" xr:uid="{82BBF8DA-E3EB-49DC-A58F-1C24F6B446BE}"/>
    <cellStyle name="Total 2 5 6 4 2" xfId="22329" xr:uid="{B336F53C-5F8F-42A0-98DF-52FCEDD28317}"/>
    <cellStyle name="Total 2 5 6 5" xfId="19338" xr:uid="{6C373D80-D3A3-4CFE-A210-B0DFA0C1DD1F}"/>
    <cellStyle name="Total 2 5 7" xfId="4795" xr:uid="{E68035E0-5140-4280-B48E-954533FC9144}"/>
    <cellStyle name="Total 2 5 7 2" xfId="11177" xr:uid="{0B287557-72BA-4962-9BEC-CC3F85EC89D3}"/>
    <cellStyle name="Total 2 5 7 2 2" xfId="26285" xr:uid="{F4CBECF9-F9AD-4FCF-8D16-FEE45D1E4C84}"/>
    <cellStyle name="Total 2 5 7 3" xfId="9236" xr:uid="{0820EF43-8C7A-4325-BF44-8095A0F5A8A4}"/>
    <cellStyle name="Total 2 5 7 3 2" xfId="24344" xr:uid="{3EB93CF0-788A-453A-A459-81230AE43A73}"/>
    <cellStyle name="Total 2 5 7 4" xfId="19903" xr:uid="{D4956744-CD5D-4D51-9296-B915BC0EF18B}"/>
    <cellStyle name="Total 2 5 8" xfId="8656" xr:uid="{09CD9745-92E2-4D2A-A015-FA30A9424C73}"/>
    <cellStyle name="Total 2 5 8 2" xfId="23764" xr:uid="{D3B8C90F-9FA5-47FE-85BF-8AA82E64736A}"/>
    <cellStyle name="Total 2 5 9" xfId="9228" xr:uid="{68E76F8A-C80F-4EB6-B90D-71BCA20972D4}"/>
    <cellStyle name="Total 2 5 9 2" xfId="24336" xr:uid="{D1DD0FFE-4439-4D76-AF6E-AD3FF76A75DC}"/>
    <cellStyle name="Total 3" xfId="1782" xr:uid="{00000000-0005-0000-0000-0000F6060000}"/>
    <cellStyle name="Total 3 2" xfId="1953" xr:uid="{6178531B-DC07-473A-8853-52158A4D10BD}"/>
    <cellStyle name="Total 3 2 10" xfId="8454" xr:uid="{1C092811-2AC7-4094-999A-0CB86AF82BD6}"/>
    <cellStyle name="Total 3 2 10 2" xfId="23562" xr:uid="{3D589138-1E45-483C-AF40-1CCA34882ABE}"/>
    <cellStyle name="Total 3 2 11" xfId="7500" xr:uid="{F2BD0598-1B54-4F37-8C2F-5A43254B2B4B}"/>
    <cellStyle name="Total 3 2 11 2" xfId="22608" xr:uid="{534EC948-4793-4839-A739-04842330181D}"/>
    <cellStyle name="Total 3 2 12" xfId="15813" xr:uid="{88D07DCF-3ED8-4E52-8AFA-8B63A5E79D8A}"/>
    <cellStyle name="Total 3 2 12 2" xfId="30921" xr:uid="{5BB1E288-3D21-4085-965C-C17E891861C3}"/>
    <cellStyle name="Total 3 2 13" xfId="17178" xr:uid="{10A611D6-29F6-439B-818A-B46246C636F6}"/>
    <cellStyle name="Total 3 2 2" xfId="2513" xr:uid="{90D8884B-FDDB-4356-8FEA-A7CB4FB07893}"/>
    <cellStyle name="Total 3 2 2 2" xfId="5150" xr:uid="{01D542F4-34A5-4BFA-A153-85BEBAA4DB0A}"/>
    <cellStyle name="Total 3 2 2 2 2" xfId="11514" xr:uid="{C8D28D62-C3AD-465B-95FD-745929E591EC}"/>
    <cellStyle name="Total 3 2 2 2 2 2" xfId="26622" xr:uid="{56D17637-A0D6-4C5C-B4E8-335639ED18F8}"/>
    <cellStyle name="Total 3 2 2 2 3" xfId="13802" xr:uid="{B5FB0E8A-D5A5-4AC8-9313-E8746DA87080}"/>
    <cellStyle name="Total 3 2 2 2 3 2" xfId="28910" xr:uid="{29398942-8A64-4822-B12E-2A1ACEAD30D6}"/>
    <cellStyle name="Total 3 2 2 2 4" xfId="20258" xr:uid="{19070EBA-D2B7-48C0-A322-17FD903BE894}"/>
    <cellStyle name="Total 3 2 2 3" xfId="8980" xr:uid="{CEAA2B63-CB64-404B-BEBA-552F8110D583}"/>
    <cellStyle name="Total 3 2 2 3 2" xfId="24088" xr:uid="{05B665C6-1A85-4A43-8768-0512CE6B4A85}"/>
    <cellStyle name="Total 3 2 3" xfId="2729" xr:uid="{820B0547-E6B3-4D09-8E58-F8C5F6614388}"/>
    <cellStyle name="Total 3 2 3 2" xfId="5366" xr:uid="{FE73C5EF-BE63-465A-9A8A-422B94D607AF}"/>
    <cellStyle name="Total 3 2 3 2 2" xfId="11715" xr:uid="{7BA94567-0D7C-4E0C-BFDF-EB6D5CF5FB70}"/>
    <cellStyle name="Total 3 2 3 2 2 2" xfId="26823" xr:uid="{4A17B522-2CF0-413A-A49B-686AD6DBE7BC}"/>
    <cellStyle name="Total 3 2 3 2 3" xfId="16083" xr:uid="{850A2ED6-45E9-40ED-B501-160764FF3415}"/>
    <cellStyle name="Total 3 2 3 2 3 2" xfId="31191" xr:uid="{1DBED753-DD30-4E4B-8E60-89E1EBB546CE}"/>
    <cellStyle name="Total 3 2 3 2 4" xfId="20474" xr:uid="{43080A71-04D9-4BDF-A072-303A581A9A8B}"/>
    <cellStyle name="Total 3 2 3 3" xfId="14679" xr:uid="{EE418959-4FE7-42B5-95C6-7B93DC3B337F}"/>
    <cellStyle name="Total 3 2 3 3 2" xfId="29787" xr:uid="{07F4D23C-316C-4CE5-9D38-63C5945AD189}"/>
    <cellStyle name="Total 3 2 3 4" xfId="17837" xr:uid="{59919C3F-CC91-4A72-B324-04A8FCE1EE52}"/>
    <cellStyle name="Total 3 2 4" xfId="3032" xr:uid="{57E35950-7E86-49A6-99B6-815F94956E06}"/>
    <cellStyle name="Total 3 2 4 2" xfId="5669" xr:uid="{AD373321-DD23-4755-8522-A9726261BF60}"/>
    <cellStyle name="Total 3 2 4 2 2" xfId="11980" xr:uid="{33F52CC8-4828-4F4F-A27D-FB1DC3F8149C}"/>
    <cellStyle name="Total 3 2 4 2 2 2" xfId="27088" xr:uid="{FC846820-275E-41EC-9032-5B258334F1E0}"/>
    <cellStyle name="Total 3 2 4 2 3" xfId="7910" xr:uid="{A7DE1ADF-A61F-430B-85C5-BE61D8CCF20C}"/>
    <cellStyle name="Total 3 2 4 2 3 2" xfId="23018" xr:uid="{B9997A79-7F49-4951-BD63-21B94868A2C5}"/>
    <cellStyle name="Total 3 2 4 2 4" xfId="20777" xr:uid="{D63420EA-1FC8-4910-B134-5BAC1BF02812}"/>
    <cellStyle name="Total 3 2 4 3" xfId="9414" xr:uid="{6AAD2848-5867-4E17-8441-A8B6CC50AF33}"/>
    <cellStyle name="Total 3 2 4 3 2" xfId="24522" xr:uid="{0BE40B96-B292-410A-B478-AFB7F4F81593}"/>
    <cellStyle name="Total 3 2 4 4" xfId="14413" xr:uid="{8BF53E80-9373-4695-B814-0FBE5A0CEE60}"/>
    <cellStyle name="Total 3 2 4 4 2" xfId="29521" xr:uid="{644E1A62-2943-4291-997A-E5674732679C}"/>
    <cellStyle name="Total 3 2 4 5" xfId="18140" xr:uid="{51CB11E4-1461-4C86-9703-83D013FE32B1}"/>
    <cellStyle name="Total 3 2 5" xfId="3358" xr:uid="{98DAC5B4-DCDD-4B01-B28E-1DA2D9B850E5}"/>
    <cellStyle name="Total 3 2 5 2" xfId="5995" xr:uid="{84F548FD-0A22-4F6A-92D0-3495D3468593}"/>
    <cellStyle name="Total 3 2 5 2 2" xfId="12306" xr:uid="{6FAB70BC-55C1-49A4-A465-8276BF6B5D92}"/>
    <cellStyle name="Total 3 2 5 2 2 2" xfId="27414" xr:uid="{0DB78901-B886-4FF6-AFD3-32C753006FDB}"/>
    <cellStyle name="Total 3 2 5 2 3" xfId="8125" xr:uid="{2E465182-B452-4077-BE92-5500CB99096D}"/>
    <cellStyle name="Total 3 2 5 2 3 2" xfId="23233" xr:uid="{4F31ABE7-36D5-49CF-A72D-36273A07C182}"/>
    <cellStyle name="Total 3 2 5 2 4" xfId="21103" xr:uid="{EB543294-D500-4BA6-A061-23F144FCA360}"/>
    <cellStyle name="Total 3 2 5 3" xfId="9740" xr:uid="{929ED813-5ED7-4E93-9EF3-48E74D6D5A81}"/>
    <cellStyle name="Total 3 2 5 3 2" xfId="24848" xr:uid="{D78D4D4D-2693-43A0-8FC5-C9899F3F7358}"/>
    <cellStyle name="Total 3 2 5 4" xfId="13909" xr:uid="{5CD4078C-AC0E-4A44-AA98-91D7CF0528A2}"/>
    <cellStyle name="Total 3 2 5 4 2" xfId="29017" xr:uid="{063C2C60-914A-4662-BB0C-723509179096}"/>
    <cellStyle name="Total 3 2 5 5" xfId="18466" xr:uid="{3E28800C-C059-4236-BF88-8C170DEFC7A6}"/>
    <cellStyle name="Total 3 2 6" xfId="3664" xr:uid="{B7181B0A-AA21-4658-A5B2-C4A65A96A8AD}"/>
    <cellStyle name="Total 3 2 6 2" xfId="6301" xr:uid="{7186645A-4A01-45B4-B206-2D835899C5CE}"/>
    <cellStyle name="Total 3 2 6 2 2" xfId="12612" xr:uid="{CB6F4CB5-89FF-4C9C-97E8-9BDBFBFF586E}"/>
    <cellStyle name="Total 3 2 6 2 2 2" xfId="27720" xr:uid="{871C897E-2762-421C-863D-B37BE33C35DB}"/>
    <cellStyle name="Total 3 2 6 2 3" xfId="7679" xr:uid="{1F7DE169-8F23-4C67-9DFB-A42628412DC4}"/>
    <cellStyle name="Total 3 2 6 2 3 2" xfId="22787" xr:uid="{586C36BA-2811-4A50-935E-8456C8D8A7B0}"/>
    <cellStyle name="Total 3 2 6 2 4" xfId="21409" xr:uid="{5BBC85E2-C30C-4A5A-8263-400F4D1C6B22}"/>
    <cellStyle name="Total 3 2 6 3" xfId="10046" xr:uid="{ADAAC150-F134-4910-B710-4B431C5CEE50}"/>
    <cellStyle name="Total 3 2 6 3 2" xfId="25154" xr:uid="{CD98E9CB-8328-4414-BEB1-26F1C67820C8}"/>
    <cellStyle name="Total 3 2 6 4" xfId="13446" xr:uid="{10C0188B-3614-4B6C-AA49-5B87CCB7FC12}"/>
    <cellStyle name="Total 3 2 6 4 2" xfId="28554" xr:uid="{D59A6C54-B684-47BB-A0B6-C1D0BD14235E}"/>
    <cellStyle name="Total 3 2 6 5" xfId="18772" xr:uid="{D50DF5F3-0C00-466C-B038-93B3E8C1FBA1}"/>
    <cellStyle name="Total 3 2 7" xfId="4025" xr:uid="{8F64C30E-A392-4783-9BCB-CC1502BFD070}"/>
    <cellStyle name="Total 3 2 7 2" xfId="6662" xr:uid="{997BF6EA-BB0A-4412-860A-72E7D1497547}"/>
    <cellStyle name="Total 3 2 7 2 2" xfId="12973" xr:uid="{EE06DB13-15EA-49A7-8184-50570AE0E24F}"/>
    <cellStyle name="Total 3 2 7 2 2 2" xfId="28081" xr:uid="{F2DD8378-A134-4451-B4A8-6B70816F4D04}"/>
    <cellStyle name="Total 3 2 7 2 3" xfId="16663" xr:uid="{4443E653-910D-450B-8C7A-52F7E27B6663}"/>
    <cellStyle name="Total 3 2 7 2 3 2" xfId="31771" xr:uid="{580DFCC5-A5DA-48C2-B5E8-301F921DF261}"/>
    <cellStyle name="Total 3 2 7 2 4" xfId="21770" xr:uid="{99AD29C4-2301-4283-9EC0-1A38CD139596}"/>
    <cellStyle name="Total 3 2 7 3" xfId="10407" xr:uid="{FFE20CEE-2772-4E52-AB32-E9C61DA0E25D}"/>
    <cellStyle name="Total 3 2 7 3 2" xfId="25515" xr:uid="{5CCC3DA0-FA50-437E-B7D0-7F95EA49FFA2}"/>
    <cellStyle name="Total 3 2 7 4" xfId="7926" xr:uid="{F416556A-7BFF-4BF0-B334-FB4C2B9A123E}"/>
    <cellStyle name="Total 3 2 7 4 2" xfId="23034" xr:uid="{3F9F6727-2FF7-4F6B-96FF-F1845F527EB0}"/>
    <cellStyle name="Total 3 2 7 5" xfId="19133" xr:uid="{49F387EF-4657-444C-AA30-A622C408F7DE}"/>
    <cellStyle name="Total 3 2 8" xfId="4338" xr:uid="{690EA556-2F7B-4C9B-9980-C41E8C23E301}"/>
    <cellStyle name="Total 3 2 8 2" xfId="6975" xr:uid="{82EC5F36-C21F-47F2-B058-110FA2CC2A5E}"/>
    <cellStyle name="Total 3 2 8 2 2" xfId="13286" xr:uid="{792A277A-D98B-487D-9A80-50A63AD76410}"/>
    <cellStyle name="Total 3 2 8 2 2 2" xfId="28394" xr:uid="{ADED1FC0-98F6-42F4-BDD6-6633D722871B}"/>
    <cellStyle name="Total 3 2 8 2 3" xfId="16950" xr:uid="{ADC4FF5B-D340-4A70-85FE-CAFBE4CA825F}"/>
    <cellStyle name="Total 3 2 8 2 3 2" xfId="32058" xr:uid="{45945E10-96EB-4A25-BC27-00E31944AA36}"/>
    <cellStyle name="Total 3 2 8 2 4" xfId="22083" xr:uid="{CE9BF737-268E-4B69-A048-C0BF1451FD19}"/>
    <cellStyle name="Total 3 2 8 3" xfId="10720" xr:uid="{C57B1C17-AD31-4D7D-8269-C36C8AD3EA90}"/>
    <cellStyle name="Total 3 2 8 3 2" xfId="25828" xr:uid="{E77E3543-368B-4BBC-BBC6-677A8DAB6A1B}"/>
    <cellStyle name="Total 3 2 8 4" xfId="9224" xr:uid="{CBD1CB8A-5CCF-4095-B397-72E1C8C924DE}"/>
    <cellStyle name="Total 3 2 8 4 2" xfId="24332" xr:uid="{F77F7FCA-5506-4EB7-B368-9B5639FF9C49}"/>
    <cellStyle name="Total 3 2 8 5" xfId="19446" xr:uid="{6ADB199B-567A-49C1-915C-968A3ED5E633}"/>
    <cellStyle name="Total 3 2 9" xfId="4590" xr:uid="{B0853723-92B7-47ED-B289-5B651BC5DFA9}"/>
    <cellStyle name="Total 3 2 9 2" xfId="10972" xr:uid="{F5A864C4-8D68-4FAB-ABAA-6388F36F6308}"/>
    <cellStyle name="Total 3 2 9 2 2" xfId="26080" xr:uid="{331BA77D-ABE1-4D8C-92C4-2B3C3934D553}"/>
    <cellStyle name="Total 3 2 9 3" xfId="14401" xr:uid="{13482FC3-009C-4DDA-9BDF-D8BA8D4AC953}"/>
    <cellStyle name="Total 3 2 9 3 2" xfId="29509" xr:uid="{C72C7C00-CAB2-4D23-8AD7-ABB5F25459EA}"/>
    <cellStyle name="Total 3 2 9 4" xfId="19698" xr:uid="{995B531B-841F-4135-9E95-F1E5CAA4196B}"/>
    <cellStyle name="Total 3 3" xfId="1982" xr:uid="{B439E025-EF45-484B-83FA-C62891BA325B}"/>
    <cellStyle name="Total 3 3 10" xfId="8480" xr:uid="{046770C3-5D95-4103-8668-86B87433457A}"/>
    <cellStyle name="Total 3 3 10 2" xfId="23588" xr:uid="{38009876-2839-4AD6-B32A-6987BF6CB818}"/>
    <cellStyle name="Total 3 3 11" xfId="11662" xr:uid="{0457C1C9-0AE2-4762-BB83-F806502BC26C}"/>
    <cellStyle name="Total 3 3 11 2" xfId="26770" xr:uid="{A1F3B00F-8A56-4325-9AFA-498BA322CBAD}"/>
    <cellStyle name="Total 3 3 12" xfId="15173" xr:uid="{4CE48AFA-FCD2-42DB-990E-92FD64CDF7BD}"/>
    <cellStyle name="Total 3 3 12 2" xfId="30281" xr:uid="{D35AC140-1830-4D71-9999-66870F16C6A6}"/>
    <cellStyle name="Total 3 3 13" xfId="17207" xr:uid="{71FEE0F2-97AE-489D-9C08-9485300E02D4}"/>
    <cellStyle name="Total 3 3 2" xfId="2542" xr:uid="{4447DAD0-7E4E-429F-BD2B-F0FD890C3246}"/>
    <cellStyle name="Total 3 3 2 2" xfId="5179" xr:uid="{632AE7A1-D505-4FE2-9989-B160B87289D0}"/>
    <cellStyle name="Total 3 3 2 2 2" xfId="11543" xr:uid="{089B46C0-7C11-466F-9B9E-4BEAA4FCE99A}"/>
    <cellStyle name="Total 3 3 2 2 2 2" xfId="26651" xr:uid="{BDB35A2F-191F-42D4-AB2E-24FA623DF8AD}"/>
    <cellStyle name="Total 3 3 2 2 3" xfId="13524" xr:uid="{6126A9E5-B004-4D45-934C-0F0055D1BC37}"/>
    <cellStyle name="Total 3 3 2 2 3 2" xfId="28632" xr:uid="{FFDE0A1E-6153-4524-8815-CE5C26585794}"/>
    <cellStyle name="Total 3 3 2 2 4" xfId="20287" xr:uid="{D96EB7A5-4C28-41D4-B1F0-1C17B58E5941}"/>
    <cellStyle name="Total 3 3 2 3" xfId="9009" xr:uid="{C209C9C8-936B-4142-8F1C-E139577D7949}"/>
    <cellStyle name="Total 3 3 2 3 2" xfId="24117" xr:uid="{020B4E46-EBCE-4075-8C23-5A5D4A8B1E5C}"/>
    <cellStyle name="Total 3 3 3" xfId="2744" xr:uid="{1B95E0D7-D6BB-4742-BE9A-C07C9AD54A68}"/>
    <cellStyle name="Total 3 3 3 2" xfId="5381" xr:uid="{EBEF1156-1A76-4402-B17F-8BD92E8D331C}"/>
    <cellStyle name="Total 3 3 3 2 2" xfId="11730" xr:uid="{1306E941-9BBE-43E2-A69F-1B4006920832}"/>
    <cellStyle name="Total 3 3 3 2 2 2" xfId="26838" xr:uid="{36DB2421-5C27-4A77-A162-55607FCD0B27}"/>
    <cellStyle name="Total 3 3 3 2 3" xfId="13943" xr:uid="{9DCD96E7-84BE-4BA4-AF88-865D3A96F427}"/>
    <cellStyle name="Total 3 3 3 2 3 2" xfId="29051" xr:uid="{00DB7D91-7C22-4109-8A84-E2CE36D3621A}"/>
    <cellStyle name="Total 3 3 3 2 4" xfId="20489" xr:uid="{B95E6392-E948-4771-BE2B-760ECF98988C}"/>
    <cellStyle name="Total 3 3 3 3" xfId="16095" xr:uid="{BB273CFE-6E3D-41C4-8659-FB2FAFA5D007}"/>
    <cellStyle name="Total 3 3 3 3 2" xfId="31203" xr:uid="{3593C269-B4C2-4146-BACC-F3FEF92FC831}"/>
    <cellStyle name="Total 3 3 3 4" xfId="17852" xr:uid="{503D9AAF-525C-4EB9-B1F0-F5EB25017819}"/>
    <cellStyle name="Total 3 3 4" xfId="3047" xr:uid="{4A0324B2-C1B1-4579-AFCF-26EE62A968DD}"/>
    <cellStyle name="Total 3 3 4 2" xfId="5684" xr:uid="{1D9C0E99-38C1-43EE-9EAC-203E492C4305}"/>
    <cellStyle name="Total 3 3 4 2 2" xfId="11995" xr:uid="{90EC5932-2ED7-4D25-B912-1A9A77F32FFF}"/>
    <cellStyle name="Total 3 3 4 2 2 2" xfId="27103" xr:uid="{C1D83554-70CD-4228-8B37-E9FF1A8A749D}"/>
    <cellStyle name="Total 3 3 4 2 3" xfId="13692" xr:uid="{735E961A-72FB-405A-854A-8A9EF078F846}"/>
    <cellStyle name="Total 3 3 4 2 3 2" xfId="28800" xr:uid="{2D883A37-DCBA-4ABB-8501-C01C406D512C}"/>
    <cellStyle name="Total 3 3 4 2 4" xfId="20792" xr:uid="{71133E4A-D9E8-47EA-8A8B-162FFBCD5EF8}"/>
    <cellStyle name="Total 3 3 4 3" xfId="9429" xr:uid="{F33E958E-1B0D-48DB-9951-581B898399EE}"/>
    <cellStyle name="Total 3 3 4 3 2" xfId="24537" xr:uid="{EA38E01B-3976-4245-B8DF-7E3A3A911809}"/>
    <cellStyle name="Total 3 3 4 4" xfId="7468" xr:uid="{6B753952-63D7-4CC2-AD71-C56F7C93599F}"/>
    <cellStyle name="Total 3 3 4 4 2" xfId="22576" xr:uid="{3C253740-86BE-490B-8277-F1401F3C96A8}"/>
    <cellStyle name="Total 3 3 4 5" xfId="18155" xr:uid="{F142C61A-DCDF-43E9-A7A0-E88BC96583DE}"/>
    <cellStyle name="Total 3 3 5" xfId="3373" xr:uid="{66056B63-588D-4AAE-9152-F0B62D77201C}"/>
    <cellStyle name="Total 3 3 5 2" xfId="6010" xr:uid="{533A8A2D-2B32-4BF7-9993-9928CA4D7C9B}"/>
    <cellStyle name="Total 3 3 5 2 2" xfId="12321" xr:uid="{116857FE-2ECC-4175-817E-ADCFA51DBC73}"/>
    <cellStyle name="Total 3 3 5 2 2 2" xfId="27429" xr:uid="{A1802BEA-6D06-444D-8BAC-665435F3944D}"/>
    <cellStyle name="Total 3 3 5 2 3" xfId="15672" xr:uid="{B7F01449-B790-4FF2-941A-E3F61A4294C3}"/>
    <cellStyle name="Total 3 3 5 2 3 2" xfId="30780" xr:uid="{ABD9CC5D-ECA1-4419-B861-CDB3F4339A9D}"/>
    <cellStyle name="Total 3 3 5 2 4" xfId="21118" xr:uid="{19DEB835-98C4-40E1-96F7-C83D0C1E4B45}"/>
    <cellStyle name="Total 3 3 5 3" xfId="9755" xr:uid="{00DD28BC-1AAC-40B9-B0BC-737F0BD62064}"/>
    <cellStyle name="Total 3 3 5 3 2" xfId="24863" xr:uid="{C081B082-28E9-4E8E-BB67-D363FA8C13D1}"/>
    <cellStyle name="Total 3 3 5 4" xfId="16311" xr:uid="{62696668-2052-40FF-A945-8411BDBC9C18}"/>
    <cellStyle name="Total 3 3 5 4 2" xfId="31419" xr:uid="{8F4AD3BB-871E-4577-B8FD-73AFCFAFAA17}"/>
    <cellStyle name="Total 3 3 5 5" xfId="18481" xr:uid="{E2ED7558-417F-479C-8D2E-745F1BFBC4B5}"/>
    <cellStyle name="Total 3 3 6" xfId="3679" xr:uid="{6F345BAD-673E-44E6-B64F-982DBCA0570E}"/>
    <cellStyle name="Total 3 3 6 2" xfId="6316" xr:uid="{7DB7F8F6-21E9-4C53-909D-B773E34D637B}"/>
    <cellStyle name="Total 3 3 6 2 2" xfId="12627" xr:uid="{5027D12B-C0B3-4C66-AEEE-C4706AF44FCF}"/>
    <cellStyle name="Total 3 3 6 2 2 2" xfId="27735" xr:uid="{03DE0F33-B2B3-4982-865B-0C5A02315948}"/>
    <cellStyle name="Total 3 3 6 2 3" xfId="16357" xr:uid="{4903477F-91F6-46C0-AA09-D0F4AFBA492B}"/>
    <cellStyle name="Total 3 3 6 2 3 2" xfId="31465" xr:uid="{DDB22B4C-A7EB-421B-9173-54FA692A3BAF}"/>
    <cellStyle name="Total 3 3 6 2 4" xfId="21424" xr:uid="{333E8DDF-0291-4A07-B4F3-CCBCF7E75A42}"/>
    <cellStyle name="Total 3 3 6 3" xfId="10061" xr:uid="{A4CAA4BA-B227-4B30-B963-3D959193D2A5}"/>
    <cellStyle name="Total 3 3 6 3 2" xfId="25169" xr:uid="{4308F9F4-EF37-4DED-86C3-C9157A59777D}"/>
    <cellStyle name="Total 3 3 6 4" xfId="13813" xr:uid="{AE693C96-FA8F-48F9-AEFC-D67B106441CF}"/>
    <cellStyle name="Total 3 3 6 4 2" xfId="28921" xr:uid="{5F144E6D-B02C-4DBA-A7D7-B35C807B004A}"/>
    <cellStyle name="Total 3 3 6 5" xfId="18787" xr:uid="{C6B60015-DB0D-4C27-820A-141AEFB20DED}"/>
    <cellStyle name="Total 3 3 7" xfId="4054" xr:uid="{8A9CF994-B1BA-4D5C-9E7D-CF18F1C50F28}"/>
    <cellStyle name="Total 3 3 7 2" xfId="6691" xr:uid="{B718D8FB-FEFB-4263-AB11-A17D16E090CA}"/>
    <cellStyle name="Total 3 3 7 2 2" xfId="13002" xr:uid="{A66F1E10-B8DC-410F-BDC1-5FB79EB87C7C}"/>
    <cellStyle name="Total 3 3 7 2 2 2" xfId="28110" xr:uid="{B1F25ABD-8EF9-430F-B65B-DCA85BB497DE}"/>
    <cellStyle name="Total 3 3 7 2 3" xfId="16678" xr:uid="{5434A62F-B139-4936-A167-B199FFBC9F59}"/>
    <cellStyle name="Total 3 3 7 2 3 2" xfId="31786" xr:uid="{FE12889B-128D-4AA0-86ED-093653F463E6}"/>
    <cellStyle name="Total 3 3 7 2 4" xfId="21799" xr:uid="{1D232815-950F-4AC1-8C7A-C2FB5B635FA6}"/>
    <cellStyle name="Total 3 3 7 3" xfId="10436" xr:uid="{BF46ADDA-1B7A-4044-9D8D-1AEFD8FB5D68}"/>
    <cellStyle name="Total 3 3 7 3 2" xfId="25544" xr:uid="{8C088CCD-F930-4D93-A1E5-06FD278BB131}"/>
    <cellStyle name="Total 3 3 7 4" xfId="7225" xr:uid="{D39F128F-BC16-4B77-9FA4-2638901BD385}"/>
    <cellStyle name="Total 3 3 7 4 2" xfId="22333" xr:uid="{81E2B6D3-E169-4642-BE57-3713A932A03D}"/>
    <cellStyle name="Total 3 3 7 5" xfId="19162" xr:uid="{6445C6BA-02ED-4C1D-B3BE-A240EFF2D80F}"/>
    <cellStyle name="Total 3 3 8" xfId="4353" xr:uid="{1752554D-9DB7-45C7-A2F0-3835D1A38E5A}"/>
    <cellStyle name="Total 3 3 8 2" xfId="6990" xr:uid="{1E605131-2566-4499-AD1C-27927BE766B2}"/>
    <cellStyle name="Total 3 3 8 2 2" xfId="13301" xr:uid="{089B864A-AF0B-478F-9268-460B98F020E2}"/>
    <cellStyle name="Total 3 3 8 2 2 2" xfId="28409" xr:uid="{8AA7ECA5-C864-4467-B9FD-5D3A44E4A1A3}"/>
    <cellStyle name="Total 3 3 8 2 3" xfId="16965" xr:uid="{62D274E2-DF7F-43E1-95EC-25639DDA6AA9}"/>
    <cellStyle name="Total 3 3 8 2 3 2" xfId="32073" xr:uid="{41A10A0F-D11F-44C4-BC57-C058C106DB14}"/>
    <cellStyle name="Total 3 3 8 2 4" xfId="22098" xr:uid="{99ACB4B1-9B8E-4C6F-A385-5BC771D9BB5A}"/>
    <cellStyle name="Total 3 3 8 3" xfId="10735" xr:uid="{806A2B6E-1FBF-4B4D-A584-FBD041EACA61}"/>
    <cellStyle name="Total 3 3 8 3 2" xfId="25843" xr:uid="{9A8471B7-A4C9-4B34-8AE7-50FF04FF4459}"/>
    <cellStyle name="Total 3 3 8 4" xfId="7137" xr:uid="{3ECB3227-7D34-4773-B192-59A9C35F41D6}"/>
    <cellStyle name="Total 3 3 8 4 2" xfId="22245" xr:uid="{79A1E161-D597-43AB-B509-435242F3124A}"/>
    <cellStyle name="Total 3 3 8 5" xfId="19461" xr:uid="{BBE32A71-044A-424F-B188-76548722474E}"/>
    <cellStyle name="Total 3 3 9" xfId="4619" xr:uid="{776D5EC4-819A-4A0B-9EDC-10C0202E5BFE}"/>
    <cellStyle name="Total 3 3 9 2" xfId="11001" xr:uid="{9A6907D6-9B3A-42BB-8DB9-599B8406C30E}"/>
    <cellStyle name="Total 3 3 9 2 2" xfId="26109" xr:uid="{32EF7A33-BD97-4CA1-8A00-4C67B8EF1CC1}"/>
    <cellStyle name="Total 3 3 9 3" xfId="13607" xr:uid="{8AA0AF5F-2AFF-4D83-824D-9F882C1043C7}"/>
    <cellStyle name="Total 3 3 9 3 2" xfId="28715" xr:uid="{4377C192-EDE4-492E-B82E-B56B4D98B9F3}"/>
    <cellStyle name="Total 3 3 9 4" xfId="19727" xr:uid="{7BF22A49-F048-468A-9A0E-EC460C361046}"/>
    <cellStyle name="Total 3 4" xfId="2144" xr:uid="{8F366E0F-B464-424C-9423-74AED14D9E1E}"/>
    <cellStyle name="Total 3 4 10" xfId="7329" xr:uid="{5137F5BB-5F12-4C2C-9CA2-C2BDA2562AA9}"/>
    <cellStyle name="Total 3 4 10 2" xfId="22437" xr:uid="{7F4A12F0-BBA8-4E15-B5C0-EC3437911224}"/>
    <cellStyle name="Total 3 4 11" xfId="14592" xr:uid="{59D682DF-77C0-498A-9F80-E3BD09018848}"/>
    <cellStyle name="Total 3 4 11 2" xfId="29700" xr:uid="{D2362AEF-BF14-452E-8901-60BEDD008E90}"/>
    <cellStyle name="Total 3 4 12" xfId="17369" xr:uid="{30B89D87-95C9-46B9-8C6E-C639E1597292}"/>
    <cellStyle name="Total 3 4 2" xfId="2634" xr:uid="{2030FB89-3259-4677-8B61-E840B10DF2F1}"/>
    <cellStyle name="Total 3 4 2 2" xfId="5271" xr:uid="{4BFCBD16-5588-4212-BC73-C6B68B05065B}"/>
    <cellStyle name="Total 3 4 2 2 2" xfId="11635" xr:uid="{8A805C59-D2CD-4C7D-B6DF-14BAFDE52519}"/>
    <cellStyle name="Total 3 4 2 2 2 2" xfId="26743" xr:uid="{315D8E60-5D51-4CB9-A214-756E5A1C0B1E}"/>
    <cellStyle name="Total 3 4 2 2 3" xfId="14383" xr:uid="{A18746B0-A38C-41D8-AA69-C2A76E5CA6CB}"/>
    <cellStyle name="Total 3 4 2 2 3 2" xfId="29491" xr:uid="{B75FDE7A-287F-42AE-9EAC-3D790B48116A}"/>
    <cellStyle name="Total 3 4 2 2 4" xfId="20379" xr:uid="{DE9285BC-9E42-4D6B-981D-1A24A66C2DF7}"/>
    <cellStyle name="Total 3 4 2 3" xfId="9101" xr:uid="{5199ADDE-B1D7-48FA-ACAC-07102CF7F81D}"/>
    <cellStyle name="Total 3 4 2 3 2" xfId="24209" xr:uid="{B2C1C6D4-ACE9-4AAF-BD69-4DF8FE1C4C76}"/>
    <cellStyle name="Total 3 4 2 4" xfId="7891" xr:uid="{515DE586-FB73-499D-A76C-2F0497A368C6}"/>
    <cellStyle name="Total 3 4 2 4 2" xfId="22999" xr:uid="{48F16342-2C92-4D76-92F2-EA051D8022C7}"/>
    <cellStyle name="Total 3 4 2 5" xfId="14253" xr:uid="{6EC03466-3F8D-4E9E-9D61-E028E9FB226B}"/>
    <cellStyle name="Total 3 4 2 5 2" xfId="29361" xr:uid="{9ECA6D98-A3C4-400F-ABE3-EE10A2BAB141}"/>
    <cellStyle name="Total 3 4 2 6" xfId="17742" xr:uid="{7070B3E1-1906-40E1-BB81-38B02DD355DD}"/>
    <cellStyle name="Total 3 4 3" xfId="2899" xr:uid="{A77B8169-AE67-46E9-9223-16997FB7B6A4}"/>
    <cellStyle name="Total 3 4 3 2" xfId="5536" xr:uid="{AE365DD6-406A-4DC8-961E-63ED1E7C50A1}"/>
    <cellStyle name="Total 3 4 3 2 2" xfId="11847" xr:uid="{0C6048C3-BC02-487A-B7C8-03A3A3EA71A0}"/>
    <cellStyle name="Total 3 4 3 2 2 2" xfId="26955" xr:uid="{5318F5E5-7D85-495F-8ED9-664BD1218105}"/>
    <cellStyle name="Total 3 4 3 2 3" xfId="15190" xr:uid="{98747656-93FA-4E69-9ACF-DE5426BACFE9}"/>
    <cellStyle name="Total 3 4 3 2 3 2" xfId="30298" xr:uid="{DE6DC0AE-8D22-48EE-90C0-C3B5C1861CF9}"/>
    <cellStyle name="Total 3 4 3 2 4" xfId="20644" xr:uid="{124A56E5-EA3E-4DB4-B4AB-2F12265C0507}"/>
    <cellStyle name="Total 3 4 3 3" xfId="7561" xr:uid="{E60712B8-CE86-4A0F-AFA6-70DC28323290}"/>
    <cellStyle name="Total 3 4 3 3 2" xfId="22669" xr:uid="{986E5405-5EAF-445E-84DC-6795DA800B7F}"/>
    <cellStyle name="Total 3 4 3 4" xfId="18007" xr:uid="{718F72DC-F337-411C-B1B3-5A89F324AA33}"/>
    <cellStyle name="Total 3 4 4" xfId="3202" xr:uid="{BB8B54A1-4A8D-43D0-ADC8-3B797F04F8B1}"/>
    <cellStyle name="Total 3 4 4 2" xfId="5839" xr:uid="{C43F8FF9-8E7B-4374-8539-97B8CBEAEAB2}"/>
    <cellStyle name="Total 3 4 4 2 2" xfId="12150" xr:uid="{D8287A27-C208-4A58-9437-145E232D2079}"/>
    <cellStyle name="Total 3 4 4 2 2 2" xfId="27258" xr:uid="{22B4928A-F342-4DB7-9887-585E0ADE1A78}"/>
    <cellStyle name="Total 3 4 4 2 3" xfId="7751" xr:uid="{2D50A666-F615-4C6F-9935-F99EF3A8AD99}"/>
    <cellStyle name="Total 3 4 4 2 3 2" xfId="22859" xr:uid="{437C4FDF-7D3D-4975-BF58-CEA3F3851F4E}"/>
    <cellStyle name="Total 3 4 4 2 4" xfId="20947" xr:uid="{9B74F420-1AAB-412D-B314-76FA335BC0BE}"/>
    <cellStyle name="Total 3 4 4 3" xfId="9584" xr:uid="{9506C365-ED54-4673-AF40-3604F6BE251E}"/>
    <cellStyle name="Total 3 4 4 3 2" xfId="24692" xr:uid="{484E6140-21CD-404A-9053-EE7CBFAECED3}"/>
    <cellStyle name="Total 3 4 4 4" xfId="14430" xr:uid="{475A8B80-C31F-4E11-A0A2-234BED8F4164}"/>
    <cellStyle name="Total 3 4 4 4 2" xfId="29538" xr:uid="{559E14A9-F138-4FD3-B942-1B5A4B2CCBD6}"/>
    <cellStyle name="Total 3 4 4 5" xfId="18310" xr:uid="{7BCD7AEE-FD44-4807-A14B-23D1F625CF4C}"/>
    <cellStyle name="Total 3 4 5" xfId="3528" xr:uid="{3BD3B090-7BB0-48D3-BAE7-ED502A9631C7}"/>
    <cellStyle name="Total 3 4 5 2" xfId="6165" xr:uid="{64BDEAB8-D6B9-49EA-8496-0FB2F954930F}"/>
    <cellStyle name="Total 3 4 5 2 2" xfId="12476" xr:uid="{BD706E2E-4C7D-4E8C-B430-11A00123CD58}"/>
    <cellStyle name="Total 3 4 5 2 2 2" xfId="27584" xr:uid="{4A35FB65-6A54-4404-A3C9-36771CE0858B}"/>
    <cellStyle name="Total 3 4 5 2 3" xfId="15943" xr:uid="{B0945B32-2A3B-4654-A73F-E3009236315F}"/>
    <cellStyle name="Total 3 4 5 2 3 2" xfId="31051" xr:uid="{D7560EB8-5CC0-424F-BAA3-760D2E75E4E5}"/>
    <cellStyle name="Total 3 4 5 2 4" xfId="21273" xr:uid="{F104E568-2A87-43D8-9FEE-1CF0964E6138}"/>
    <cellStyle name="Total 3 4 5 3" xfId="9910" xr:uid="{0270963B-C006-46A7-868A-6E28FD5DCC32}"/>
    <cellStyle name="Total 3 4 5 3 2" xfId="25018" xr:uid="{D05244AB-1BD4-4821-8839-0960BC247D7F}"/>
    <cellStyle name="Total 3 4 5 4" xfId="16176" xr:uid="{EC9BD005-BA06-4D0D-8AC8-41BF652BDE95}"/>
    <cellStyle name="Total 3 4 5 4 2" xfId="31284" xr:uid="{024B1617-F40D-4541-AC6A-A30504A07715}"/>
    <cellStyle name="Total 3 4 5 5" xfId="18636" xr:uid="{913F6917-555A-476B-8369-7F508F32B154}"/>
    <cellStyle name="Total 3 4 6" xfId="3834" xr:uid="{AAB286C5-4BC9-46C1-8A6C-0A81C91C5C32}"/>
    <cellStyle name="Total 3 4 6 2" xfId="6471" xr:uid="{8ADFB0CE-6FE0-482F-A2BA-390B4FC270FA}"/>
    <cellStyle name="Total 3 4 6 2 2" xfId="12782" xr:uid="{F6971459-04A4-4AA9-92C7-B88A684B875F}"/>
    <cellStyle name="Total 3 4 6 2 2 2" xfId="27890" xr:uid="{52DFCABC-308D-4A64-ADDA-56405B8ECD11}"/>
    <cellStyle name="Total 3 4 6 2 3" xfId="16424" xr:uid="{D9232711-6FD6-4890-A670-4DA5F0032162}"/>
    <cellStyle name="Total 3 4 6 2 3 2" xfId="31532" xr:uid="{C7230456-EE1F-4715-A313-598B5D43993F}"/>
    <cellStyle name="Total 3 4 6 2 4" xfId="21579" xr:uid="{C7E19089-9C34-4CD5-9DD6-915D9FBCA03B}"/>
    <cellStyle name="Total 3 4 6 3" xfId="10216" xr:uid="{4B23E423-7DEF-4793-BA9D-608145318CE8}"/>
    <cellStyle name="Total 3 4 6 3 2" xfId="25324" xr:uid="{1CA48025-BB94-4D5B-AF19-DBD2AA4C0B3A}"/>
    <cellStyle name="Total 3 4 6 4" xfId="8195" xr:uid="{4AFCA24B-42D4-418A-B8BB-0CCF4B9273E1}"/>
    <cellStyle name="Total 3 4 6 4 2" xfId="23303" xr:uid="{E0388849-55CA-4A4A-B9CE-D1F473F458A9}"/>
    <cellStyle name="Total 3 4 6 5" xfId="18942" xr:uid="{A711BEDC-F643-4C0C-AD5C-4292302BE36F}"/>
    <cellStyle name="Total 3 4 7" xfId="4216" xr:uid="{8B397AA3-410F-41BA-8048-B08C88A598CC}"/>
    <cellStyle name="Total 3 4 7 2" xfId="6853" xr:uid="{64C0A701-0992-410F-A4BF-A1E9EA00E2E0}"/>
    <cellStyle name="Total 3 4 7 2 2" xfId="13164" xr:uid="{6A22FBAC-3BF5-4939-9A30-F70B54212247}"/>
    <cellStyle name="Total 3 4 7 2 2 2" xfId="28272" xr:uid="{CC9A3234-7D73-425D-B48A-B4B1D46F29AE}"/>
    <cellStyle name="Total 3 4 7 2 3" xfId="16833" xr:uid="{253D5748-05F8-41FC-97B0-A902EFDEF84C}"/>
    <cellStyle name="Total 3 4 7 2 3 2" xfId="31941" xr:uid="{D4C581C6-16DC-466E-B868-B8AC99D0E214}"/>
    <cellStyle name="Total 3 4 7 2 4" xfId="21961" xr:uid="{4270E874-B82D-403C-B0C8-B67170850CA6}"/>
    <cellStyle name="Total 3 4 7 3" xfId="10598" xr:uid="{824DFB1B-F3BE-4697-8C65-0B6034D658A6}"/>
    <cellStyle name="Total 3 4 7 3 2" xfId="25706" xr:uid="{CFDA4E56-87FE-40EA-B9C7-02BC48539CAE}"/>
    <cellStyle name="Total 3 4 7 4" xfId="14427" xr:uid="{FA7489E1-103F-42F8-A340-28DBEC18F400}"/>
    <cellStyle name="Total 3 4 7 4 2" xfId="29535" xr:uid="{BB13DAF9-E27A-4908-98AE-B9CD24443B4D}"/>
    <cellStyle name="Total 3 4 7 5" xfId="19324" xr:uid="{116D72E6-C6F6-4AC8-9839-A99B9A756488}"/>
    <cellStyle name="Total 3 4 8" xfId="4781" xr:uid="{AF6DCCB9-29DB-4F63-8620-28B576071DB9}"/>
    <cellStyle name="Total 3 4 8 2" xfId="11163" xr:uid="{BC86F21F-0CCE-4E0B-8063-BDBA8A5A53F1}"/>
    <cellStyle name="Total 3 4 8 2 2" xfId="26271" xr:uid="{9C9F2048-5718-4751-8FB1-CB8AE951AFE4}"/>
    <cellStyle name="Total 3 4 8 3" xfId="7840" xr:uid="{E9FD47D4-E009-4DA5-BCF8-A610E2DD55EF}"/>
    <cellStyle name="Total 3 4 8 3 2" xfId="22948" xr:uid="{06F27554-86BE-47E2-A483-A394665DB35B}"/>
    <cellStyle name="Total 3 4 8 4" xfId="19889" xr:uid="{5F8258CA-1DD1-4F2B-B5C8-00A9913251DB}"/>
    <cellStyle name="Total 3 4 9" xfId="8642" xr:uid="{ADEE91C4-8B68-40A0-9D7D-98938960E978}"/>
    <cellStyle name="Total 3 4 9 2" xfId="23750" xr:uid="{D3D5C4AC-BC90-45AB-9CF6-905AF358107E}"/>
    <cellStyle name="Total 3 5" xfId="2159" xr:uid="{1F94236D-7DAF-4D1C-BAB6-AEB7BF4FFD83}"/>
    <cellStyle name="Total 3 5 10" xfId="8192" xr:uid="{6F513545-6C76-4173-8165-2EEF3277A251}"/>
    <cellStyle name="Total 3 5 10 2" xfId="23300" xr:uid="{EB119592-51B4-456A-B47F-8BE129D7F17E}"/>
    <cellStyle name="Total 3 5 11" xfId="17384" xr:uid="{B2B19D6D-4400-4F4C-B920-8EF94254FF4F}"/>
    <cellStyle name="Total 3 5 2" xfId="2914" xr:uid="{B864285C-4652-404C-94F5-027B28D396F2}"/>
    <cellStyle name="Total 3 5 2 2" xfId="5551" xr:uid="{118E7229-B292-4CBF-A7DB-82E5B0DA75AD}"/>
    <cellStyle name="Total 3 5 2 2 2" xfId="11862" xr:uid="{E3D3AFC1-0902-4C3E-8632-E93185E8F0A2}"/>
    <cellStyle name="Total 3 5 2 2 2 2" xfId="26970" xr:uid="{47DD6C47-D240-49BC-A354-E98E191DEF2F}"/>
    <cellStyle name="Total 3 5 2 2 3" xfId="9281" xr:uid="{5161597D-0230-4287-A299-42DB6145B2E7}"/>
    <cellStyle name="Total 3 5 2 2 3 2" xfId="24389" xr:uid="{9F5E0D22-F215-4B43-9D9F-AC98ED983429}"/>
    <cellStyle name="Total 3 5 2 2 4" xfId="20659" xr:uid="{50C671F2-26AD-4D99-856E-69D44DD3B10A}"/>
    <cellStyle name="Total 3 5 2 3" xfId="14799" xr:uid="{88F43D9E-7DCB-442E-BDDB-DFF4A0BBA449}"/>
    <cellStyle name="Total 3 5 2 3 2" xfId="29907" xr:uid="{C4AD18C7-8FA5-4CA2-9227-3D6DB895C63F}"/>
    <cellStyle name="Total 3 5 2 4" xfId="18022" xr:uid="{BD7E93A1-3597-4276-A164-22AAD7DDDE1B}"/>
    <cellStyle name="Total 3 5 3" xfId="3217" xr:uid="{0DB2AEE2-D3FE-449D-9235-F1558EAD87B1}"/>
    <cellStyle name="Total 3 5 3 2" xfId="5854" xr:uid="{C77B9F80-3147-450E-A791-742D51A42E3D}"/>
    <cellStyle name="Total 3 5 3 2 2" xfId="12165" xr:uid="{778AB139-4C3B-4928-8C15-C7EEFF1DBD71}"/>
    <cellStyle name="Total 3 5 3 2 2 2" xfId="27273" xr:uid="{201B7A6E-AB45-4C5B-AEB0-F6BC2B2CAA48}"/>
    <cellStyle name="Total 3 5 3 2 3" xfId="15984" xr:uid="{28887662-8741-4F87-BEC8-43AF3DCDB809}"/>
    <cellStyle name="Total 3 5 3 2 3 2" xfId="31092" xr:uid="{76B60F2B-426C-46A8-8985-BCC08BC60739}"/>
    <cellStyle name="Total 3 5 3 2 4" xfId="20962" xr:uid="{B71C6E59-F7DA-4BDA-BE56-2972578DE3D9}"/>
    <cellStyle name="Total 3 5 3 3" xfId="9599" xr:uid="{4BBFE636-72EE-4ACA-B8C8-0482001F42D8}"/>
    <cellStyle name="Total 3 5 3 3 2" xfId="24707" xr:uid="{0495118C-A15F-4E75-A5A1-98FE78046D3A}"/>
    <cellStyle name="Total 3 5 3 4" xfId="11237" xr:uid="{B4A4ADAA-A687-423B-954D-9D0656960855}"/>
    <cellStyle name="Total 3 5 3 4 2" xfId="26345" xr:uid="{D07794CD-747F-41CA-9680-3BAA2ADB3A43}"/>
    <cellStyle name="Total 3 5 3 5" xfId="18325" xr:uid="{CD091B7F-E38A-4290-B937-1FA43CCA972C}"/>
    <cellStyle name="Total 3 5 4" xfId="3543" xr:uid="{B84EAAFE-9BAC-46CE-9DCA-7963C6703474}"/>
    <cellStyle name="Total 3 5 4 2" xfId="6180" xr:uid="{42489549-BAEB-4AA1-AFB8-21D48A9754B5}"/>
    <cellStyle name="Total 3 5 4 2 2" xfId="12491" xr:uid="{5ADC6C83-FEE4-40F1-9B44-20790A1B2268}"/>
    <cellStyle name="Total 3 5 4 2 2 2" xfId="27599" xr:uid="{DC089A64-E866-4A94-B38D-DBD7C04330D1}"/>
    <cellStyle name="Total 3 5 4 2 3" xfId="7432" xr:uid="{DA546CC5-4FA6-468B-B601-C8F494A256EC}"/>
    <cellStyle name="Total 3 5 4 2 3 2" xfId="22540" xr:uid="{1BBEDBDE-B732-4C97-9F5B-064E1A4EFFC8}"/>
    <cellStyle name="Total 3 5 4 2 4" xfId="21288" xr:uid="{E470F72A-865E-464D-A98E-CB77328F4894}"/>
    <cellStyle name="Total 3 5 4 3" xfId="9925" xr:uid="{F555030B-78B7-459C-B3D5-C8A81286771C}"/>
    <cellStyle name="Total 3 5 4 3 2" xfId="25033" xr:uid="{037C732E-C30A-49BE-B1A3-7DE488B227DF}"/>
    <cellStyle name="Total 3 5 4 4" xfId="7286" xr:uid="{9DE60EE4-170C-4B0E-9FCA-840B868CFD3C}"/>
    <cellStyle name="Total 3 5 4 4 2" xfId="22394" xr:uid="{2777C1D0-929C-4B5D-A50D-D87CB29A1771}"/>
    <cellStyle name="Total 3 5 4 5" xfId="18651" xr:uid="{F91A5BBF-26A2-480B-B41B-8176B52B1CBC}"/>
    <cellStyle name="Total 3 5 5" xfId="3849" xr:uid="{449E63AC-961F-47EA-AF94-8CB6B8E9183A}"/>
    <cellStyle name="Total 3 5 5 2" xfId="6486" xr:uid="{B354CE23-7300-4041-BF9F-2F42CB014633}"/>
    <cellStyle name="Total 3 5 5 2 2" xfId="12797" xr:uid="{BD75062D-9F4B-43BB-9328-AE671636E1F0}"/>
    <cellStyle name="Total 3 5 5 2 2 2" xfId="27905" xr:uid="{7DB3884C-34B1-486B-BDAE-F98DF9ADA5E3}"/>
    <cellStyle name="Total 3 5 5 2 3" xfId="15842" xr:uid="{472C2F64-1B59-4950-B212-285A24FBCBA4}"/>
    <cellStyle name="Total 3 5 5 2 3 2" xfId="30950" xr:uid="{05831408-056F-4CBB-9019-838ADF390F63}"/>
    <cellStyle name="Total 3 5 5 2 4" xfId="21594" xr:uid="{91A852E5-7FDD-498D-88BB-629D6B85A8C5}"/>
    <cellStyle name="Total 3 5 5 3" xfId="10231" xr:uid="{7C93F898-CF73-4BF7-A22D-EF02ECC6D9A7}"/>
    <cellStyle name="Total 3 5 5 3 2" xfId="25339" xr:uid="{6FFDF84D-3DA0-42D3-AD86-2A505AC1994E}"/>
    <cellStyle name="Total 3 5 5 4" xfId="14432" xr:uid="{87189E5D-6C7F-44CB-8E80-FF21F2CA41A1}"/>
    <cellStyle name="Total 3 5 5 4 2" xfId="29540" xr:uid="{9511D414-4123-4F81-B636-9546059907B1}"/>
    <cellStyle name="Total 3 5 5 5" xfId="18957" xr:uid="{4AA85F1F-ACC3-4FD0-A475-3364254594B1}"/>
    <cellStyle name="Total 3 5 6" xfId="4231" xr:uid="{E3A9FBE5-7332-4DF8-9775-D8A03B06524E}"/>
    <cellStyle name="Total 3 5 6 2" xfId="6868" xr:uid="{D5643EE0-BE8A-40B9-A9B4-612E640B43CC}"/>
    <cellStyle name="Total 3 5 6 2 2" xfId="13179" xr:uid="{99D144B5-3F0E-4ECE-8A9E-1ED220FA6FD4}"/>
    <cellStyle name="Total 3 5 6 2 2 2" xfId="28287" xr:uid="{63186D26-1829-48DC-A2F4-97A9B95E02CB}"/>
    <cellStyle name="Total 3 5 6 2 3" xfId="16848" xr:uid="{0DC9C2CC-045A-4292-B105-C4131AECCF74}"/>
    <cellStyle name="Total 3 5 6 2 3 2" xfId="31956" xr:uid="{9F1BBF8B-13DB-44BF-8D46-56CB5242E379}"/>
    <cellStyle name="Total 3 5 6 2 4" xfId="21976" xr:uid="{10E86715-E94C-4627-8C34-84A42C2DA17C}"/>
    <cellStyle name="Total 3 5 6 3" xfId="10613" xr:uid="{261C0C40-3855-4F94-8F21-E368A11A7953}"/>
    <cellStyle name="Total 3 5 6 3 2" xfId="25721" xr:uid="{DE9B09E3-46E9-496D-B180-76920BEAE014}"/>
    <cellStyle name="Total 3 5 6 4" xfId="9239" xr:uid="{25DBD3AB-2C56-4ADA-B35C-4A6B72ED6355}"/>
    <cellStyle name="Total 3 5 6 4 2" xfId="24347" xr:uid="{59911EEF-C998-4B72-9B60-B3DF02187FC0}"/>
    <cellStyle name="Total 3 5 6 5" xfId="19339" xr:uid="{7801B192-607F-4551-AD70-A97A8AFB6419}"/>
    <cellStyle name="Total 3 5 7" xfId="4796" xr:uid="{621A93D1-203E-4FD7-AFD5-AC782583DDCE}"/>
    <cellStyle name="Total 3 5 7 2" xfId="11178" xr:uid="{30966512-2422-405F-BEFE-3F4AF9CFB696}"/>
    <cellStyle name="Total 3 5 7 2 2" xfId="26286" xr:uid="{63C6F580-9709-4F96-9455-05A49C2E74D4}"/>
    <cellStyle name="Total 3 5 7 3" xfId="7320" xr:uid="{78A34748-A4BD-40D1-BD0F-179823F35E63}"/>
    <cellStyle name="Total 3 5 7 3 2" xfId="22428" xr:uid="{35154A3E-1663-498E-8C50-8C8CB2CC58C3}"/>
    <cellStyle name="Total 3 5 7 4" xfId="19904" xr:uid="{506E72D6-DABE-4FFB-9C93-E3FAFBE8E393}"/>
    <cellStyle name="Total 3 5 8" xfId="8657" xr:uid="{26FECF14-DD3D-4E9D-8AFE-ECE0632AFCB3}"/>
    <cellStyle name="Total 3 5 8 2" xfId="23765" xr:uid="{A02EC0DB-F3B0-4CC1-B44C-D3036C8DD1F8}"/>
    <cellStyle name="Total 3 5 9" xfId="13429" xr:uid="{DF4FD368-5A2C-42C3-BCCE-BC3DFA501C4F}"/>
    <cellStyle name="Total 3 5 9 2" xfId="28537" xr:uid="{7180116E-BBA1-45AB-88FB-FF02549D9647}"/>
    <cellStyle name="Total 4" xfId="1783" xr:uid="{00000000-0005-0000-0000-0000F7060000}"/>
    <cellStyle name="Total 4 2" xfId="1954" xr:uid="{78BB80CE-286A-4682-AFE1-CA5973E3B271}"/>
    <cellStyle name="Total 4 2 10" xfId="8455" xr:uid="{B1BFEEE8-CD00-409D-8524-473E3914805B}"/>
    <cellStyle name="Total 4 2 10 2" xfId="23563" xr:uid="{CA3DD056-04CE-411D-8C07-AC492CFAB523}"/>
    <cellStyle name="Total 4 2 11" xfId="8242" xr:uid="{903CAF3D-EFF0-4964-A432-D28A7629B543}"/>
    <cellStyle name="Total 4 2 11 2" xfId="23350" xr:uid="{94AD6E89-0D9B-4CD6-9424-D042BDADEEAA}"/>
    <cellStyle name="Total 4 2 12" xfId="8196" xr:uid="{7C2F9AAD-29F1-42F7-A98A-C4D0F7231237}"/>
    <cellStyle name="Total 4 2 12 2" xfId="23304" xr:uid="{DCCB0C1C-F5C7-4580-8AE1-3D6E52B37107}"/>
    <cellStyle name="Total 4 2 13" xfId="17179" xr:uid="{8A07DEC7-9497-452E-B98D-A12FABB4873C}"/>
    <cellStyle name="Total 4 2 2" xfId="2514" xr:uid="{FD64D9D4-6CF9-4578-9BA0-2E776EE9915E}"/>
    <cellStyle name="Total 4 2 2 2" xfId="5151" xr:uid="{F78DE205-1C27-4AD5-8775-0EEC3B5329B2}"/>
    <cellStyle name="Total 4 2 2 2 2" xfId="11515" xr:uid="{6902E03D-97A6-4BD8-B4BD-801AB439A9E0}"/>
    <cellStyle name="Total 4 2 2 2 2 2" xfId="26623" xr:uid="{393E073A-DEA9-4773-A4CD-1BAA4F75C98E}"/>
    <cellStyle name="Total 4 2 2 2 3" xfId="15618" xr:uid="{E03A334C-1C58-4DB4-A380-7EB1FB13F6EB}"/>
    <cellStyle name="Total 4 2 2 2 3 2" xfId="30726" xr:uid="{C1B0E44E-ECB8-4579-89CA-B297A3C7AE73}"/>
    <cellStyle name="Total 4 2 2 2 4" xfId="20259" xr:uid="{40A1A663-F94D-466C-B2F8-9CFC9D5B73BC}"/>
    <cellStyle name="Total 4 2 2 3" xfId="8981" xr:uid="{9CA4373F-A858-4694-A423-A0B84195FBE4}"/>
    <cellStyle name="Total 4 2 2 3 2" xfId="24089" xr:uid="{73BCABA5-D8E6-4087-B827-E630D13FA5A4}"/>
    <cellStyle name="Total 4 2 3" xfId="2730" xr:uid="{2542B71E-AA29-46DD-A6A2-82D583FA4440}"/>
    <cellStyle name="Total 4 2 3 2" xfId="5367" xr:uid="{6A89739B-A614-4730-B075-D8FECDE1FEC8}"/>
    <cellStyle name="Total 4 2 3 2 2" xfId="11716" xr:uid="{F91259A6-3A4E-4410-B1BB-69617CAA8D81}"/>
    <cellStyle name="Total 4 2 3 2 2 2" xfId="26824" xr:uid="{449EB984-95A5-4C7D-BB1E-C9821A97BBCB}"/>
    <cellStyle name="Total 4 2 3 2 3" xfId="13554" xr:uid="{9FBFDFD0-D186-4430-BFCE-2CD555D06570}"/>
    <cellStyle name="Total 4 2 3 2 3 2" xfId="28662" xr:uid="{2CB3CB97-544F-4523-ACBB-1F80B21B340E}"/>
    <cellStyle name="Total 4 2 3 2 4" xfId="20475" xr:uid="{A2A64EB8-CF08-4DA1-9B9D-AF58A48315F8}"/>
    <cellStyle name="Total 4 2 3 3" xfId="13596" xr:uid="{F206FF39-FEAE-4FA1-9817-EA1DDBCB51DA}"/>
    <cellStyle name="Total 4 2 3 3 2" xfId="28704" xr:uid="{FE511595-C62B-461F-8B54-506D9328E1F5}"/>
    <cellStyle name="Total 4 2 3 4" xfId="17838" xr:uid="{C8F030C2-F654-4311-A405-BEF04A9BEC12}"/>
    <cellStyle name="Total 4 2 4" xfId="3033" xr:uid="{AFD57772-17A8-475C-B409-BE7C06735842}"/>
    <cellStyle name="Total 4 2 4 2" xfId="5670" xr:uid="{456C9458-C3B0-4EC6-840D-BD394275B1B1}"/>
    <cellStyle name="Total 4 2 4 2 2" xfId="11981" xr:uid="{12310CCB-6DE8-4E51-AED2-EE6909FD508C}"/>
    <cellStyle name="Total 4 2 4 2 2 2" xfId="27089" xr:uid="{D761A187-2237-4324-9C92-1E033291CD4C}"/>
    <cellStyle name="Total 4 2 4 2 3" xfId="16432" xr:uid="{E3041334-624B-41AD-A6D1-155A3D98B7B3}"/>
    <cellStyle name="Total 4 2 4 2 3 2" xfId="31540" xr:uid="{B92BCFC2-328B-4341-804B-0174E3361CA2}"/>
    <cellStyle name="Total 4 2 4 2 4" xfId="20778" xr:uid="{BD032819-7581-435B-BE01-AB941763EAC1}"/>
    <cellStyle name="Total 4 2 4 3" xfId="9415" xr:uid="{697FC6C5-9468-4879-A6BB-9933B80C372A}"/>
    <cellStyle name="Total 4 2 4 3 2" xfId="24523" xr:uid="{0EB0EE75-D04D-4141-B54C-F085A31FBC98}"/>
    <cellStyle name="Total 4 2 4 4" xfId="7841" xr:uid="{19B69A40-2C0E-43B7-B4FE-05B62FC78479}"/>
    <cellStyle name="Total 4 2 4 4 2" xfId="22949" xr:uid="{E3CF97BF-1407-4BA4-8FAF-EB0D847371B5}"/>
    <cellStyle name="Total 4 2 4 5" xfId="18141" xr:uid="{008B5D2C-0D5B-4E93-A66F-ACC9F95926F1}"/>
    <cellStyle name="Total 4 2 5" xfId="3359" xr:uid="{EA616449-3045-444C-8ABF-050CE6132393}"/>
    <cellStyle name="Total 4 2 5 2" xfId="5996" xr:uid="{8E71B41B-BC63-4E70-8D04-44658EA1B0A0}"/>
    <cellStyle name="Total 4 2 5 2 2" xfId="12307" xr:uid="{66E8C60F-E332-4659-80D6-17AB4E186DDA}"/>
    <cellStyle name="Total 4 2 5 2 2 2" xfId="27415" xr:uid="{C84EEC14-398B-4F83-A109-16521CFD5A11}"/>
    <cellStyle name="Total 4 2 5 2 3" xfId="15585" xr:uid="{C719C8D8-410F-48F9-B9FB-54840DC1FD1C}"/>
    <cellStyle name="Total 4 2 5 2 3 2" xfId="30693" xr:uid="{E75CCE19-5F61-4A02-B86B-10F8DFD3AACB}"/>
    <cellStyle name="Total 4 2 5 2 4" xfId="21104" xr:uid="{2FBBAE04-F4A5-42FD-A9B9-A2229DC7FEFE}"/>
    <cellStyle name="Total 4 2 5 3" xfId="9741" xr:uid="{D66640D0-8C43-4C06-B1DE-46F22597A50A}"/>
    <cellStyle name="Total 4 2 5 3 2" xfId="24849" xr:uid="{C5550B9C-C1C4-4BF9-85B5-F903691033FB}"/>
    <cellStyle name="Total 4 2 5 4" xfId="14129" xr:uid="{F7663D8A-89BE-48E1-BA4C-82F38EA04575}"/>
    <cellStyle name="Total 4 2 5 4 2" xfId="29237" xr:uid="{81A16C71-D53E-4D83-897A-E49406251A8E}"/>
    <cellStyle name="Total 4 2 5 5" xfId="18467" xr:uid="{2F2768CE-D753-4BCE-BD73-19CE7F64ECB6}"/>
    <cellStyle name="Total 4 2 6" xfId="3665" xr:uid="{522DEAB4-1D69-4FD5-B2FD-CFEDE9795E2F}"/>
    <cellStyle name="Total 4 2 6 2" xfId="6302" xr:uid="{BFA62A82-AE24-47DF-868E-F23B48D6AA14}"/>
    <cellStyle name="Total 4 2 6 2 2" xfId="12613" xr:uid="{5E785CAF-AE2A-4734-9369-529323FDD0E1}"/>
    <cellStyle name="Total 4 2 6 2 2 2" xfId="27721" xr:uid="{91445AE1-7A08-46DC-B7AC-80FFA91F8229}"/>
    <cellStyle name="Total 4 2 6 2 3" xfId="7982" xr:uid="{8D7EF920-1B53-407A-9AF6-F5A33EB054FF}"/>
    <cellStyle name="Total 4 2 6 2 3 2" xfId="23090" xr:uid="{110BC813-B23E-4735-9958-E09E9A756BEF}"/>
    <cellStyle name="Total 4 2 6 2 4" xfId="21410" xr:uid="{614E095A-E185-45A0-A8AF-AE72D2FDC91C}"/>
    <cellStyle name="Total 4 2 6 3" xfId="10047" xr:uid="{770EA0DF-5B13-45F9-9C76-34A1FF47C2AF}"/>
    <cellStyle name="Total 4 2 6 3 2" xfId="25155" xr:uid="{9DE0731C-C16B-4731-865F-F7C3D2706B61}"/>
    <cellStyle name="Total 4 2 6 4" xfId="13586" xr:uid="{07651275-6F78-470C-80FB-AAED7220C9A3}"/>
    <cellStyle name="Total 4 2 6 4 2" xfId="28694" xr:uid="{5F8884F6-7C90-46A3-BFEE-0B7B76AA440D}"/>
    <cellStyle name="Total 4 2 6 5" xfId="18773" xr:uid="{96E46FD6-B852-4249-ADD6-3EC544526D91}"/>
    <cellStyle name="Total 4 2 7" xfId="4026" xr:uid="{635ADE42-3500-4694-8A91-E451D4252DF8}"/>
    <cellStyle name="Total 4 2 7 2" xfId="6663" xr:uid="{2A9D5C51-BCC6-4368-B0EB-FC7ACD719F1E}"/>
    <cellStyle name="Total 4 2 7 2 2" xfId="12974" xr:uid="{B2FB2A38-4EDE-455A-AC10-E0A663510D10}"/>
    <cellStyle name="Total 4 2 7 2 2 2" xfId="28082" xr:uid="{289C22F7-5081-408C-8D3F-04587979E0A3}"/>
    <cellStyle name="Total 4 2 7 2 3" xfId="16664" xr:uid="{4389371A-9B65-4626-A9D6-83CCA17DEF98}"/>
    <cellStyle name="Total 4 2 7 2 3 2" xfId="31772" xr:uid="{18BAC3B7-4B35-41D3-ACB6-EC483553AE1A}"/>
    <cellStyle name="Total 4 2 7 2 4" xfId="21771" xr:uid="{3317A4C6-67C2-49F4-8147-B28FB65ED4D4}"/>
    <cellStyle name="Total 4 2 7 3" xfId="10408" xr:uid="{EF8A371F-AD01-4937-9995-C15EB88BD87E}"/>
    <cellStyle name="Total 4 2 7 3 2" xfId="25516" xr:uid="{A87E6609-7550-4470-803F-3E7F7FF3E1B1}"/>
    <cellStyle name="Total 4 2 7 4" xfId="9145" xr:uid="{645450A6-80B1-4B87-9655-5C386B975096}"/>
    <cellStyle name="Total 4 2 7 4 2" xfId="24253" xr:uid="{1D8B022F-D474-43CD-A503-898D98EBC072}"/>
    <cellStyle name="Total 4 2 7 5" xfId="19134" xr:uid="{E4EF77AE-0F26-4F04-B18D-AAE48C64E960}"/>
    <cellStyle name="Total 4 2 8" xfId="4339" xr:uid="{AB2C2462-7F37-4499-8D3D-21045A72BBFC}"/>
    <cellStyle name="Total 4 2 8 2" xfId="6976" xr:uid="{01224920-CF5C-45EE-8501-9B3A92D6BA2E}"/>
    <cellStyle name="Total 4 2 8 2 2" xfId="13287" xr:uid="{119F6441-C30F-4F42-96F7-8F003924B2EC}"/>
    <cellStyle name="Total 4 2 8 2 2 2" xfId="28395" xr:uid="{5801C31F-5286-4CD2-A795-FF6F99E99C8B}"/>
    <cellStyle name="Total 4 2 8 2 3" xfId="16951" xr:uid="{6B9920ED-28F9-4D9C-9C5E-009C7FE763CA}"/>
    <cellStyle name="Total 4 2 8 2 3 2" xfId="32059" xr:uid="{55E62988-4AB9-4BBD-9622-E5631492B541}"/>
    <cellStyle name="Total 4 2 8 2 4" xfId="22084" xr:uid="{5D266EE4-38EE-4D95-8B7B-BE8BC964FA73}"/>
    <cellStyle name="Total 4 2 8 3" xfId="10721" xr:uid="{FA93628B-36A9-45A9-A301-742FFA0845F6}"/>
    <cellStyle name="Total 4 2 8 3 2" xfId="25829" xr:uid="{D65B6FB0-CE87-40E2-A0E4-5AB029B81920}"/>
    <cellStyle name="Total 4 2 8 4" xfId="7835" xr:uid="{123F97C9-1566-4E26-B941-0D9B536C9591}"/>
    <cellStyle name="Total 4 2 8 4 2" xfId="22943" xr:uid="{DB1EC771-F5B1-49C3-B692-FCE2613D3C75}"/>
    <cellStyle name="Total 4 2 8 5" xfId="19447" xr:uid="{485B7592-993C-4187-AC4C-A78B8611E3C5}"/>
    <cellStyle name="Total 4 2 9" xfId="4591" xr:uid="{22FCF351-8D94-4188-8814-469828C35717}"/>
    <cellStyle name="Total 4 2 9 2" xfId="10973" xr:uid="{8AF803E3-FEC5-48C8-853E-D56A475FBA48}"/>
    <cellStyle name="Total 4 2 9 2 2" xfId="26081" xr:uid="{400B6DAA-C194-4EF1-B3D7-11D729424F26}"/>
    <cellStyle name="Total 4 2 9 3" xfId="7114" xr:uid="{1D486E26-A0FE-4411-831C-CB1BA6DD32E1}"/>
    <cellStyle name="Total 4 2 9 3 2" xfId="22222" xr:uid="{A3C0A3BC-EC59-4D6E-9E85-E790810D5160}"/>
    <cellStyle name="Total 4 2 9 4" xfId="19699" xr:uid="{59D00FA7-14EE-4F41-A479-03DD48136B1A}"/>
    <cellStyle name="Total 4 3" xfId="1983" xr:uid="{0EB5B255-D0B7-441C-92C3-4EA1B62E883C}"/>
    <cellStyle name="Total 4 3 10" xfId="8481" xr:uid="{F1A063D4-D731-4CD7-AA5F-8C494043C6A2}"/>
    <cellStyle name="Total 4 3 10 2" xfId="23589" xr:uid="{A62A0D9B-C96B-4BA0-899F-9E5E8931576F}"/>
    <cellStyle name="Total 4 3 11" xfId="7198" xr:uid="{65DAD0CE-6E68-4E8C-A6A6-5C2A83756BDB}"/>
    <cellStyle name="Total 4 3 11 2" xfId="22306" xr:uid="{AFA2D61A-2965-4E23-8EA0-227824A63D2E}"/>
    <cellStyle name="Total 4 3 12" xfId="15770" xr:uid="{3AE8F774-0D42-48AA-A814-C4C1C40CE568}"/>
    <cellStyle name="Total 4 3 12 2" xfId="30878" xr:uid="{008098C0-8A09-4623-852E-438B0CB432B1}"/>
    <cellStyle name="Total 4 3 13" xfId="17208" xr:uid="{CA8AAF02-52BA-4A65-801F-39EF02665143}"/>
    <cellStyle name="Total 4 3 2" xfId="2543" xr:uid="{9F3D1F57-8762-4BB9-AB29-0CF73F810791}"/>
    <cellStyle name="Total 4 3 2 2" xfId="5180" xr:uid="{B3B9FC3D-8EBE-4AE2-978D-7CAD2E56F900}"/>
    <cellStyle name="Total 4 3 2 2 2" xfId="11544" xr:uid="{AA55446A-24F6-4485-8203-9FB0CB17ABE1}"/>
    <cellStyle name="Total 4 3 2 2 2 2" xfId="26652" xr:uid="{34C4FE2D-2A42-4EDA-9477-8E8BF4111726}"/>
    <cellStyle name="Total 4 3 2 2 3" xfId="14819" xr:uid="{6D80C111-C50F-4002-80B3-D78EB14F636D}"/>
    <cellStyle name="Total 4 3 2 2 3 2" xfId="29927" xr:uid="{AF75CEC3-462A-4A77-967C-BD3C61063BBA}"/>
    <cellStyle name="Total 4 3 2 2 4" xfId="20288" xr:uid="{68866150-EC8D-4774-91F3-423AD8B13AE5}"/>
    <cellStyle name="Total 4 3 2 3" xfId="9010" xr:uid="{3F3D93F4-008A-49CF-8D28-6043959C6797}"/>
    <cellStyle name="Total 4 3 2 3 2" xfId="24118" xr:uid="{CE8B14AB-B5B8-4DAC-9704-B306A75F6507}"/>
    <cellStyle name="Total 4 3 3" xfId="2745" xr:uid="{15AC44AC-ABDE-4BED-B71F-4CF5954DFBB8}"/>
    <cellStyle name="Total 4 3 3 2" xfId="5382" xr:uid="{96155E41-5B0B-491C-914F-EDD11BE7324B}"/>
    <cellStyle name="Total 4 3 3 2 2" xfId="11731" xr:uid="{B89C0946-4DB5-4B12-8D72-6A937E6D5630}"/>
    <cellStyle name="Total 4 3 3 2 2 2" xfId="26839" xr:uid="{4E1C8248-3735-4140-B5AA-89A51860FE09}"/>
    <cellStyle name="Total 4 3 3 2 3" xfId="7327" xr:uid="{F09D891F-2CE8-4778-8664-FCC39EA0B829}"/>
    <cellStyle name="Total 4 3 3 2 3 2" xfId="22435" xr:uid="{088AF604-EBF9-4815-8BE3-EC94F550E7E9}"/>
    <cellStyle name="Total 4 3 3 2 4" xfId="20490" xr:uid="{F0EDA8ED-B84F-4BA5-B434-C9B83D6F068A}"/>
    <cellStyle name="Total 4 3 3 3" xfId="16093" xr:uid="{D04892B7-1BDE-4487-A1DC-D31423FB9BBE}"/>
    <cellStyle name="Total 4 3 3 3 2" xfId="31201" xr:uid="{863B2FE5-5696-4102-92DE-E7B98E486D97}"/>
    <cellStyle name="Total 4 3 3 4" xfId="17853" xr:uid="{2C1A5ADB-F9B2-4F05-B1E2-796BC286B18C}"/>
    <cellStyle name="Total 4 3 4" xfId="3048" xr:uid="{71330340-9B14-49F6-A0F5-578276638246}"/>
    <cellStyle name="Total 4 3 4 2" xfId="5685" xr:uid="{E98BD3AF-21E1-40AE-B7CA-C789D99FA296}"/>
    <cellStyle name="Total 4 3 4 2 2" xfId="11996" xr:uid="{F32661BE-01C9-45FA-AF36-523581389399}"/>
    <cellStyle name="Total 4 3 4 2 2 2" xfId="27104" xr:uid="{2E74831C-FF82-4104-AA35-F21FDF0E6A33}"/>
    <cellStyle name="Total 4 3 4 2 3" xfId="7228" xr:uid="{0B65545A-5A80-47CC-B499-42F070F1FFAC}"/>
    <cellStyle name="Total 4 3 4 2 3 2" xfId="22336" xr:uid="{EF4A930D-8259-4E71-B01A-7085B8F0E984}"/>
    <cellStyle name="Total 4 3 4 2 4" xfId="20793" xr:uid="{E629F816-37FE-4ECE-8E69-2861D7E9DDDF}"/>
    <cellStyle name="Total 4 3 4 3" xfId="9430" xr:uid="{D2FA08AF-15EB-46DE-A590-7814D2E27008}"/>
    <cellStyle name="Total 4 3 4 3 2" xfId="24538" xr:uid="{25AD448F-3824-4DEB-9E06-909581979FE5}"/>
    <cellStyle name="Total 4 3 4 4" xfId="9260" xr:uid="{52DC5915-595D-4520-AEC2-92E36703C2FE}"/>
    <cellStyle name="Total 4 3 4 4 2" xfId="24368" xr:uid="{86EAB807-7CA3-4A6D-ABA4-FBCE23F764CD}"/>
    <cellStyle name="Total 4 3 4 5" xfId="18156" xr:uid="{289A76C0-E7DC-48B3-867F-53434896080F}"/>
    <cellStyle name="Total 4 3 5" xfId="3374" xr:uid="{0CD48BC3-0AB8-4B01-B75D-08018EE92BE0}"/>
    <cellStyle name="Total 4 3 5 2" xfId="6011" xr:uid="{8E8521FD-C387-4D3C-87E7-DD29F7326BB7}"/>
    <cellStyle name="Total 4 3 5 2 2" xfId="12322" xr:uid="{45CD2BAD-3383-4ECA-B821-709D27A6A075}"/>
    <cellStyle name="Total 4 3 5 2 2 2" xfId="27430" xr:uid="{04B18C0B-8196-46BF-94E5-35F755A23484}"/>
    <cellStyle name="Total 4 3 5 2 3" xfId="15712" xr:uid="{536E4A5C-06B3-4C69-BC4C-B91203170989}"/>
    <cellStyle name="Total 4 3 5 2 3 2" xfId="30820" xr:uid="{3B912782-EA2E-4ED5-A4F2-7CA3CA1AB091}"/>
    <cellStyle name="Total 4 3 5 2 4" xfId="21119" xr:uid="{266135FD-715B-4218-B49C-01F51B7A38DD}"/>
    <cellStyle name="Total 4 3 5 3" xfId="9756" xr:uid="{0F916E46-273A-4E1C-AAB4-2993AD2BBA17}"/>
    <cellStyle name="Total 4 3 5 3 2" xfId="24864" xr:uid="{5603F616-62A8-4BC1-91A1-6A9FF3DBF4FC}"/>
    <cellStyle name="Total 4 3 5 4" xfId="14467" xr:uid="{FC3EBD8D-62F9-4A5F-A7AC-BEF787BC6230}"/>
    <cellStyle name="Total 4 3 5 4 2" xfId="29575" xr:uid="{C8744FE2-85C4-48E1-9335-DA5C6FA06205}"/>
    <cellStyle name="Total 4 3 5 5" xfId="18482" xr:uid="{5AABF031-128E-41C0-A955-E25BE5A31635}"/>
    <cellStyle name="Total 4 3 6" xfId="3680" xr:uid="{99670B14-5F37-4EB4-B675-E71B2E1B2FEE}"/>
    <cellStyle name="Total 4 3 6 2" xfId="6317" xr:uid="{B91B2B38-553D-484A-961D-18206DD5F54F}"/>
    <cellStyle name="Total 4 3 6 2 2" xfId="12628" xr:uid="{E590C630-73E5-4ADC-9CB3-7A7895C4C9D4}"/>
    <cellStyle name="Total 4 3 6 2 2 2" xfId="27736" xr:uid="{25C7678F-9276-4729-8984-96328DC12AC2}"/>
    <cellStyle name="Total 4 3 6 2 3" xfId="14468" xr:uid="{CC458798-0DEF-4F4A-9A83-AF5E27054736}"/>
    <cellStyle name="Total 4 3 6 2 3 2" xfId="29576" xr:uid="{C2E2D178-C5FD-4776-9199-95FFF842393F}"/>
    <cellStyle name="Total 4 3 6 2 4" xfId="21425" xr:uid="{7BEEA12A-7FB4-499B-8CE6-A5AAC1957E49}"/>
    <cellStyle name="Total 4 3 6 3" xfId="10062" xr:uid="{2AE62945-EBFB-44B0-B621-6671E90295B4}"/>
    <cellStyle name="Total 4 3 6 3 2" xfId="25170" xr:uid="{F4B95E9C-AF09-431E-BF2B-3D77FD111F00}"/>
    <cellStyle name="Total 4 3 6 4" xfId="9258" xr:uid="{5E58A6DD-9326-4B47-99B0-199F6708603F}"/>
    <cellStyle name="Total 4 3 6 4 2" xfId="24366" xr:uid="{E68CA7C4-2EC7-4F41-964E-7298747E0852}"/>
    <cellStyle name="Total 4 3 6 5" xfId="18788" xr:uid="{EB20FC55-1E25-4F94-83B9-8254F4D8CFB2}"/>
    <cellStyle name="Total 4 3 7" xfId="4055" xr:uid="{F7BB4505-F3F0-4DA1-9059-353281948687}"/>
    <cellStyle name="Total 4 3 7 2" xfId="6692" xr:uid="{F27C676E-9FF0-4E6E-9DA3-B4CB05A5C388}"/>
    <cellStyle name="Total 4 3 7 2 2" xfId="13003" xr:uid="{F48D7765-C971-4F20-B41F-064C5FD516C4}"/>
    <cellStyle name="Total 4 3 7 2 2 2" xfId="28111" xr:uid="{9D7309A8-44C5-42B5-8756-9ADBD6D0DA44}"/>
    <cellStyle name="Total 4 3 7 2 3" xfId="16679" xr:uid="{4B7118B5-D0A9-4705-B016-0CDF46EB9833}"/>
    <cellStyle name="Total 4 3 7 2 3 2" xfId="31787" xr:uid="{6D274F17-8FC2-406E-8FE2-A8D2D2A08E11}"/>
    <cellStyle name="Total 4 3 7 2 4" xfId="21800" xr:uid="{9ACEAEBD-5297-4550-8214-FE3529AAD7C1}"/>
    <cellStyle name="Total 4 3 7 3" xfId="10437" xr:uid="{8FE3DCE1-D55D-4422-B9C3-DB3A8927D8B6}"/>
    <cellStyle name="Total 4 3 7 3 2" xfId="25545" xr:uid="{9ADEF4B5-4986-4CDC-82D7-46853CAED1BC}"/>
    <cellStyle name="Total 4 3 7 4" xfId="16350" xr:uid="{EE43F0C7-EC21-47E6-93DD-DD05F04525BD}"/>
    <cellStyle name="Total 4 3 7 4 2" xfId="31458" xr:uid="{44785632-3F06-4901-A475-1EFD18290B19}"/>
    <cellStyle name="Total 4 3 7 5" xfId="19163" xr:uid="{3994D03C-3F5A-4370-9DC5-C64077A2D5DF}"/>
    <cellStyle name="Total 4 3 8" xfId="4354" xr:uid="{F302FAAF-2B90-4E66-9604-9EE8DDAC945D}"/>
    <cellStyle name="Total 4 3 8 2" xfId="6991" xr:uid="{ECCBA1CF-62FD-4002-A3DE-3744B4D5F89D}"/>
    <cellStyle name="Total 4 3 8 2 2" xfId="13302" xr:uid="{2AAB6D4E-F316-468F-AEFC-382128927E96}"/>
    <cellStyle name="Total 4 3 8 2 2 2" xfId="28410" xr:uid="{AF476D42-BE54-4C59-8BD5-CC1DDC20D170}"/>
    <cellStyle name="Total 4 3 8 2 3" xfId="16966" xr:uid="{514F513B-97E8-491C-B19B-83DAD2A09AF3}"/>
    <cellStyle name="Total 4 3 8 2 3 2" xfId="32074" xr:uid="{1C0F4385-FED3-418A-AA52-EA8AD7F0A71A}"/>
    <cellStyle name="Total 4 3 8 2 4" xfId="22099" xr:uid="{66B1F94B-D067-44BC-963A-47124A7BB614}"/>
    <cellStyle name="Total 4 3 8 3" xfId="10736" xr:uid="{6B7DDA46-647F-496C-9084-B43A217CC714}"/>
    <cellStyle name="Total 4 3 8 3 2" xfId="25844" xr:uid="{B124AABA-A687-469C-A82F-917B9E49ECA7}"/>
    <cellStyle name="Total 4 3 8 4" xfId="16509" xr:uid="{2E659A0B-98EF-48F3-80F5-16BB483B1220}"/>
    <cellStyle name="Total 4 3 8 4 2" xfId="31617" xr:uid="{A4285B5E-C05E-41E0-B075-7AC32705F1FB}"/>
    <cellStyle name="Total 4 3 8 5" xfId="19462" xr:uid="{88117D07-920D-4185-90AC-247CDF48A418}"/>
    <cellStyle name="Total 4 3 9" xfId="4620" xr:uid="{FAC76ABF-08BE-4952-AD42-8D340F8E4536}"/>
    <cellStyle name="Total 4 3 9 2" xfId="11002" xr:uid="{1736A5E7-36F6-4B66-A31B-B0A69AFFF96F}"/>
    <cellStyle name="Total 4 3 9 2 2" xfId="26110" xr:uid="{7EED08B0-F5A6-4BCD-8562-3BF6E392E9EF}"/>
    <cellStyle name="Total 4 3 9 3" xfId="7367" xr:uid="{CAC413E2-FC90-4C5C-8241-2620E56C958E}"/>
    <cellStyle name="Total 4 3 9 3 2" xfId="22475" xr:uid="{23BFE748-64BC-4C0A-B5E7-D69EC7A043F1}"/>
    <cellStyle name="Total 4 3 9 4" xfId="19728" xr:uid="{7EDE35D6-AB4C-4225-88F4-47D278A14F2B}"/>
    <cellStyle name="Total 4 4" xfId="2145" xr:uid="{CCDF9949-948A-41F4-9358-78D23F50F3DA}"/>
    <cellStyle name="Total 4 4 10" xfId="11219" xr:uid="{912BFBF6-83FA-4822-A4C2-226A5918DAEC}"/>
    <cellStyle name="Total 4 4 10 2" xfId="26327" xr:uid="{4F164E12-B8AB-42B7-AB37-68D237547C23}"/>
    <cellStyle name="Total 4 4 11" xfId="16289" xr:uid="{D176AC2D-8FBD-407B-AB70-A38B213F843B}"/>
    <cellStyle name="Total 4 4 11 2" xfId="31397" xr:uid="{8BD11E15-23D5-4E00-B41C-43A3AE25CB30}"/>
    <cellStyle name="Total 4 4 12" xfId="17370" xr:uid="{B09D9D87-AC9E-4E83-B9BF-B1C2403F24FA}"/>
    <cellStyle name="Total 4 4 2" xfId="2635" xr:uid="{8B886366-56ED-4C43-9357-4531542C28BC}"/>
    <cellStyle name="Total 4 4 2 2" xfId="5272" xr:uid="{4CF50B87-21AC-47A9-BF9A-FFF5F3B92EF7}"/>
    <cellStyle name="Total 4 4 2 2 2" xfId="11636" xr:uid="{62A2AAD4-57A7-4EBB-8C6E-AA12C6163FF1}"/>
    <cellStyle name="Total 4 4 2 2 2 2" xfId="26744" xr:uid="{5B44F4CA-0FC8-415C-8D31-4404F3AE5745}"/>
    <cellStyle name="Total 4 4 2 2 3" xfId="13755" xr:uid="{0CFA4727-201B-40C9-AE13-154F195AC82A}"/>
    <cellStyle name="Total 4 4 2 2 3 2" xfId="28863" xr:uid="{E3AEA77F-C173-46D7-979E-8E8783EB70DB}"/>
    <cellStyle name="Total 4 4 2 2 4" xfId="20380" xr:uid="{D345DA76-673C-489B-8E0F-F4D46E8CFCFD}"/>
    <cellStyle name="Total 4 4 2 3" xfId="9102" xr:uid="{7B6A3D2F-D574-40FF-8B94-617F51A7707C}"/>
    <cellStyle name="Total 4 4 2 3 2" xfId="24210" xr:uid="{0DBFFDDD-1553-455A-A62A-370925BA9C34}"/>
    <cellStyle name="Total 4 4 2 4" xfId="15379" xr:uid="{7715D1E5-F7C1-44BD-BD0A-A8E69F8F4C9B}"/>
    <cellStyle name="Total 4 4 2 4 2" xfId="30487" xr:uid="{DAFE865C-2B87-481D-97E6-E00D0EF6F863}"/>
    <cellStyle name="Total 4 4 2 5" xfId="7911" xr:uid="{0F154C69-32AB-4C61-A34A-F569A98E1ACA}"/>
    <cellStyle name="Total 4 4 2 5 2" xfId="23019" xr:uid="{16E5B716-D2CC-470F-A06E-390B04369107}"/>
    <cellStyle name="Total 4 4 2 6" xfId="17743" xr:uid="{A1005A8A-2630-4777-A9ED-0A38DD7F64CE}"/>
    <cellStyle name="Total 4 4 3" xfId="2900" xr:uid="{E718DA85-12B8-437A-B953-0B94DBC6F909}"/>
    <cellStyle name="Total 4 4 3 2" xfId="5537" xr:uid="{2E802CF0-CD49-4ADE-B99C-954AEF8A8104}"/>
    <cellStyle name="Total 4 4 3 2 2" xfId="11848" xr:uid="{9DD28C7E-56D4-4FED-AC84-15C2C6BB8902}"/>
    <cellStyle name="Total 4 4 3 2 2 2" xfId="26956" xr:uid="{E2822E3B-5148-450E-B993-1B80843B6E31}"/>
    <cellStyle name="Total 4 4 3 2 3" xfId="15490" xr:uid="{28A68595-F153-4E07-8EF5-2397525A1831}"/>
    <cellStyle name="Total 4 4 3 2 3 2" xfId="30598" xr:uid="{276773A3-F4EE-4FC0-899F-A3584770B019}"/>
    <cellStyle name="Total 4 4 3 2 4" xfId="20645" xr:uid="{14B9D73D-BD28-40FB-83FD-27F0302AC2A1}"/>
    <cellStyle name="Total 4 4 3 3" xfId="8071" xr:uid="{9806167B-2531-4D5F-BEC8-7EDA0BA388CF}"/>
    <cellStyle name="Total 4 4 3 3 2" xfId="23179" xr:uid="{903CDCF2-F052-424B-841B-258286BEB31F}"/>
    <cellStyle name="Total 4 4 3 4" xfId="18008" xr:uid="{2B1207B7-AFCA-4D26-9264-C9C6327FBE02}"/>
    <cellStyle name="Total 4 4 4" xfId="3203" xr:uid="{98595C5B-3BCC-4C76-B4F8-6D07D64A7A9D}"/>
    <cellStyle name="Total 4 4 4 2" xfId="5840" xr:uid="{3D751825-424D-4207-80E3-713661EE5039}"/>
    <cellStyle name="Total 4 4 4 2 2" xfId="12151" xr:uid="{6A405BFF-2CB2-4F0C-8DA7-3E63C8A264B5}"/>
    <cellStyle name="Total 4 4 4 2 2 2" xfId="27259" xr:uid="{CD7BF08F-E6AF-47B4-B2C4-F3130067DB60}"/>
    <cellStyle name="Total 4 4 4 2 3" xfId="14258" xr:uid="{ACF3B5C8-C2A5-4753-9C19-1C3CB4DDE0CB}"/>
    <cellStyle name="Total 4 4 4 2 3 2" xfId="29366" xr:uid="{41CF42DD-1562-4045-BBEA-9C05529EC5B8}"/>
    <cellStyle name="Total 4 4 4 2 4" xfId="20948" xr:uid="{7F2C3F96-6669-49D2-BC46-7720AD744C81}"/>
    <cellStyle name="Total 4 4 4 3" xfId="9585" xr:uid="{73BB11EC-71BF-433D-B212-43A84A17D166}"/>
    <cellStyle name="Total 4 4 4 3 2" xfId="24693" xr:uid="{7EAA8C3C-2188-4291-AB4A-AB192C35CEF6}"/>
    <cellStyle name="Total 4 4 4 4" xfId="7047" xr:uid="{F124BC22-1FC0-4ECC-91A8-9F9F5578E916}"/>
    <cellStyle name="Total 4 4 4 4 2" xfId="22155" xr:uid="{296B1677-104A-41B3-8F0B-AF134375B805}"/>
    <cellStyle name="Total 4 4 4 5" xfId="18311" xr:uid="{18C5464F-0912-484E-9406-6C9D39385D7E}"/>
    <cellStyle name="Total 4 4 5" xfId="3529" xr:uid="{BBAA1A9C-BF14-4D1F-B88B-13E374D0DC29}"/>
    <cellStyle name="Total 4 4 5 2" xfId="6166" xr:uid="{53320DBE-2B16-4FAE-B191-273D5F381C69}"/>
    <cellStyle name="Total 4 4 5 2 2" xfId="12477" xr:uid="{649E779E-50A7-4F9B-BD93-79E1FD5C5AEC}"/>
    <cellStyle name="Total 4 4 5 2 2 2" xfId="27585" xr:uid="{360084E9-B1E6-4796-B6BB-27D406B07BBB}"/>
    <cellStyle name="Total 4 4 5 2 3" xfId="13751" xr:uid="{879993D4-0106-41E4-A0AC-A841D79B7B14}"/>
    <cellStyle name="Total 4 4 5 2 3 2" xfId="28859" xr:uid="{C191E47B-1D5D-4DFE-A5D5-AF3CACB98A36}"/>
    <cellStyle name="Total 4 4 5 2 4" xfId="21274" xr:uid="{421B7AD4-3932-402F-AF56-A95546ED8A85}"/>
    <cellStyle name="Total 4 4 5 3" xfId="9911" xr:uid="{721D826A-CE9F-4B58-9362-84134AEC2647}"/>
    <cellStyle name="Total 4 4 5 3 2" xfId="25019" xr:uid="{42E86BC4-B135-497F-9F1E-C37B2F644480}"/>
    <cellStyle name="Total 4 4 5 4" xfId="13772" xr:uid="{D240FBE1-33D7-47E6-ACAF-278AF8A5571A}"/>
    <cellStyle name="Total 4 4 5 4 2" xfId="28880" xr:uid="{D4B73842-8D8C-4A59-A9BC-ADD46C367FBA}"/>
    <cellStyle name="Total 4 4 5 5" xfId="18637" xr:uid="{030282DE-65E5-47DE-80DC-0CC90BD746FE}"/>
    <cellStyle name="Total 4 4 6" xfId="3835" xr:uid="{4FDEAF92-614D-4F04-B4CF-FE0615585807}"/>
    <cellStyle name="Total 4 4 6 2" xfId="6472" xr:uid="{CD6DD11D-25FF-4D8A-8D7A-FDB1138BFC1D}"/>
    <cellStyle name="Total 4 4 6 2 2" xfId="12783" xr:uid="{B2140DAA-04A5-41C5-B2A9-9B8B735F9E32}"/>
    <cellStyle name="Total 4 4 6 2 2 2" xfId="27891" xr:uid="{FD17B181-884B-499B-A937-2BBC6FC05A92}"/>
    <cellStyle name="Total 4 4 6 2 3" xfId="16047" xr:uid="{E380DBF7-E4EC-4E54-A24B-63DB1CAF6D53}"/>
    <cellStyle name="Total 4 4 6 2 3 2" xfId="31155" xr:uid="{88DB9AF7-8232-4106-BE57-CBCD50FE0410}"/>
    <cellStyle name="Total 4 4 6 2 4" xfId="21580" xr:uid="{66B0E16B-8F28-4EC8-96BA-5D839F53040E}"/>
    <cellStyle name="Total 4 4 6 3" xfId="10217" xr:uid="{734B7253-B5DE-4EDD-B9FF-CC587F13A439}"/>
    <cellStyle name="Total 4 4 6 3 2" xfId="25325" xr:uid="{390976A2-6E4E-4573-AFC8-FCDF7B611A9C}"/>
    <cellStyle name="Total 4 4 6 4" xfId="13648" xr:uid="{567922A4-95D7-48B4-937D-F7260183D796}"/>
    <cellStyle name="Total 4 4 6 4 2" xfId="28756" xr:uid="{DB0ABBA5-3496-41AE-AD34-F82780554CCC}"/>
    <cellStyle name="Total 4 4 6 5" xfId="18943" xr:uid="{072BE3E2-22B3-4BBB-9132-8C326EDBD110}"/>
    <cellStyle name="Total 4 4 7" xfId="4217" xr:uid="{345AE34D-45C1-47DC-A484-269F8D649879}"/>
    <cellStyle name="Total 4 4 7 2" xfId="6854" xr:uid="{5EAA06B8-27ED-4937-8EDB-137EFFC8D31E}"/>
    <cellStyle name="Total 4 4 7 2 2" xfId="13165" xr:uid="{5F5A879A-CDFB-43EA-8E83-33BDB6E7A26D}"/>
    <cellStyle name="Total 4 4 7 2 2 2" xfId="28273" xr:uid="{26626700-07B1-4449-AAEE-8E0D16465735}"/>
    <cellStyle name="Total 4 4 7 2 3" xfId="16834" xr:uid="{51FCF780-DCBC-47EF-AC31-CEBF0BF4211C}"/>
    <cellStyle name="Total 4 4 7 2 3 2" xfId="31942" xr:uid="{07DB63E6-C3AD-407D-ADE6-35A3AF2E9DF9}"/>
    <cellStyle name="Total 4 4 7 2 4" xfId="21962" xr:uid="{2CBF4F53-C55C-4752-AFF7-D3B9865C0FF4}"/>
    <cellStyle name="Total 4 4 7 3" xfId="10599" xr:uid="{CFD09B8A-7C35-470E-8E85-4F1B52E12C02}"/>
    <cellStyle name="Total 4 4 7 3 2" xfId="25707" xr:uid="{4DB485FA-A46F-475F-B64D-D77806C8821C}"/>
    <cellStyle name="Total 4 4 7 4" xfId="7839" xr:uid="{F6C6C86B-B238-4C1F-9E37-B2104C8AF7C9}"/>
    <cellStyle name="Total 4 4 7 4 2" xfId="22947" xr:uid="{944B5085-3610-4517-BC08-9F3C3FAA7CE5}"/>
    <cellStyle name="Total 4 4 7 5" xfId="19325" xr:uid="{E67072FB-21BE-4713-85D5-69304AE00F33}"/>
    <cellStyle name="Total 4 4 8" xfId="4782" xr:uid="{7278DFC1-D367-439D-A0B9-0441F83BDC2C}"/>
    <cellStyle name="Total 4 4 8 2" xfId="11164" xr:uid="{CA1F27EB-03CE-4813-9508-344AA5646646}"/>
    <cellStyle name="Total 4 4 8 2 2" xfId="26272" xr:uid="{CDFADE5E-CEB1-41EF-8C18-22D0071FF65D}"/>
    <cellStyle name="Total 4 4 8 3" xfId="15382" xr:uid="{2A08BC22-64DE-492C-B2AC-B88190131020}"/>
    <cellStyle name="Total 4 4 8 3 2" xfId="30490" xr:uid="{41531474-BBEE-4A52-B41D-560CDC2A3DDC}"/>
    <cellStyle name="Total 4 4 8 4" xfId="19890" xr:uid="{92037B52-00ED-4AED-8AA0-207F35B66868}"/>
    <cellStyle name="Total 4 4 9" xfId="8643" xr:uid="{6F29DDF6-0D81-4C69-9B9E-631C3ED28DF5}"/>
    <cellStyle name="Total 4 4 9 2" xfId="23751" xr:uid="{BC3BD231-52BE-409A-B474-26C1F45BCE4C}"/>
    <cellStyle name="Total 4 5" xfId="2160" xr:uid="{9B93194E-58B8-4F98-BFCA-5D958D512752}"/>
    <cellStyle name="Total 4 5 10" xfId="15903" xr:uid="{77EF1437-19DF-4170-8266-8643FDAFA9CE}"/>
    <cellStyle name="Total 4 5 10 2" xfId="31011" xr:uid="{BF3B7DDA-B496-48D2-9F66-46F913CE6F6E}"/>
    <cellStyle name="Total 4 5 11" xfId="17385" xr:uid="{A4C095B9-A110-401E-916F-9B285E7BBABB}"/>
    <cellStyle name="Total 4 5 2" xfId="2915" xr:uid="{EA6F3CA5-6B1D-4BBB-9D82-713FF082AC64}"/>
    <cellStyle name="Total 4 5 2 2" xfId="5552" xr:uid="{2EF92AAF-B5F4-41D0-8ACF-23EF9A8B3B7C}"/>
    <cellStyle name="Total 4 5 2 2 2" xfId="11863" xr:uid="{3573C4E4-DF80-4A18-BF29-195BB0D58F8F}"/>
    <cellStyle name="Total 4 5 2 2 2 2" xfId="26971" xr:uid="{BBF0E1E3-E13B-4692-B893-C222849C466A}"/>
    <cellStyle name="Total 4 5 2 2 3" xfId="13810" xr:uid="{CE51055B-2E58-478E-A635-E473B013DFD3}"/>
    <cellStyle name="Total 4 5 2 2 3 2" xfId="28918" xr:uid="{D99E57B4-E5B4-4D4C-A309-DD5AE45C3417}"/>
    <cellStyle name="Total 4 5 2 2 4" xfId="20660" xr:uid="{8EC9C2B3-D60C-478F-B09C-066AAEDB8F2D}"/>
    <cellStyle name="Total 4 5 2 3" xfId="14905" xr:uid="{3875AAED-FFF2-496A-87A2-8B2ED3F8C25C}"/>
    <cellStyle name="Total 4 5 2 3 2" xfId="30013" xr:uid="{2C5D96A2-91BE-4CF8-A481-3EF8A39938DC}"/>
    <cellStyle name="Total 4 5 2 4" xfId="18023" xr:uid="{CDD2ABE5-AEE4-4015-B270-B7BD6C32701A}"/>
    <cellStyle name="Total 4 5 3" xfId="3218" xr:uid="{21A2A90B-7270-4CF0-AC70-1B92C15FCD2D}"/>
    <cellStyle name="Total 4 5 3 2" xfId="5855" xr:uid="{3AD2BDB2-2A48-4FAE-B215-B6057024DB51}"/>
    <cellStyle name="Total 4 5 3 2 2" xfId="12166" xr:uid="{AC99D10B-95D6-44F0-9BD7-2CECD854612C}"/>
    <cellStyle name="Total 4 5 3 2 2 2" xfId="27274" xr:uid="{A5C5DDF1-C214-4F34-852A-88D40275B5CC}"/>
    <cellStyle name="Total 4 5 3 2 3" xfId="7701" xr:uid="{4FA2240F-A6A9-44A3-A13F-39DF9292D4C9}"/>
    <cellStyle name="Total 4 5 3 2 3 2" xfId="22809" xr:uid="{2D907963-C8B2-45E3-A281-84E633E6BBC5}"/>
    <cellStyle name="Total 4 5 3 2 4" xfId="20963" xr:uid="{41437CC9-5B34-481C-BFE5-1112CE7B428D}"/>
    <cellStyle name="Total 4 5 3 3" xfId="9600" xr:uid="{F93230B4-8E83-4096-ABD0-C7AF437CC9B1}"/>
    <cellStyle name="Total 4 5 3 3 2" xfId="24708" xr:uid="{D9CA071C-D2A2-4647-B930-2F6F2869F23E}"/>
    <cellStyle name="Total 4 5 3 4" xfId="7579" xr:uid="{7454D6F3-CD4E-497B-A3AB-E570E2EC9CF0}"/>
    <cellStyle name="Total 4 5 3 4 2" xfId="22687" xr:uid="{3224DEAB-C7C4-43CA-9AD9-291E4195C754}"/>
    <cellStyle name="Total 4 5 3 5" xfId="18326" xr:uid="{1365141B-C825-490A-8096-045E9571F0EC}"/>
    <cellStyle name="Total 4 5 4" xfId="3544" xr:uid="{BC6A2BE4-5218-4025-9D11-6C70BD50CC04}"/>
    <cellStyle name="Total 4 5 4 2" xfId="6181" xr:uid="{ADF56AFD-0D67-4509-B4CB-AE91C7BB6CA0}"/>
    <cellStyle name="Total 4 5 4 2 2" xfId="12492" xr:uid="{E5F5D61D-69DE-40A0-A663-1D10596021EF}"/>
    <cellStyle name="Total 4 5 4 2 2 2" xfId="27600" xr:uid="{95E8F5EC-AD62-4240-B8D7-51084E2E25B1}"/>
    <cellStyle name="Total 4 5 4 2 3" xfId="13695" xr:uid="{0F12ABE0-D57B-419C-A3E4-F97E4A52242C}"/>
    <cellStyle name="Total 4 5 4 2 3 2" xfId="28803" xr:uid="{15E71537-F9E5-40CE-9C51-B58881C44E4F}"/>
    <cellStyle name="Total 4 5 4 2 4" xfId="21289" xr:uid="{1915FC95-0C5D-4156-BA07-1558BF3DFC08}"/>
    <cellStyle name="Total 4 5 4 3" xfId="9926" xr:uid="{BD3AA838-B0FC-46AA-9F72-72F685BD1BF4}"/>
    <cellStyle name="Total 4 5 4 3 2" xfId="25034" xr:uid="{B00DE33C-F556-47C2-85C2-792CC70BF044}"/>
    <cellStyle name="Total 4 5 4 4" xfId="15156" xr:uid="{0FA7806D-FCC9-401F-90D0-214D1E869218}"/>
    <cellStyle name="Total 4 5 4 4 2" xfId="30264" xr:uid="{05E45DCF-E5AD-49E9-BF19-50C6C83F4DC2}"/>
    <cellStyle name="Total 4 5 4 5" xfId="18652" xr:uid="{97A58EEE-8BD2-4846-A82A-109D52997617}"/>
    <cellStyle name="Total 4 5 5" xfId="3850" xr:uid="{F8FEFC9A-E650-460D-85C1-AE5AAEF5A143}"/>
    <cellStyle name="Total 4 5 5 2" xfId="6487" xr:uid="{AC1219E4-489A-449D-B46D-5233F06E1F5A}"/>
    <cellStyle name="Total 4 5 5 2 2" xfId="12798" xr:uid="{9F7AECC0-7783-477F-87D4-F552409D5B08}"/>
    <cellStyle name="Total 4 5 5 2 2 2" xfId="27906" xr:uid="{0FD60F77-29DC-4BAC-B470-9806C50D7A32}"/>
    <cellStyle name="Total 4 5 5 2 3" xfId="13933" xr:uid="{64E48AA0-8242-4C8E-BE68-0F94D60E9CDB}"/>
    <cellStyle name="Total 4 5 5 2 3 2" xfId="29041" xr:uid="{81C653F4-67A7-45C9-98C9-CB3F0DE098B4}"/>
    <cellStyle name="Total 4 5 5 2 4" xfId="21595" xr:uid="{EE3B52D5-0036-421C-A19A-7D9F787E790D}"/>
    <cellStyle name="Total 4 5 5 3" xfId="10232" xr:uid="{6A1FA228-B796-41A4-8D9C-298E3AE3ABA5}"/>
    <cellStyle name="Total 4 5 5 3 2" xfId="25340" xr:uid="{C86E5A00-D65B-48C7-959E-807D73C8827F}"/>
    <cellStyle name="Total 4 5 5 4" xfId="8184" xr:uid="{7E97CFC2-2E90-4F27-8BA7-163C340CAA45}"/>
    <cellStyle name="Total 4 5 5 4 2" xfId="23292" xr:uid="{F7B8CE8A-C636-4B12-BAAB-C4D712E79A17}"/>
    <cellStyle name="Total 4 5 5 5" xfId="18958" xr:uid="{9BE90225-A747-4455-874C-FDB050AED36A}"/>
    <cellStyle name="Total 4 5 6" xfId="4232" xr:uid="{FDB8F38D-F45D-4CBB-8EA8-C79D54B2A803}"/>
    <cellStyle name="Total 4 5 6 2" xfId="6869" xr:uid="{51B5CD11-7DC0-442C-B3D2-08C474315969}"/>
    <cellStyle name="Total 4 5 6 2 2" xfId="13180" xr:uid="{74B57131-8FBB-452C-9309-27FA1F115201}"/>
    <cellStyle name="Total 4 5 6 2 2 2" xfId="28288" xr:uid="{E5AC5723-B2A4-4B6B-B924-8E406916C198}"/>
    <cellStyle name="Total 4 5 6 2 3" xfId="16849" xr:uid="{8097589D-F505-49FD-A72E-8C3FA689892B}"/>
    <cellStyle name="Total 4 5 6 2 3 2" xfId="31957" xr:uid="{56AC4DE5-8FCA-43C4-BA28-8E0D8DBE8FC7}"/>
    <cellStyle name="Total 4 5 6 2 4" xfId="21977" xr:uid="{701262B5-A873-448D-95C3-F3394A2323B0}"/>
    <cellStyle name="Total 4 5 6 3" xfId="10614" xr:uid="{25DF89DC-677F-419B-A275-0B558F671068}"/>
    <cellStyle name="Total 4 5 6 3 2" xfId="25722" xr:uid="{B7DA43FF-7494-4924-A888-BE6372B1D19D}"/>
    <cellStyle name="Total 4 5 6 4" xfId="8140" xr:uid="{C58047FC-86B9-41C5-8F2A-32F125C5E8D6}"/>
    <cellStyle name="Total 4 5 6 4 2" xfId="23248" xr:uid="{734BB567-1B9B-429E-BA72-A5D7D0123058}"/>
    <cellStyle name="Total 4 5 6 5" xfId="19340" xr:uid="{E375B3A8-1F68-4EE0-951F-E8F7250CA28F}"/>
    <cellStyle name="Total 4 5 7" xfId="4797" xr:uid="{0476C843-7A8A-46A9-9282-EC6CFF0A2593}"/>
    <cellStyle name="Total 4 5 7 2" xfId="11179" xr:uid="{866E9FA4-70F1-43B2-868B-B75975DCF5E5}"/>
    <cellStyle name="Total 4 5 7 2 2" xfId="26287" xr:uid="{9F76DD6D-255E-45B8-8002-4C978F796F2F}"/>
    <cellStyle name="Total 4 5 7 3" xfId="7123" xr:uid="{911B6AAA-596B-4930-84CE-6EF74B5599CB}"/>
    <cellStyle name="Total 4 5 7 3 2" xfId="22231" xr:uid="{4F468327-7BCB-4E82-B188-5F452BF8A8AB}"/>
    <cellStyle name="Total 4 5 7 4" xfId="19905" xr:uid="{D07B2CF5-37F3-4D45-A15B-54DA2D4D6BEE}"/>
    <cellStyle name="Total 4 5 8" xfId="8658" xr:uid="{9117FDEC-3EC7-4C45-AD59-14F58A62024D}"/>
    <cellStyle name="Total 4 5 8 2" xfId="23766" xr:uid="{1C79CCBB-A3FD-4E5F-8821-5D4BA862FD4F}"/>
    <cellStyle name="Total 4 5 9" xfId="11773" xr:uid="{891119B4-BFB7-4088-8B4B-6B5E2D6DD398}"/>
    <cellStyle name="Total 4 5 9 2" xfId="26881" xr:uid="{03A3B25E-F6BF-4F23-B0DD-B232C133CFDE}"/>
    <cellStyle name="Total 5" xfId="1784" xr:uid="{00000000-0005-0000-0000-0000F8060000}"/>
    <cellStyle name="Total 5 2" xfId="1955" xr:uid="{20943EE4-090C-472C-B647-2EF15850471B}"/>
    <cellStyle name="Total 5 2 10" xfId="8456" xr:uid="{BC3BC993-65BE-4D7B-88E2-18070EE9E1EC}"/>
    <cellStyle name="Total 5 2 10 2" xfId="23564" xr:uid="{3D312E86-1A12-4E24-BB45-FA16D4BE655D}"/>
    <cellStyle name="Total 5 2 11" xfId="16002" xr:uid="{0FF876BA-C28B-4910-B417-6ABB0BF18E62}"/>
    <cellStyle name="Total 5 2 11 2" xfId="31110" xr:uid="{51E319CE-5FFC-449A-BEA7-77AE1BB4FA23}"/>
    <cellStyle name="Total 5 2 12" xfId="7955" xr:uid="{740158AF-287D-4089-A880-B71672BEB831}"/>
    <cellStyle name="Total 5 2 12 2" xfId="23063" xr:uid="{2B60ABA6-954E-4C31-BD46-BF2040DA1156}"/>
    <cellStyle name="Total 5 2 13" xfId="17180" xr:uid="{1407B608-4FFE-459D-AF30-8364C51EFAA2}"/>
    <cellStyle name="Total 5 2 2" xfId="2515" xr:uid="{D06B7DC0-D5A8-47DD-96EE-85FE224F42A1}"/>
    <cellStyle name="Total 5 2 2 2" xfId="5152" xr:uid="{C8E57AD4-E3D8-4672-AE68-8FFBEF526E78}"/>
    <cellStyle name="Total 5 2 2 2 2" xfId="11516" xr:uid="{F6140D6B-FA61-4972-8865-4A55BA7F763D}"/>
    <cellStyle name="Total 5 2 2 2 2 2" xfId="26624" xr:uid="{26D0295C-9CE3-4A08-94F5-E8206DA3E40A}"/>
    <cellStyle name="Total 5 2 2 2 3" xfId="14818" xr:uid="{25645E68-30DF-4981-9FF3-43DD7F1AAF12}"/>
    <cellStyle name="Total 5 2 2 2 3 2" xfId="29926" xr:uid="{C9EF0DF4-5D8E-4DF7-B751-DEB3FE2B2953}"/>
    <cellStyle name="Total 5 2 2 2 4" xfId="20260" xr:uid="{D3291952-AB2B-4A9E-A86B-8EAB0065D23F}"/>
    <cellStyle name="Total 5 2 2 3" xfId="8982" xr:uid="{BAA6ED21-63DD-45B9-97E6-76D166130618}"/>
    <cellStyle name="Total 5 2 2 3 2" xfId="24090" xr:uid="{68380215-6EDB-483C-8866-447E099C1610}"/>
    <cellStyle name="Total 5 2 3" xfId="2731" xr:uid="{5B776D4C-1641-4FDC-B0DD-F87FF65261AD}"/>
    <cellStyle name="Total 5 2 3 2" xfId="5368" xr:uid="{7B2CDB8A-8EF8-4992-8127-1F0BFDDE9280}"/>
    <cellStyle name="Total 5 2 3 2 2" xfId="11717" xr:uid="{E9680D53-DDB5-4A23-A91B-B3BD980CF866}"/>
    <cellStyle name="Total 5 2 3 2 2 2" xfId="26825" xr:uid="{A6288A1E-E1A0-4937-A24A-0FB213CAF27E}"/>
    <cellStyle name="Total 5 2 3 2 3" xfId="15351" xr:uid="{E4731E8D-C18F-4F71-946B-87C45F382A80}"/>
    <cellStyle name="Total 5 2 3 2 3 2" xfId="30459" xr:uid="{3E04E9CE-5AAC-4834-A4B5-48CC112B3866}"/>
    <cellStyle name="Total 5 2 3 2 4" xfId="20476" xr:uid="{CDC019C6-5D2B-4876-A7E4-5C07D8FD3AD5}"/>
    <cellStyle name="Total 5 2 3 3" xfId="16447" xr:uid="{AA76B729-CB7E-4498-8F09-BA81A7CA513F}"/>
    <cellStyle name="Total 5 2 3 3 2" xfId="31555" xr:uid="{F7619FF3-A9FC-45E6-9E36-35355670C06E}"/>
    <cellStyle name="Total 5 2 3 4" xfId="17839" xr:uid="{8BC9912D-EF11-4721-8871-39D7CFDE96EA}"/>
    <cellStyle name="Total 5 2 4" xfId="3034" xr:uid="{E6C3A502-6AC6-4DF0-A359-5D0213805534}"/>
    <cellStyle name="Total 5 2 4 2" xfId="5671" xr:uid="{64ACD8C6-25AF-449D-80DC-CF59A72F499F}"/>
    <cellStyle name="Total 5 2 4 2 2" xfId="11982" xr:uid="{0CFDB8E2-0CF9-4D92-823B-58F430FA1A5E}"/>
    <cellStyle name="Total 5 2 4 2 2 2" xfId="27090" xr:uid="{A478B8FE-30A6-4FBE-B78C-7C39DDDB5618}"/>
    <cellStyle name="Total 5 2 4 2 3" xfId="14462" xr:uid="{0B0CE5E0-CA0E-4477-A795-C03125C2D803}"/>
    <cellStyle name="Total 5 2 4 2 3 2" xfId="29570" xr:uid="{C8B1531F-82D9-47E2-89EA-90C3FFDBD725}"/>
    <cellStyle name="Total 5 2 4 2 4" xfId="20779" xr:uid="{88BA1317-75D2-4914-B797-94D4837E58FA}"/>
    <cellStyle name="Total 5 2 4 3" xfId="9416" xr:uid="{DF03891A-000C-4908-BBBC-04ECA760D96A}"/>
    <cellStyle name="Total 5 2 4 3 2" xfId="24524" xr:uid="{6AAD7454-A2FB-4587-90E2-CA8D3F180E1E}"/>
    <cellStyle name="Total 5 2 4 4" xfId="8727" xr:uid="{39CD45D3-8C07-40A4-9736-233137F54EA5}"/>
    <cellStyle name="Total 5 2 4 4 2" xfId="23835" xr:uid="{E669FF26-324A-43C9-A0FE-4ECC7A1A5A11}"/>
    <cellStyle name="Total 5 2 4 5" xfId="18142" xr:uid="{A9A3B7FF-76C2-4184-B6A0-9983B389D9F1}"/>
    <cellStyle name="Total 5 2 5" xfId="3360" xr:uid="{FDFD8104-044A-461C-A01D-C175B1351125}"/>
    <cellStyle name="Total 5 2 5 2" xfId="5997" xr:uid="{087AF407-E435-407C-8628-5F28E0D60A83}"/>
    <cellStyle name="Total 5 2 5 2 2" xfId="12308" xr:uid="{BAFA78F9-A129-4D0F-B474-2655B50BD945}"/>
    <cellStyle name="Total 5 2 5 2 2 2" xfId="27416" xr:uid="{28D8CBBB-A111-47C2-A314-E8E16D418D50}"/>
    <cellStyle name="Total 5 2 5 2 3" xfId="14668" xr:uid="{FC183DC7-18CC-47E7-9116-BE75547FB258}"/>
    <cellStyle name="Total 5 2 5 2 3 2" xfId="29776" xr:uid="{EF9FD576-0D24-41FA-BD7A-5FEFDBC9400E}"/>
    <cellStyle name="Total 5 2 5 2 4" xfId="21105" xr:uid="{931EB666-2969-4766-80A2-440E83CE7FB9}"/>
    <cellStyle name="Total 5 2 5 3" xfId="9742" xr:uid="{5C9F9F80-0FE4-436B-BD11-68C0A81E7F92}"/>
    <cellStyle name="Total 5 2 5 3 2" xfId="24850" xr:uid="{9FBB4BC3-D8C5-4808-8F49-E4FFA0E95C60}"/>
    <cellStyle name="Total 5 2 5 4" xfId="7912" xr:uid="{638311E5-B2DE-48B8-8530-5646AC9A1D08}"/>
    <cellStyle name="Total 5 2 5 4 2" xfId="23020" xr:uid="{F29EC3A9-A3D8-47CD-82A8-E613D45DEC68}"/>
    <cellStyle name="Total 5 2 5 5" xfId="18468" xr:uid="{ED4450AA-C94F-4B32-B444-1A5D73986718}"/>
    <cellStyle name="Total 5 2 6" xfId="3666" xr:uid="{E7CBECD6-FC62-4F5C-9E8A-A11E9119E292}"/>
    <cellStyle name="Total 5 2 6 2" xfId="6303" xr:uid="{80FFE75E-E682-4C43-B79F-35D75AC05824}"/>
    <cellStyle name="Total 5 2 6 2 2" xfId="12614" xr:uid="{1E1D5D16-F968-45D2-B743-F02B03F14D71}"/>
    <cellStyle name="Total 5 2 6 2 2 2" xfId="27722" xr:uid="{39EF2254-9317-4E58-B0F1-785F2AEFB1D6}"/>
    <cellStyle name="Total 5 2 6 2 3" xfId="14107" xr:uid="{AA5805B0-4127-4E29-AFF5-9096C84E5CA9}"/>
    <cellStyle name="Total 5 2 6 2 3 2" xfId="29215" xr:uid="{281750D0-6482-4D4D-8D36-351B4A7C9292}"/>
    <cellStyle name="Total 5 2 6 2 4" xfId="21411" xr:uid="{94F03D76-B8A9-4C58-99D2-0506035CCFD2}"/>
    <cellStyle name="Total 5 2 6 3" xfId="10048" xr:uid="{BDEC570E-5007-4E36-875C-4F272A390C2E}"/>
    <cellStyle name="Total 5 2 6 3 2" xfId="25156" xr:uid="{0F39F3A4-427B-414E-968E-4DF95AE1A320}"/>
    <cellStyle name="Total 5 2 6 4" xfId="11245" xr:uid="{696F659A-5028-4B3B-823A-CECA7FEA561D}"/>
    <cellStyle name="Total 5 2 6 4 2" xfId="26353" xr:uid="{8202EC87-4587-48AF-98BB-FFCF3A1CD3E4}"/>
    <cellStyle name="Total 5 2 6 5" xfId="18774" xr:uid="{9EE4E152-B452-45FB-8628-C10F810A9FA4}"/>
    <cellStyle name="Total 5 2 7" xfId="4027" xr:uid="{D9D9CCA7-7150-45FC-BC66-3E9102AD4F9A}"/>
    <cellStyle name="Total 5 2 7 2" xfId="6664" xr:uid="{4678EB07-8AC8-4517-87C2-DDFAD4F60BA3}"/>
    <cellStyle name="Total 5 2 7 2 2" xfId="12975" xr:uid="{58FE52B2-F85D-40BF-87C6-A3A678338CA7}"/>
    <cellStyle name="Total 5 2 7 2 2 2" xfId="28083" xr:uid="{B6A88D2C-95D6-4689-B009-6FB9F04C753B}"/>
    <cellStyle name="Total 5 2 7 2 3" xfId="16665" xr:uid="{A333E719-235F-4D9F-8781-FE058BD7BB81}"/>
    <cellStyle name="Total 5 2 7 2 3 2" xfId="31773" xr:uid="{80279131-039E-4221-B5CC-73D48889D133}"/>
    <cellStyle name="Total 5 2 7 2 4" xfId="21772" xr:uid="{3CCB969B-82E9-45D4-96C1-5A7AAEEC16B0}"/>
    <cellStyle name="Total 5 2 7 3" xfId="10409" xr:uid="{6D3B217C-12BC-496C-AE1D-AD43DE9A651D}"/>
    <cellStyle name="Total 5 2 7 3 2" xfId="25517" xr:uid="{8213B996-B23F-4BE0-8704-F00D98D09AF2}"/>
    <cellStyle name="Total 5 2 7 4" xfId="14672" xr:uid="{827D2354-B09C-4361-9CF4-78874219907D}"/>
    <cellStyle name="Total 5 2 7 4 2" xfId="29780" xr:uid="{F9BF62A2-A70E-40AE-B64A-F89C50D1174B}"/>
    <cellStyle name="Total 5 2 7 5" xfId="19135" xr:uid="{6846580B-B42E-405A-B94B-36D33B24B959}"/>
    <cellStyle name="Total 5 2 8" xfId="4340" xr:uid="{9F5AD0C3-A706-4FAE-934C-4406E5FE13E5}"/>
    <cellStyle name="Total 5 2 8 2" xfId="6977" xr:uid="{2165ECDB-2D3A-403E-A006-ACA40F7882C9}"/>
    <cellStyle name="Total 5 2 8 2 2" xfId="13288" xr:uid="{5E3D4791-B4B9-4DBE-8BA4-E8EA28405ADA}"/>
    <cellStyle name="Total 5 2 8 2 2 2" xfId="28396" xr:uid="{6BD4E8A8-1677-49B1-887E-5F9DD91D1F97}"/>
    <cellStyle name="Total 5 2 8 2 3" xfId="16952" xr:uid="{7FDC409F-25B2-4501-872F-C36E235D9D1E}"/>
    <cellStyle name="Total 5 2 8 2 3 2" xfId="32060" xr:uid="{D47DA6CD-1167-4549-B0F6-AFD46EE87366}"/>
    <cellStyle name="Total 5 2 8 2 4" xfId="22085" xr:uid="{AD7148EE-2CCD-4ADC-B3D3-72FA0A0EC61D}"/>
    <cellStyle name="Total 5 2 8 3" xfId="10722" xr:uid="{F18B0DDA-51CB-4B8D-A7C6-68ABF31ABD7C}"/>
    <cellStyle name="Total 5 2 8 3 2" xfId="25830" xr:uid="{B39A2CF0-85BE-42A3-ADD6-D6CB71FA517C}"/>
    <cellStyle name="Total 5 2 8 4" xfId="14771" xr:uid="{D500194C-12DA-4F84-9B6F-48C31B3C9235}"/>
    <cellStyle name="Total 5 2 8 4 2" xfId="29879" xr:uid="{2BA112EB-1343-4DF8-9C21-38F85BAB500E}"/>
    <cellStyle name="Total 5 2 8 5" xfId="19448" xr:uid="{D41A52E3-1857-49FF-A788-6445159885F4}"/>
    <cellStyle name="Total 5 2 9" xfId="4592" xr:uid="{DBB5D431-EB78-4746-9CA4-1E58A8409FD3}"/>
    <cellStyle name="Total 5 2 9 2" xfId="10974" xr:uid="{C3309EDE-458F-4955-9A92-89B2200B5CA5}"/>
    <cellStyle name="Total 5 2 9 2 2" xfId="26082" xr:uid="{25C919C0-6C16-41E6-ADC2-EFA5BD18B338}"/>
    <cellStyle name="Total 5 2 9 3" xfId="8255" xr:uid="{F41968B5-C309-4DDD-86FD-F24BF8DFD99C}"/>
    <cellStyle name="Total 5 2 9 3 2" xfId="23363" xr:uid="{3F9B0283-7CD8-4AC2-8E46-15338D87908E}"/>
    <cellStyle name="Total 5 2 9 4" xfId="19700" xr:uid="{5405EB3B-2369-4365-B78B-525EBD0B9AEF}"/>
    <cellStyle name="Total 5 3" xfId="1984" xr:uid="{C438A7A9-F4C5-4607-BC41-2FDA9BEBD580}"/>
    <cellStyle name="Total 5 3 10" xfId="8482" xr:uid="{37181901-B76D-414A-9BED-963A131A6122}"/>
    <cellStyle name="Total 5 3 10 2" xfId="23590" xr:uid="{A6FA74EB-C76E-4188-B831-ED1CE6E82E1B}"/>
    <cellStyle name="Total 5 3 11" xfId="14271" xr:uid="{34AF1EF9-1D69-4BF2-923B-AEDF0F00E267}"/>
    <cellStyle name="Total 5 3 11 2" xfId="29379" xr:uid="{A9076DE5-957A-49C5-9FF8-076E6B4735A8}"/>
    <cellStyle name="Total 5 3 12" xfId="15905" xr:uid="{714D5F41-B87C-4FBA-B5B2-D54E2C694EC0}"/>
    <cellStyle name="Total 5 3 12 2" xfId="31013" xr:uid="{4819C58B-F122-4D97-9993-9731F7A354BF}"/>
    <cellStyle name="Total 5 3 13" xfId="17209" xr:uid="{440C9EAF-BC9D-4936-A4AB-61B9C2FEAA8E}"/>
    <cellStyle name="Total 5 3 2" xfId="2544" xr:uid="{3808852A-525B-4C1B-88FD-8B99E2735E3C}"/>
    <cellStyle name="Total 5 3 2 2" xfId="5181" xr:uid="{220CE0E6-53E6-494D-A49E-A33D169CF017}"/>
    <cellStyle name="Total 5 3 2 2 2" xfId="11545" xr:uid="{A3FD3E59-458D-4CDE-B77A-76150C658EC6}"/>
    <cellStyle name="Total 5 3 2 2 2 2" xfId="26653" xr:uid="{79605CAB-929D-4805-9B85-6035B9F9C601}"/>
    <cellStyle name="Total 5 3 2 2 3" xfId="13602" xr:uid="{C60E50BD-3872-4B88-B50C-1E3A3A392BBA}"/>
    <cellStyle name="Total 5 3 2 2 3 2" xfId="28710" xr:uid="{7B5A6309-E21E-419F-AB45-A33B535BEDB7}"/>
    <cellStyle name="Total 5 3 2 2 4" xfId="20289" xr:uid="{ACBEE716-2517-45E3-8C64-85C5A5EB75D7}"/>
    <cellStyle name="Total 5 3 2 3" xfId="9011" xr:uid="{D98B0E54-11EF-45DF-BFA2-D236D3048F90}"/>
    <cellStyle name="Total 5 3 2 3 2" xfId="24119" xr:uid="{DAC79C58-833E-4391-82C8-FBE06162D2A1}"/>
    <cellStyle name="Total 5 3 3" xfId="2746" xr:uid="{AAF846BF-6110-4D6B-B824-1277007A4172}"/>
    <cellStyle name="Total 5 3 3 2" xfId="5383" xr:uid="{656E0C06-3E17-4735-8C04-C3A946AB3038}"/>
    <cellStyle name="Total 5 3 3 2 2" xfId="11732" xr:uid="{A7F9554B-AE3A-48E3-BA5D-D04D799467D0}"/>
    <cellStyle name="Total 5 3 3 2 2 2" xfId="26840" xr:uid="{5635B338-9460-417A-BFFC-5A0F2768D5C1}"/>
    <cellStyle name="Total 5 3 3 2 3" xfId="7190" xr:uid="{C4BBB51B-C51F-4EC9-94E4-80D2C8FE6F89}"/>
    <cellStyle name="Total 5 3 3 2 3 2" xfId="22298" xr:uid="{6E415880-BB74-4982-9D98-78229F4EF92B}"/>
    <cellStyle name="Total 5 3 3 2 4" xfId="20491" xr:uid="{D144C978-072D-4964-AEA4-36674329B1AA}"/>
    <cellStyle name="Total 5 3 3 3" xfId="11769" xr:uid="{EFA51E94-C329-4974-9A07-007C9E1998A3}"/>
    <cellStyle name="Total 5 3 3 3 2" xfId="26877" xr:uid="{72B3DCF6-8DF9-4C78-923D-7875B4B547BC}"/>
    <cellStyle name="Total 5 3 3 4" xfId="17854" xr:uid="{BE8A0773-93EC-4B14-B581-851896927347}"/>
    <cellStyle name="Total 5 3 4" xfId="3049" xr:uid="{49771E11-B649-421F-AD2C-F2AF8EDEE472}"/>
    <cellStyle name="Total 5 3 4 2" xfId="5686" xr:uid="{24792D11-6161-492A-B8A6-0EAE1F2DC21B}"/>
    <cellStyle name="Total 5 3 4 2 2" xfId="11997" xr:uid="{2E39FD14-63B8-4BCE-8D60-B5A5479FAB76}"/>
    <cellStyle name="Total 5 3 4 2 2 2" xfId="27105" xr:uid="{3EBF1C82-6567-4850-8F8F-592A3E2F5DB3}"/>
    <cellStyle name="Total 5 3 4 2 3" xfId="13723" xr:uid="{142986DD-E7E5-4AAE-83C1-77BC5CE5B819}"/>
    <cellStyle name="Total 5 3 4 2 3 2" xfId="28831" xr:uid="{16E10000-832C-47FF-B605-A1A243FE7F44}"/>
    <cellStyle name="Total 5 3 4 2 4" xfId="20794" xr:uid="{5A75713B-16BC-4B13-95E7-B410AA825BF7}"/>
    <cellStyle name="Total 5 3 4 3" xfId="9431" xr:uid="{68092359-C80F-4E50-AAEB-680FED8CC89B}"/>
    <cellStyle name="Total 5 3 4 3 2" xfId="24539" xr:uid="{A67DA834-620B-4814-983C-DD2FF87E4566}"/>
    <cellStyle name="Total 5 3 4 4" xfId="13731" xr:uid="{1CB32A49-502B-4259-8BB1-3488470050B4}"/>
    <cellStyle name="Total 5 3 4 4 2" xfId="28839" xr:uid="{86A609A0-DAF6-4394-B0E4-9B68F4C7588B}"/>
    <cellStyle name="Total 5 3 4 5" xfId="18157" xr:uid="{A060CD6C-DACF-4C84-AC47-F1B5B92F5832}"/>
    <cellStyle name="Total 5 3 5" xfId="3375" xr:uid="{68CCB2C0-C0DA-4101-AF62-41DCF6F381AF}"/>
    <cellStyle name="Total 5 3 5 2" xfId="6012" xr:uid="{18601164-CFB8-4803-96D9-58BDAB0EA0B0}"/>
    <cellStyle name="Total 5 3 5 2 2" xfId="12323" xr:uid="{2155B879-0D62-4B5D-8BA9-BB70734BF630}"/>
    <cellStyle name="Total 5 3 5 2 2 2" xfId="27431" xr:uid="{4CC8A74C-188E-44AA-BC98-7E9C88B59022}"/>
    <cellStyle name="Total 5 3 5 2 3" xfId="15468" xr:uid="{A46A2421-05B2-43A8-B219-EE64C05CC377}"/>
    <cellStyle name="Total 5 3 5 2 3 2" xfId="30576" xr:uid="{C876BC34-B453-4EC1-8B71-34D2E8ABA96B}"/>
    <cellStyle name="Total 5 3 5 2 4" xfId="21120" xr:uid="{BF5794C7-F0ED-412F-805E-73EA8301CB9C}"/>
    <cellStyle name="Total 5 3 5 3" xfId="9757" xr:uid="{9B086E13-4829-43B1-8BE1-619464B0208C}"/>
    <cellStyle name="Total 5 3 5 3 2" xfId="24865" xr:uid="{D8D8ADC9-B8CA-4204-BFD9-60C719C54DE3}"/>
    <cellStyle name="Total 5 3 5 4" xfId="8734" xr:uid="{7B4E5710-36DB-470E-9EA0-3257CE1C6D4C}"/>
    <cellStyle name="Total 5 3 5 4 2" xfId="23842" xr:uid="{3290C25A-64F4-4330-86EC-9EF7B2F3E662}"/>
    <cellStyle name="Total 5 3 5 5" xfId="18483" xr:uid="{7C6030CF-EA75-4983-B519-16D9F6749919}"/>
    <cellStyle name="Total 5 3 6" xfId="3681" xr:uid="{BA28A45F-3DC1-4729-97B2-8725AF4A7CA5}"/>
    <cellStyle name="Total 5 3 6 2" xfId="6318" xr:uid="{767D5662-2137-4CAF-8502-910FB6E10FF3}"/>
    <cellStyle name="Total 5 3 6 2 2" xfId="12629" xr:uid="{701ED0BB-4071-4157-9B26-616FE58DFF12}"/>
    <cellStyle name="Total 5 3 6 2 2 2" xfId="27737" xr:uid="{60773EE0-BBDE-4C60-B007-64AD85217CE3}"/>
    <cellStyle name="Total 5 3 6 2 3" xfId="15160" xr:uid="{B1F2C4CA-F7DC-4350-85F1-30112ED59CF0}"/>
    <cellStyle name="Total 5 3 6 2 3 2" xfId="30268" xr:uid="{D37B310A-CA69-44B5-B304-E29A1D656803}"/>
    <cellStyle name="Total 5 3 6 2 4" xfId="21426" xr:uid="{FABBA119-7F6E-4340-9F1D-2DFBDB9D5F6F}"/>
    <cellStyle name="Total 5 3 6 3" xfId="10063" xr:uid="{8EE4A08C-9BE2-47C7-976E-BC1E3A8B04CB}"/>
    <cellStyle name="Total 5 3 6 3 2" xfId="25171" xr:uid="{4E8DC83D-31D2-4CA7-B268-E57EB5238C3C}"/>
    <cellStyle name="Total 5 3 6 4" xfId="14609" xr:uid="{F8BA7FC4-247C-4248-A7FE-355CEE534ECD}"/>
    <cellStyle name="Total 5 3 6 4 2" xfId="29717" xr:uid="{0DDDFA81-4EC5-441E-A8F5-AD414E14D5B3}"/>
    <cellStyle name="Total 5 3 6 5" xfId="18789" xr:uid="{BFEBD20D-0BF7-454D-AA42-995CF19B0622}"/>
    <cellStyle name="Total 5 3 7" xfId="4056" xr:uid="{26E66297-4CEF-49F3-9B60-E291197311A9}"/>
    <cellStyle name="Total 5 3 7 2" xfId="6693" xr:uid="{ACC218A8-9123-4C34-A6CD-7579ED5CAA3F}"/>
    <cellStyle name="Total 5 3 7 2 2" xfId="13004" xr:uid="{1173629A-42E7-4AD3-A0EF-75EB68C33F24}"/>
    <cellStyle name="Total 5 3 7 2 2 2" xfId="28112" xr:uid="{C240C410-8073-462B-81CB-C41A5348D6C3}"/>
    <cellStyle name="Total 5 3 7 2 3" xfId="16680" xr:uid="{60AB25AA-62C9-4971-A343-F5ABE5DAE9AB}"/>
    <cellStyle name="Total 5 3 7 2 3 2" xfId="31788" xr:uid="{C456B6E0-C010-4752-8824-8C438D8E7AB1}"/>
    <cellStyle name="Total 5 3 7 2 4" xfId="21801" xr:uid="{C0906732-D02E-4CF9-9A45-0606F8E8ABCA}"/>
    <cellStyle name="Total 5 3 7 3" xfId="10438" xr:uid="{83472CEF-5C3E-46FC-821E-4C8715459091}"/>
    <cellStyle name="Total 5 3 7 3 2" xfId="25546" xr:uid="{B61EDBC3-B0EA-4B28-87A9-43D7DE14EC56}"/>
    <cellStyle name="Total 5 3 7 4" xfId="15276" xr:uid="{9CA4375B-38E3-422E-8C35-930D04F72F77}"/>
    <cellStyle name="Total 5 3 7 4 2" xfId="30384" xr:uid="{EA4782ED-DE2A-4CDA-BACE-74E67A3C28B8}"/>
    <cellStyle name="Total 5 3 7 5" xfId="19164" xr:uid="{F143E6D0-2B43-4E75-95BF-3C209852B2CD}"/>
    <cellStyle name="Total 5 3 8" xfId="4355" xr:uid="{5DFD4964-47D9-4D80-A473-B83AAACF580E}"/>
    <cellStyle name="Total 5 3 8 2" xfId="6992" xr:uid="{59EF6BD6-F35E-4EC4-A61B-A9CC8A0ADEAB}"/>
    <cellStyle name="Total 5 3 8 2 2" xfId="13303" xr:uid="{C77471FF-C780-499D-95EA-32AC8D29675B}"/>
    <cellStyle name="Total 5 3 8 2 2 2" xfId="28411" xr:uid="{4E28E572-9682-4424-824A-1672559B0C7D}"/>
    <cellStyle name="Total 5 3 8 2 3" xfId="16967" xr:uid="{60983CBA-25E4-4424-81A2-E2FECBFB9BD4}"/>
    <cellStyle name="Total 5 3 8 2 3 2" xfId="32075" xr:uid="{9353CD0F-516D-422E-BE8C-165FA4C8C9A2}"/>
    <cellStyle name="Total 5 3 8 2 4" xfId="22100" xr:uid="{BC3BB1DB-93E9-4FDB-9D74-6B44E9E57565}"/>
    <cellStyle name="Total 5 3 8 3" xfId="10737" xr:uid="{7449EA91-CF8C-441D-B8A9-1B2C6E2802E9}"/>
    <cellStyle name="Total 5 3 8 3 2" xfId="25845" xr:uid="{3EC1E63C-05C5-4EAE-9F5C-8F0A186997C5}"/>
    <cellStyle name="Total 5 3 8 4" xfId="9238" xr:uid="{D50B898A-901A-49A8-84D3-860CFBF43E50}"/>
    <cellStyle name="Total 5 3 8 4 2" xfId="24346" xr:uid="{CE7661C1-8FBB-4BAB-BA24-C80DD34C235A}"/>
    <cellStyle name="Total 5 3 8 5" xfId="19463" xr:uid="{46017454-5B1E-463F-B43D-645B15F0CAA1}"/>
    <cellStyle name="Total 5 3 9" xfId="4621" xr:uid="{4385D222-AE69-4DFE-BA2B-0430DE8A10DE}"/>
    <cellStyle name="Total 5 3 9 2" xfId="11003" xr:uid="{EE21F467-5793-4FAC-8D47-EDAF519F17C5}"/>
    <cellStyle name="Total 5 3 9 2 2" xfId="26111" xr:uid="{8203EDEA-1300-4F40-A1B6-AAAC06DBB972}"/>
    <cellStyle name="Total 5 3 9 3" xfId="8174" xr:uid="{09BA4995-267D-4796-9B8D-92EF3E4C0A81}"/>
    <cellStyle name="Total 5 3 9 3 2" xfId="23282" xr:uid="{258EEBE2-B526-4902-99B7-7A8C57D3E97E}"/>
    <cellStyle name="Total 5 3 9 4" xfId="19729" xr:uid="{B7D1A714-8D4A-429E-B41E-04C0CB392E2E}"/>
    <cellStyle name="Total 5 4" xfId="2146" xr:uid="{7A9B0E15-8BB8-446C-8AD1-3FC06F2DA66E}"/>
    <cellStyle name="Total 5 4 10" xfId="14988" xr:uid="{E912CF98-9BC3-45E0-A1E5-DFE3D8F2EB62}"/>
    <cellStyle name="Total 5 4 10 2" xfId="30096" xr:uid="{8413AB92-6064-468B-8730-DBE23F9156C9}"/>
    <cellStyle name="Total 5 4 11" xfId="14967" xr:uid="{7115287C-E271-4B62-839C-DAAB9D1DDF51}"/>
    <cellStyle name="Total 5 4 11 2" xfId="30075" xr:uid="{C4081F36-D07F-4A82-B297-CE6C50497C15}"/>
    <cellStyle name="Total 5 4 12" xfId="17371" xr:uid="{41CD9FF6-752B-4BE8-9EAF-4B8B343A0966}"/>
    <cellStyle name="Total 5 4 2" xfId="2636" xr:uid="{169BE989-EBE3-40A1-A83A-8AEB4EA48816}"/>
    <cellStyle name="Total 5 4 2 2" xfId="5273" xr:uid="{9A438D03-A1C9-4ED6-BDC0-579E1EB2B115}"/>
    <cellStyle name="Total 5 4 2 2 2" xfId="11637" xr:uid="{341B1E36-BDDF-4C9D-AA7B-B965B79BD427}"/>
    <cellStyle name="Total 5 4 2 2 2 2" xfId="26745" xr:uid="{DA8BC0F0-3CCF-491B-83C3-48A6817F2231}"/>
    <cellStyle name="Total 5 4 2 2 3" xfId="15418" xr:uid="{A00029F1-4F97-4A6B-BDDE-8D8A3E2E6501}"/>
    <cellStyle name="Total 5 4 2 2 3 2" xfId="30526" xr:uid="{C3157C73-CEEA-4201-9383-B4D0B717987C}"/>
    <cellStyle name="Total 5 4 2 2 4" xfId="20381" xr:uid="{91191C74-5108-447D-ABEB-098492C136AB}"/>
    <cellStyle name="Total 5 4 2 3" xfId="9103" xr:uid="{B838834A-B801-4433-A309-1D8E3BFF956F}"/>
    <cellStyle name="Total 5 4 2 3 2" xfId="24211" xr:uid="{CB1B9185-02B1-461D-BC23-41E25E04918F}"/>
    <cellStyle name="Total 5 4 2 4" xfId="8240" xr:uid="{8567324C-1D60-4E47-B9DB-D48F629C2AA3}"/>
    <cellStyle name="Total 5 4 2 4 2" xfId="23348" xr:uid="{BC1B0A61-0914-4348-8628-6F688FECF671}"/>
    <cellStyle name="Total 5 4 2 5" xfId="15889" xr:uid="{3A264DDE-A973-42B3-9C6F-3AF131D6EB5D}"/>
    <cellStyle name="Total 5 4 2 5 2" xfId="30997" xr:uid="{3E9FE1A0-DE6B-434D-83B6-E7CFC13CE38B}"/>
    <cellStyle name="Total 5 4 2 6" xfId="17744" xr:uid="{2A205B0E-75C7-44E5-AB9D-4B8053DA2DCA}"/>
    <cellStyle name="Total 5 4 3" xfId="2901" xr:uid="{6B9E9FDE-65AB-4C95-99D5-5C0781A6237E}"/>
    <cellStyle name="Total 5 4 3 2" xfId="5538" xr:uid="{6C59841F-969D-4245-82CD-EDE9A5D4A726}"/>
    <cellStyle name="Total 5 4 3 2 2" xfId="11849" xr:uid="{4AE539A3-A1BD-4805-97E5-040E942FBD77}"/>
    <cellStyle name="Total 5 4 3 2 2 2" xfId="26957" xr:uid="{17ACE2A1-2718-4153-80B1-22A293E8328E}"/>
    <cellStyle name="Total 5 4 3 2 3" xfId="8256" xr:uid="{146FCFD8-AF6B-46D1-9993-940A3C863725}"/>
    <cellStyle name="Total 5 4 3 2 3 2" xfId="23364" xr:uid="{11C36DC9-3F22-47A7-AA05-CEBAADF148C2}"/>
    <cellStyle name="Total 5 4 3 2 4" xfId="20646" xr:uid="{78417D60-A8E9-4258-941B-7D4EBA04CA8E}"/>
    <cellStyle name="Total 5 4 3 3" xfId="11254" xr:uid="{88B349E6-AD3D-4405-8A8C-1011C9582D9F}"/>
    <cellStyle name="Total 5 4 3 3 2" xfId="26362" xr:uid="{8D5618F6-BA6E-4FCC-9E03-CED8FD9E74F2}"/>
    <cellStyle name="Total 5 4 3 4" xfId="18009" xr:uid="{4C48F05A-D808-4C1A-98E3-AF1BE9F629E2}"/>
    <cellStyle name="Total 5 4 4" xfId="3204" xr:uid="{8CCCD6CB-31F4-4649-AB56-BF922E915517}"/>
    <cellStyle name="Total 5 4 4 2" xfId="5841" xr:uid="{3E6EEE62-30A7-4D06-909B-3544C5F8B1AB}"/>
    <cellStyle name="Total 5 4 4 2 2" xfId="12152" xr:uid="{8CE06EE8-A559-4E7A-A6C2-51DD5396B4B9}"/>
    <cellStyle name="Total 5 4 4 2 2 2" xfId="27260" xr:uid="{3AC144A4-CCD5-4E91-93A0-E6E721EE4C40}"/>
    <cellStyle name="Total 5 4 4 2 3" xfId="7638" xr:uid="{E8BAF84B-81CE-4D00-93AF-1DC569FA3519}"/>
    <cellStyle name="Total 5 4 4 2 3 2" xfId="22746" xr:uid="{0D45D68A-7611-4E09-B563-ACB010332061}"/>
    <cellStyle name="Total 5 4 4 2 4" xfId="20949" xr:uid="{A7825B93-FAC9-40A5-805E-9165A34A5D65}"/>
    <cellStyle name="Total 5 4 4 3" xfId="9586" xr:uid="{B887B460-48B6-42BD-951C-6081EA57D09E}"/>
    <cellStyle name="Total 5 4 4 3 2" xfId="24694" xr:uid="{19C3300A-0E9F-468E-A73F-864F8D472ADC}"/>
    <cellStyle name="Total 5 4 4 4" xfId="15064" xr:uid="{9973682D-275F-42B0-935D-4148ED7D4F49}"/>
    <cellStyle name="Total 5 4 4 4 2" xfId="30172" xr:uid="{7A78AF2F-15E3-4614-A326-CA33669AAE44}"/>
    <cellStyle name="Total 5 4 4 5" xfId="18312" xr:uid="{5E1BD5E4-AF31-4405-ACCF-F721EC19ADBA}"/>
    <cellStyle name="Total 5 4 5" xfId="3530" xr:uid="{4E51B4B2-F41B-4FEB-AC98-00D4E0286388}"/>
    <cellStyle name="Total 5 4 5 2" xfId="6167" xr:uid="{D1A6FE78-CF23-410F-BE79-7160EBF853A4}"/>
    <cellStyle name="Total 5 4 5 2 2" xfId="12478" xr:uid="{0FA021B1-4C78-4B41-A410-0063F9921855}"/>
    <cellStyle name="Total 5 4 5 2 2 2" xfId="27586" xr:uid="{5DEA7BEB-50F3-489F-8C33-1E3AC367D484}"/>
    <cellStyle name="Total 5 4 5 2 3" xfId="7743" xr:uid="{1133002B-BD22-4E4E-B619-8DF883E4623C}"/>
    <cellStyle name="Total 5 4 5 2 3 2" xfId="22851" xr:uid="{E14F2D59-0CB0-4379-8E29-5F8A85A83C22}"/>
    <cellStyle name="Total 5 4 5 2 4" xfId="21275" xr:uid="{24B519F5-502B-40DF-BE49-0BDC301083DD}"/>
    <cellStyle name="Total 5 4 5 3" xfId="9912" xr:uid="{1B05174E-817F-4C7F-B11A-E0E980C1D8CC}"/>
    <cellStyle name="Total 5 4 5 3 2" xfId="25020" xr:uid="{80DDF1B5-7627-40C9-B4EA-D2D917370E57}"/>
    <cellStyle name="Total 5 4 5 4" xfId="14773" xr:uid="{78B0F2DA-2C0F-4940-8D08-DEB25C64F525}"/>
    <cellStyle name="Total 5 4 5 4 2" xfId="29881" xr:uid="{F28AF598-4A18-46D4-B2E6-5CA2339A1DD5}"/>
    <cellStyle name="Total 5 4 5 5" xfId="18638" xr:uid="{0227EDAD-DCE9-472B-A2A8-657F3FC33D52}"/>
    <cellStyle name="Total 5 4 6" xfId="3836" xr:uid="{F77A0A76-703B-434F-A440-B8D4D5D7A0B1}"/>
    <cellStyle name="Total 5 4 6 2" xfId="6473" xr:uid="{58BFA399-768B-4022-B8EE-9DFE6CF32280}"/>
    <cellStyle name="Total 5 4 6 2 2" xfId="12784" xr:uid="{F2909845-1C96-426D-BAD1-FC6D28F779A8}"/>
    <cellStyle name="Total 5 4 6 2 2 2" xfId="27892" xr:uid="{6BD70499-DD30-4623-A303-23E526CC01A4}"/>
    <cellStyle name="Total 5 4 6 2 3" xfId="16175" xr:uid="{9E16ED05-3267-4C50-B5DA-AE728A6E7F30}"/>
    <cellStyle name="Total 5 4 6 2 3 2" xfId="31283" xr:uid="{2FDE7152-C75C-4C4A-831A-4F6EBA722374}"/>
    <cellStyle name="Total 5 4 6 2 4" xfId="21581" xr:uid="{3CBB0A2E-CD54-4272-B3E1-494999AD71FF}"/>
    <cellStyle name="Total 5 4 6 3" xfId="10218" xr:uid="{A4151597-E1E1-4D73-BA3B-84578DFB2EA8}"/>
    <cellStyle name="Total 5 4 6 3 2" xfId="25326" xr:uid="{A4A002EE-63B0-43AF-ACBA-37FA1046033B}"/>
    <cellStyle name="Total 5 4 6 4" xfId="7935" xr:uid="{0A0597EA-7D35-485D-8152-C5BF457C31C0}"/>
    <cellStyle name="Total 5 4 6 4 2" xfId="23043" xr:uid="{C95136B1-5328-43FF-A368-68592F6AE3E4}"/>
    <cellStyle name="Total 5 4 6 5" xfId="18944" xr:uid="{68AA398F-0D38-4E85-B240-8A16DEC98CB8}"/>
    <cellStyle name="Total 5 4 7" xfId="4218" xr:uid="{816C0738-399B-4157-80F8-770E5C285D19}"/>
    <cellStyle name="Total 5 4 7 2" xfId="6855" xr:uid="{4B996532-3AEB-4D40-ABD8-F5F8C8FA08C3}"/>
    <cellStyle name="Total 5 4 7 2 2" xfId="13166" xr:uid="{E989DD98-7D79-4B54-9A6D-BA6BD29F9C13}"/>
    <cellStyle name="Total 5 4 7 2 2 2" xfId="28274" xr:uid="{310AA997-7F25-4A5F-9E02-CE857F4DFA57}"/>
    <cellStyle name="Total 5 4 7 2 3" xfId="16835" xr:uid="{48FAFC78-2145-4330-A589-21F7C58E29EC}"/>
    <cellStyle name="Total 5 4 7 2 3 2" xfId="31943" xr:uid="{91F85642-4583-4F47-8D27-FAADBF0A9015}"/>
    <cellStyle name="Total 5 4 7 2 4" xfId="21963" xr:uid="{839F16C0-71B4-462E-9940-27CFA905C852}"/>
    <cellStyle name="Total 5 4 7 3" xfId="10600" xr:uid="{EEC03DED-2DE8-4F22-A18B-6FE910D17172}"/>
    <cellStyle name="Total 5 4 7 3 2" xfId="25708" xr:uid="{324836FE-CE47-4FF5-A17D-C02040FA8000}"/>
    <cellStyle name="Total 5 4 7 4" xfId="14894" xr:uid="{566D1E9B-20AC-4403-AF8D-310E9B81DD57}"/>
    <cellStyle name="Total 5 4 7 4 2" xfId="30002" xr:uid="{A55EE1BD-1BC7-429A-9F91-B3D8B9FE6EE9}"/>
    <cellStyle name="Total 5 4 7 5" xfId="19326" xr:uid="{AFDC58B2-56B9-4522-B044-B824CD382223}"/>
    <cellStyle name="Total 5 4 8" xfId="4783" xr:uid="{BD521EA2-1341-4A81-8392-56FD99C03BC0}"/>
    <cellStyle name="Total 5 4 8 2" xfId="11165" xr:uid="{C7546EAE-B368-4E9F-9939-AFEE593F5DC2}"/>
    <cellStyle name="Total 5 4 8 2 2" xfId="26273" xr:uid="{C8F2EC8C-6E1B-4ED5-BA89-B483CBE443DA}"/>
    <cellStyle name="Total 5 4 8 3" xfId="13818" xr:uid="{3523B535-A668-48AA-9050-447EE2EBB4DE}"/>
    <cellStyle name="Total 5 4 8 3 2" xfId="28926" xr:uid="{7695072A-1B35-4783-8F0A-B74D0A426405}"/>
    <cellStyle name="Total 5 4 8 4" xfId="19891" xr:uid="{14708F77-991B-4AFC-9F0D-2405AA5798B9}"/>
    <cellStyle name="Total 5 4 9" xfId="8644" xr:uid="{60255274-B63B-43FF-A09D-67248DF889D4}"/>
    <cellStyle name="Total 5 4 9 2" xfId="23752" xr:uid="{B8BD1778-DF57-435D-8393-A73A8342A1CE}"/>
    <cellStyle name="Total 5 5" xfId="2161" xr:uid="{719370C0-A308-475B-8466-8C2CF72664B1}"/>
    <cellStyle name="Total 5 5 10" xfId="15991" xr:uid="{6E9584B4-E5C9-48D7-8F4B-EF0EFE69B11F}"/>
    <cellStyle name="Total 5 5 10 2" xfId="31099" xr:uid="{462DD13F-83E6-4900-9115-0FD684A70056}"/>
    <cellStyle name="Total 5 5 11" xfId="17386" xr:uid="{6631B6C7-01E3-4356-8D82-D3FC44EF7EC1}"/>
    <cellStyle name="Total 5 5 2" xfId="2916" xr:uid="{C7392066-07DD-4DFA-8330-BC3033E4DCE7}"/>
    <cellStyle name="Total 5 5 2 2" xfId="5553" xr:uid="{8CF0E202-28F4-4698-82AD-70D324AD3B64}"/>
    <cellStyle name="Total 5 5 2 2 2" xfId="11864" xr:uid="{EE40C680-9297-4700-9C10-B9A60C159846}"/>
    <cellStyle name="Total 5 5 2 2 2 2" xfId="26972" xr:uid="{10AABBE1-C2C8-4A91-9808-ADFB81375BCE}"/>
    <cellStyle name="Total 5 5 2 2 3" xfId="14344" xr:uid="{468AE920-9A17-4B30-92AE-38B2651055EC}"/>
    <cellStyle name="Total 5 5 2 2 3 2" xfId="29452" xr:uid="{8E9882F0-E61C-44F8-A856-A05209AA6642}"/>
    <cellStyle name="Total 5 5 2 2 4" xfId="20661" xr:uid="{52A80F94-6975-487F-A225-E4E3B1904C34}"/>
    <cellStyle name="Total 5 5 2 3" xfId="7728" xr:uid="{88037BBB-1997-4DD3-AA8B-8B9E89E865B9}"/>
    <cellStyle name="Total 5 5 2 3 2" xfId="22836" xr:uid="{E52941AE-90B4-4A82-9370-A9A7850ACCC9}"/>
    <cellStyle name="Total 5 5 2 4" xfId="18024" xr:uid="{97795AEA-9370-4E71-8649-7D996F0526A9}"/>
    <cellStyle name="Total 5 5 3" xfId="3219" xr:uid="{F20567CB-5280-4243-8107-03852F1309B3}"/>
    <cellStyle name="Total 5 5 3 2" xfId="5856" xr:uid="{A020CF3A-66A0-44E0-A6CB-E1AF0C1CBD72}"/>
    <cellStyle name="Total 5 5 3 2 2" xfId="12167" xr:uid="{DFDD4D32-DDC3-4622-8F57-AFBE5A1284A4}"/>
    <cellStyle name="Total 5 5 3 2 2 2" xfId="27275" xr:uid="{9B7B5412-E888-462E-AEE3-7D9370AE1F08}"/>
    <cellStyle name="Total 5 5 3 2 3" xfId="7945" xr:uid="{3BF4BBC0-A785-47C3-9C89-8A7D9F7A3316}"/>
    <cellStyle name="Total 5 5 3 2 3 2" xfId="23053" xr:uid="{100D9AC6-DCEF-440A-BB6D-C4613D02F70B}"/>
    <cellStyle name="Total 5 5 3 2 4" xfId="20964" xr:uid="{B3741B6D-F994-4C21-8F04-B7929DF748C8}"/>
    <cellStyle name="Total 5 5 3 3" xfId="9601" xr:uid="{06BAF106-64C6-4987-88E6-3C606F1AB299}"/>
    <cellStyle name="Total 5 5 3 3 2" xfId="24709" xr:uid="{EFAEB7FC-253A-4562-9E47-9A25083918ED}"/>
    <cellStyle name="Total 5 5 3 4" xfId="13753" xr:uid="{0153E1B2-F67D-4F6D-8D39-0372EC6EFF3B}"/>
    <cellStyle name="Total 5 5 3 4 2" xfId="28861" xr:uid="{BD48A38B-CC50-45C4-A3F2-3B330C0E7296}"/>
    <cellStyle name="Total 5 5 3 5" xfId="18327" xr:uid="{47C64ED7-38AC-4E49-8422-A4FB157171C8}"/>
    <cellStyle name="Total 5 5 4" xfId="3545" xr:uid="{3BD6C316-E8EF-4390-BA3F-C40C0BA5C95C}"/>
    <cellStyle name="Total 5 5 4 2" xfId="6182" xr:uid="{68FD46D4-BD94-45CC-BE40-B062C41E0AE1}"/>
    <cellStyle name="Total 5 5 4 2 2" xfId="12493" xr:uid="{254D46F3-FAF7-496E-861E-7BEBEF6892EC}"/>
    <cellStyle name="Total 5 5 4 2 2 2" xfId="27601" xr:uid="{15BCDFEA-F150-41AF-8266-B7C64A911FBD}"/>
    <cellStyle name="Total 5 5 4 2 3" xfId="13630" xr:uid="{30A61918-7113-4454-A903-DA5E90E3739D}"/>
    <cellStyle name="Total 5 5 4 2 3 2" xfId="28738" xr:uid="{044A105B-04E9-4496-9C50-A83FCE9395C4}"/>
    <cellStyle name="Total 5 5 4 2 4" xfId="21290" xr:uid="{E32C9DBA-B831-492C-9F67-DCF031C67567}"/>
    <cellStyle name="Total 5 5 4 3" xfId="9927" xr:uid="{83C8E28C-0891-4A52-A6AB-3543DBDFE8CF}"/>
    <cellStyle name="Total 5 5 4 3 2" xfId="25035" xr:uid="{3A326663-C2E0-4312-A1C1-4ABC7D573907}"/>
    <cellStyle name="Total 5 5 4 4" xfId="7763" xr:uid="{B139AFBE-3E10-4213-A187-97111ED5BA4F}"/>
    <cellStyle name="Total 5 5 4 4 2" xfId="22871" xr:uid="{0CCAAA7D-1D2A-4FD9-84C5-63E9CD29E7A2}"/>
    <cellStyle name="Total 5 5 4 5" xfId="18653" xr:uid="{987D13C9-69C8-4271-A5E8-DFBB07A0D734}"/>
    <cellStyle name="Total 5 5 5" xfId="3851" xr:uid="{91E276B0-B4B8-4279-91A6-03BEA192ABBE}"/>
    <cellStyle name="Total 5 5 5 2" xfId="6488" xr:uid="{84F22733-92FF-40FC-A4E5-C5F6251A4FE7}"/>
    <cellStyle name="Total 5 5 5 2 2" xfId="12799" xr:uid="{F9B7595C-9104-4D78-8722-105E7D000DFD}"/>
    <cellStyle name="Total 5 5 5 2 2 2" xfId="27907" xr:uid="{8434B604-A81B-4BA7-9F39-90B284949A35}"/>
    <cellStyle name="Total 5 5 5 2 3" xfId="8052" xr:uid="{C7822D24-A274-42E2-8E74-0ADF7FA8074A}"/>
    <cellStyle name="Total 5 5 5 2 3 2" xfId="23160" xr:uid="{25BBC944-5353-49C8-A0B9-A11A2C625695}"/>
    <cellStyle name="Total 5 5 5 2 4" xfId="21596" xr:uid="{0A5F2738-9199-4E73-92AE-1215894AA83F}"/>
    <cellStyle name="Total 5 5 5 3" xfId="10233" xr:uid="{00585463-2352-432A-904B-A7527EDF1D38}"/>
    <cellStyle name="Total 5 5 5 3 2" xfId="25341" xr:uid="{FDB0A3EF-181D-4D2F-B673-11F9728C2DD0}"/>
    <cellStyle name="Total 5 5 5 4" xfId="14060" xr:uid="{AB04061B-10C0-4908-ADDF-09307CDD0EBA}"/>
    <cellStyle name="Total 5 5 5 4 2" xfId="29168" xr:uid="{E7DB39AD-9C90-4D1A-BE7B-0F74D653A30D}"/>
    <cellStyle name="Total 5 5 5 5" xfId="18959" xr:uid="{4FDCCC45-FBEE-40B2-9C8A-5DFA1108EF9D}"/>
    <cellStyle name="Total 5 5 6" xfId="4233" xr:uid="{EA063A08-6B0B-4FC6-9F99-DE8AFB00640F}"/>
    <cellStyle name="Total 5 5 6 2" xfId="6870" xr:uid="{8AE4AF2E-9F84-40BB-AB0A-3F3AA5F806AD}"/>
    <cellStyle name="Total 5 5 6 2 2" xfId="13181" xr:uid="{6F3C630C-5FE1-437A-BB21-E555774424B0}"/>
    <cellStyle name="Total 5 5 6 2 2 2" xfId="28289" xr:uid="{A9E4F8F4-780E-4C21-9F22-F593CAC2359F}"/>
    <cellStyle name="Total 5 5 6 2 3" xfId="16850" xr:uid="{201365C6-7B32-4DDE-8039-5030E85E835D}"/>
    <cellStyle name="Total 5 5 6 2 3 2" xfId="31958" xr:uid="{F77B8BB4-CDDA-4844-9BB3-777E2B5804EC}"/>
    <cellStyle name="Total 5 5 6 2 4" xfId="21978" xr:uid="{17DDD452-5FB0-4DE9-9625-27224EECE44A}"/>
    <cellStyle name="Total 5 5 6 3" xfId="10615" xr:uid="{AC1BE623-F73B-4A28-96CE-2A74B215A234}"/>
    <cellStyle name="Total 5 5 6 3 2" xfId="25723" xr:uid="{044AB7CA-1D10-48DE-88B0-615F2AA742AE}"/>
    <cellStyle name="Total 5 5 6 4" xfId="7308" xr:uid="{238F9371-BFD3-4B4C-B77A-9E1F586218BA}"/>
    <cellStyle name="Total 5 5 6 4 2" xfId="22416" xr:uid="{650C0293-8EF0-4C25-B17F-F7919D050142}"/>
    <cellStyle name="Total 5 5 6 5" xfId="19341" xr:uid="{22C124C1-646F-47B9-A7EB-51BC66AD5797}"/>
    <cellStyle name="Total 5 5 7" xfId="4798" xr:uid="{2628581B-6AD8-4EA4-8F39-99633DF8824A}"/>
    <cellStyle name="Total 5 5 7 2" xfId="11180" xr:uid="{F2A5DEE5-4D6B-4502-BA71-EFDAC804324E}"/>
    <cellStyle name="Total 5 5 7 2 2" xfId="26288" xr:uid="{22190A9C-0F64-4782-B47C-E649F45CCC42}"/>
    <cellStyle name="Total 5 5 7 3" xfId="8171" xr:uid="{FB835921-1DFF-443E-A4E3-6375AF399221}"/>
    <cellStyle name="Total 5 5 7 3 2" xfId="23279" xr:uid="{C73CE9DC-B875-47A1-ACE5-47DC05241899}"/>
    <cellStyle name="Total 5 5 7 4" xfId="19906" xr:uid="{9464A3F4-725B-4B47-976E-8C1F637C7A5F}"/>
    <cellStyle name="Total 5 5 8" xfId="8659" xr:uid="{7151CDAD-BA14-4D2C-8DC3-F2E4445E59D2}"/>
    <cellStyle name="Total 5 5 8 2" xfId="23767" xr:uid="{565585D0-7E99-4C49-9427-6F3B8C59F204}"/>
    <cellStyle name="Total 5 5 9" xfId="7716" xr:uid="{496839C9-446C-437A-9044-6B0763A0354B}"/>
    <cellStyle name="Total 5 5 9 2" xfId="22824" xr:uid="{B807D5A1-B67A-4979-B5C0-22C5937E0264}"/>
    <cellStyle name="Total 6" xfId="1785" xr:uid="{00000000-0005-0000-0000-0000F9060000}"/>
    <cellStyle name="Total 6 2" xfId="1956" xr:uid="{CBEBFC01-9232-49AE-BC27-1DC46355DBFA}"/>
    <cellStyle name="Total 6 2 10" xfId="8457" xr:uid="{C39933CB-ADD3-4502-858E-E2EF2C24BFC8}"/>
    <cellStyle name="Total 6 2 10 2" xfId="23565" xr:uid="{769E6034-6533-4F99-8ADC-2F1EE81E1D8D}"/>
    <cellStyle name="Total 6 2 11" xfId="15397" xr:uid="{4B1D5F19-3CF1-4610-8A4A-E32A3CD50DE2}"/>
    <cellStyle name="Total 6 2 11 2" xfId="30505" xr:uid="{138F3596-7218-4111-9855-012555E70639}"/>
    <cellStyle name="Total 6 2 12" xfId="13728" xr:uid="{53244818-7318-4968-B92E-78EE83769BBE}"/>
    <cellStyle name="Total 6 2 12 2" xfId="28836" xr:uid="{D295A450-A3D7-4A3E-B643-B0C30E77DBD8}"/>
    <cellStyle name="Total 6 2 13" xfId="17181" xr:uid="{EFFE823E-513B-4365-BFDC-DA8C6D07E7D3}"/>
    <cellStyle name="Total 6 2 2" xfId="2516" xr:uid="{B6878DB1-1956-4CB6-B89E-1C426FBEFB5C}"/>
    <cellStyle name="Total 6 2 2 2" xfId="5153" xr:uid="{7D88D134-9522-48A9-8650-BAD0C573CE3A}"/>
    <cellStyle name="Total 6 2 2 2 2" xfId="11517" xr:uid="{9BD71BD0-6C74-41B9-8FB9-94E80D5DDDC1}"/>
    <cellStyle name="Total 6 2 2 2 2 2" xfId="26625" xr:uid="{1DF393CD-D742-47D1-A2C8-EE1790538216}"/>
    <cellStyle name="Total 6 2 2 2 3" xfId="13674" xr:uid="{2D6BFE54-3259-4575-8CB8-2D6CF37EF1F6}"/>
    <cellStyle name="Total 6 2 2 2 3 2" xfId="28782" xr:uid="{73F75D9F-E27E-4F45-AF5A-3D715C8C2E61}"/>
    <cellStyle name="Total 6 2 2 2 4" xfId="20261" xr:uid="{2E8EE48B-2082-4067-BC85-C49D329C9C98}"/>
    <cellStyle name="Total 6 2 2 3" xfId="8983" xr:uid="{11F90358-6BD5-477B-8F72-A004506FA7C6}"/>
    <cellStyle name="Total 6 2 2 3 2" xfId="24091" xr:uid="{89ECB336-4917-4C93-8B3A-45B81556E669}"/>
    <cellStyle name="Total 6 2 3" xfId="2732" xr:uid="{49566F29-D965-4A96-83EF-5922348B5B55}"/>
    <cellStyle name="Total 6 2 3 2" xfId="5369" xr:uid="{CF889F37-5760-4D53-BF5D-2A9DED6A37EF}"/>
    <cellStyle name="Total 6 2 3 2 2" xfId="11718" xr:uid="{6AB85EB2-DE32-4C6D-809C-FB30BA882E4E}"/>
    <cellStyle name="Total 6 2 3 2 2 2" xfId="26826" xr:uid="{E5D5CD79-DF00-4200-A806-2AD0F7DC9A65}"/>
    <cellStyle name="Total 6 2 3 2 3" xfId="14305" xr:uid="{EF4BE224-D914-495F-BD6E-4D803EBCD31A}"/>
    <cellStyle name="Total 6 2 3 2 3 2" xfId="29413" xr:uid="{8DEE73E3-7BB8-4198-BD0E-E38A5ED0C88D}"/>
    <cellStyle name="Total 6 2 3 2 4" xfId="20477" xr:uid="{6AE168A0-F144-4848-A461-619FF6A7C4CF}"/>
    <cellStyle name="Total 6 2 3 3" xfId="8732" xr:uid="{33393CE0-4E71-4FC8-A5C8-B2740E33EDCB}"/>
    <cellStyle name="Total 6 2 3 3 2" xfId="23840" xr:uid="{F5DE0F55-ACD8-4246-A4F8-19BC1640DEA5}"/>
    <cellStyle name="Total 6 2 3 4" xfId="17840" xr:uid="{2CAAFC1D-CAEF-4706-914A-F18ADCF2C4DB}"/>
    <cellStyle name="Total 6 2 4" xfId="3035" xr:uid="{F93A683B-9032-4FF7-8482-47EC60ECF2C6}"/>
    <cellStyle name="Total 6 2 4 2" xfId="5672" xr:uid="{9A6648E7-EDF8-4D88-A4CF-CF1A0936BE86}"/>
    <cellStyle name="Total 6 2 4 2 2" xfId="11983" xr:uid="{12BD85B9-965B-4D82-8CE3-38A41914BF85}"/>
    <cellStyle name="Total 6 2 4 2 2 2" xfId="27091" xr:uid="{A19DB088-EA68-4A5F-B55D-C661CB039F85}"/>
    <cellStyle name="Total 6 2 4 2 3" xfId="15932" xr:uid="{D1458EFB-13BC-421D-9CC1-C28F2BA626BF}"/>
    <cellStyle name="Total 6 2 4 2 3 2" xfId="31040" xr:uid="{AD4B175B-505C-454C-9E4F-934927FC52FB}"/>
    <cellStyle name="Total 6 2 4 2 4" xfId="20780" xr:uid="{C6FF0A5A-557D-4128-856F-5959E19F839C}"/>
    <cellStyle name="Total 6 2 4 3" xfId="9417" xr:uid="{98C02F7D-D5B3-4845-9483-C0770BD3EC48}"/>
    <cellStyle name="Total 6 2 4 3 2" xfId="24525" xr:uid="{00431497-BEF6-4F83-8B4D-17DF121ECD1D}"/>
    <cellStyle name="Total 6 2 4 4" xfId="13520" xr:uid="{FDCAACD7-BFE1-49C5-A510-7CFE920D4B13}"/>
    <cellStyle name="Total 6 2 4 4 2" xfId="28628" xr:uid="{3E2C85CB-C723-4EDD-8884-687C2C586424}"/>
    <cellStyle name="Total 6 2 4 5" xfId="18143" xr:uid="{10FC884B-B5A9-4C0F-BAC5-4442173BB1F2}"/>
    <cellStyle name="Total 6 2 5" xfId="3361" xr:uid="{87682612-1154-4745-81F0-668A5B5708A4}"/>
    <cellStyle name="Total 6 2 5 2" xfId="5998" xr:uid="{BA3AD95B-466C-44D3-A37E-B4AD62A091E1}"/>
    <cellStyle name="Total 6 2 5 2 2" xfId="12309" xr:uid="{01805268-13E2-4A57-BE1B-42A4428BEED9}"/>
    <cellStyle name="Total 6 2 5 2 2 2" xfId="27417" xr:uid="{FD759BF8-C166-4F52-8C89-D5ACF7867D28}"/>
    <cellStyle name="Total 6 2 5 2 3" xfId="14774" xr:uid="{47046ABF-9368-4DE8-9434-36070F67C6FC}"/>
    <cellStyle name="Total 6 2 5 2 3 2" xfId="29882" xr:uid="{5D69D80D-BCFD-460D-A736-1D448EE43D90}"/>
    <cellStyle name="Total 6 2 5 2 4" xfId="21106" xr:uid="{9B180B0A-CF44-47D2-BA4E-2FDAED52304D}"/>
    <cellStyle name="Total 6 2 5 3" xfId="9743" xr:uid="{2620A5E7-C89F-4C15-971E-2031E4271B8F}"/>
    <cellStyle name="Total 6 2 5 3 2" xfId="24851" xr:uid="{0CD908F2-6F48-4539-A422-894B630465C0}"/>
    <cellStyle name="Total 6 2 5 4" xfId="13518" xr:uid="{0DA66523-8713-4E4A-825A-09ACA76A4A4F}"/>
    <cellStyle name="Total 6 2 5 4 2" xfId="28626" xr:uid="{0BD7C535-ABAC-4720-8EE9-EBF975479DB6}"/>
    <cellStyle name="Total 6 2 5 5" xfId="18469" xr:uid="{F76F4B88-6ACA-46A6-80E4-11F6588D169B}"/>
    <cellStyle name="Total 6 2 6" xfId="3667" xr:uid="{2211D687-38DA-42F7-B477-1F845EF2232F}"/>
    <cellStyle name="Total 6 2 6 2" xfId="6304" xr:uid="{03CDFF1C-3514-43A7-BAB5-D21CD42E91F1}"/>
    <cellStyle name="Total 6 2 6 2 2" xfId="12615" xr:uid="{CBF4610E-5ED4-46E8-A8AF-1B8EAE956C69}"/>
    <cellStyle name="Total 6 2 6 2 2 2" xfId="27723" xr:uid="{E239D4B3-156C-4117-B5DE-F5433599A9F6}"/>
    <cellStyle name="Total 6 2 6 2 3" xfId="13827" xr:uid="{D6DA0273-8980-42B1-9E2B-771BCFB6D765}"/>
    <cellStyle name="Total 6 2 6 2 3 2" xfId="28935" xr:uid="{84769E40-DA4C-448C-AC15-1C826FA4CD75}"/>
    <cellStyle name="Total 6 2 6 2 4" xfId="21412" xr:uid="{B0FE2718-39B3-42CD-8CF4-E865BF862194}"/>
    <cellStyle name="Total 6 2 6 3" xfId="10049" xr:uid="{F6B4C441-AC69-44BB-92B9-ADFA4AE9FA14}"/>
    <cellStyle name="Total 6 2 6 3 2" xfId="25157" xr:uid="{03363B7C-CADD-497D-A264-52B58A900842}"/>
    <cellStyle name="Total 6 2 6 4" xfId="15675" xr:uid="{6F24E57E-ABBE-4B65-BCFE-435646F3AC32}"/>
    <cellStyle name="Total 6 2 6 4 2" xfId="30783" xr:uid="{AFF81A23-7F0E-48FD-BF78-ADCE22A254B3}"/>
    <cellStyle name="Total 6 2 6 5" xfId="18775" xr:uid="{4122DC50-310A-444C-BC3F-18EECC04A464}"/>
    <cellStyle name="Total 6 2 7" xfId="4028" xr:uid="{C004E7AC-D555-4C43-986F-794354520BC4}"/>
    <cellStyle name="Total 6 2 7 2" xfId="6665" xr:uid="{DC7FF51E-FC75-4664-A7E0-0F4760E62F41}"/>
    <cellStyle name="Total 6 2 7 2 2" xfId="12976" xr:uid="{DCFF2643-532A-4839-AD72-196DAB87B2B5}"/>
    <cellStyle name="Total 6 2 7 2 2 2" xfId="28084" xr:uid="{D5AA180E-6022-467D-A155-0E036A225E80}"/>
    <cellStyle name="Total 6 2 7 2 3" xfId="16666" xr:uid="{9E83D245-A45C-41D9-AAEF-E2029B1E355D}"/>
    <cellStyle name="Total 6 2 7 2 3 2" xfId="31774" xr:uid="{6637FE9E-9112-4E72-8679-7588AE8BCF56}"/>
    <cellStyle name="Total 6 2 7 2 4" xfId="21773" xr:uid="{8AEC4982-39E6-4101-823A-752D64F749E9}"/>
    <cellStyle name="Total 6 2 7 3" xfId="10410" xr:uid="{BAD86896-39F3-4993-8801-E2087EA8A060}"/>
    <cellStyle name="Total 6 2 7 3 2" xfId="25518" xr:uid="{719CBE20-A899-471D-B6B8-8691506CEA24}"/>
    <cellStyle name="Total 6 2 7 4" xfId="8726" xr:uid="{5B3F4C80-E69D-41C2-812B-170DCB8B2DB2}"/>
    <cellStyle name="Total 6 2 7 4 2" xfId="23834" xr:uid="{95502F3B-90F6-4532-8381-F58658C5C033}"/>
    <cellStyle name="Total 6 2 7 5" xfId="19136" xr:uid="{FBD39984-B17F-4BD9-875D-2DDF72DA12E2}"/>
    <cellStyle name="Total 6 2 8" xfId="4341" xr:uid="{4011619C-4570-4040-B6FE-21FC7D359590}"/>
    <cellStyle name="Total 6 2 8 2" xfId="6978" xr:uid="{C3BE50C6-AAE1-4E24-98BF-67738CE506CD}"/>
    <cellStyle name="Total 6 2 8 2 2" xfId="13289" xr:uid="{18E9FA2A-E6D9-4C38-9395-14EF6035A3EB}"/>
    <cellStyle name="Total 6 2 8 2 2 2" xfId="28397" xr:uid="{83FA5FF0-4984-4E73-A181-9AB5CE6F0DD6}"/>
    <cellStyle name="Total 6 2 8 2 3" xfId="16953" xr:uid="{39D2AEE6-64C6-4ACA-B410-C4D4A80ACA08}"/>
    <cellStyle name="Total 6 2 8 2 3 2" xfId="32061" xr:uid="{F37C1428-3D11-40D9-86B8-31D9ABBF9B5B}"/>
    <cellStyle name="Total 6 2 8 2 4" xfId="22086" xr:uid="{A3C0F917-C0FC-4758-A89C-EE21AC9D9745}"/>
    <cellStyle name="Total 6 2 8 3" xfId="10723" xr:uid="{D8DF5497-7BE0-4328-AAE3-35C3072E90BA}"/>
    <cellStyle name="Total 6 2 8 3 2" xfId="25831" xr:uid="{B1C6E186-BC1B-4F86-9A49-888942C89750}"/>
    <cellStyle name="Total 6 2 8 4" xfId="9277" xr:uid="{C0636A1E-1058-45B4-9CDB-84852381A9DE}"/>
    <cellStyle name="Total 6 2 8 4 2" xfId="24385" xr:uid="{BF29DB0C-65ED-43AF-9996-5E530ACBC15A}"/>
    <cellStyle name="Total 6 2 8 5" xfId="19449" xr:uid="{98642C66-027B-4920-B1AF-C82D7D065D93}"/>
    <cellStyle name="Total 6 2 9" xfId="4593" xr:uid="{220F5C59-E01A-4D68-9140-5AE047D50ED9}"/>
    <cellStyle name="Total 6 2 9 2" xfId="10975" xr:uid="{4E32F9AB-4B8B-4901-A511-58E43F9B6C7C}"/>
    <cellStyle name="Total 6 2 9 2 2" xfId="26083" xr:uid="{F3865B3A-F997-4AEF-A74B-EDF87F215DF1}"/>
    <cellStyle name="Total 6 2 9 3" xfId="14976" xr:uid="{95E0ABE2-020B-482C-8BBA-4E7816908005}"/>
    <cellStyle name="Total 6 2 9 3 2" xfId="30084" xr:uid="{95C645E7-9D5B-4D57-A89D-6E03FE1DB986}"/>
    <cellStyle name="Total 6 2 9 4" xfId="19701" xr:uid="{45CFE9D7-A05E-48A7-A271-DE9BCF578B48}"/>
    <cellStyle name="Total 6 3" xfId="1985" xr:uid="{116EC7F0-550A-4848-9248-DB892DBB4D3E}"/>
    <cellStyle name="Total 6 3 10" xfId="8483" xr:uid="{35C39C17-573E-4467-BB61-809163C7BCE5}"/>
    <cellStyle name="Total 6 3 10 2" xfId="23591" xr:uid="{7A87D45B-3A0A-4E86-9909-0DFD8789A930}"/>
    <cellStyle name="Total 6 3 11" xfId="9219" xr:uid="{57781D93-6559-47CE-A577-9201B365744C}"/>
    <cellStyle name="Total 6 3 11 2" xfId="24327" xr:uid="{22CA3422-8961-479C-B456-FBDC5ED5BD91}"/>
    <cellStyle name="Total 6 3 12" xfId="14389" xr:uid="{8022936B-EE9B-42AA-9837-B575EBF8D1C8}"/>
    <cellStyle name="Total 6 3 12 2" xfId="29497" xr:uid="{8AD3E89B-3D4C-4BE4-844C-450228BB3C57}"/>
    <cellStyle name="Total 6 3 13" xfId="17210" xr:uid="{8F3AFD53-F680-4069-960F-D1686925A63C}"/>
    <cellStyle name="Total 6 3 2" xfId="2545" xr:uid="{139F3A2F-DB61-4D67-8035-D4FEB6560DCF}"/>
    <cellStyle name="Total 6 3 2 2" xfId="5182" xr:uid="{C529ADBF-8C3C-411D-9C00-6759FF7747F4}"/>
    <cellStyle name="Total 6 3 2 2 2" xfId="11546" xr:uid="{5BCB4570-6DF5-490F-9F23-76194363F428}"/>
    <cellStyle name="Total 6 3 2 2 2 2" xfId="26654" xr:uid="{DF306B50-57E1-43D0-9FAB-20D72234ED22}"/>
    <cellStyle name="Total 6 3 2 2 3" xfId="14170" xr:uid="{4D34C7E3-92B9-49BF-AAF2-F2487FAF401B}"/>
    <cellStyle name="Total 6 3 2 2 3 2" xfId="29278" xr:uid="{9F52E5B5-E3F5-45D9-B1D8-A3F4E77EEC41}"/>
    <cellStyle name="Total 6 3 2 2 4" xfId="20290" xr:uid="{DB3C7965-97E5-4F1C-8985-C070F9FFF2AD}"/>
    <cellStyle name="Total 6 3 2 3" xfId="9012" xr:uid="{A9539FCD-6CAF-4641-9B72-826608988233}"/>
    <cellStyle name="Total 6 3 2 3 2" xfId="24120" xr:uid="{1F92FCAF-8143-4E33-8317-108FB9B79345}"/>
    <cellStyle name="Total 6 3 3" xfId="2747" xr:uid="{C71DCAC9-9CFD-4D77-A2EE-EA73C8B00DEE}"/>
    <cellStyle name="Total 6 3 3 2" xfId="5384" xr:uid="{D258416B-D3C2-44CC-8FEE-0EA8CBD1A8A4}"/>
    <cellStyle name="Total 6 3 3 2 2" xfId="11733" xr:uid="{FFE2AEF5-E37B-4F94-912F-32BA6B6E1BBD}"/>
    <cellStyle name="Total 6 3 3 2 2 2" xfId="26841" xr:uid="{C2974BF5-4C37-4797-BD22-E1553E633F40}"/>
    <cellStyle name="Total 6 3 3 2 3" xfId="7606" xr:uid="{DD6A7080-A4AC-49CF-A809-7D049D560D06}"/>
    <cellStyle name="Total 6 3 3 2 3 2" xfId="22714" xr:uid="{FD26D507-FB92-4348-BF89-5CC77891F09B}"/>
    <cellStyle name="Total 6 3 3 2 4" xfId="20492" xr:uid="{4016D096-5334-44E1-8B70-9C0A1D13F1CE}"/>
    <cellStyle name="Total 6 3 3 3" xfId="9165" xr:uid="{E4729482-89AB-460C-A95D-4D4514999190}"/>
    <cellStyle name="Total 6 3 3 3 2" xfId="24273" xr:uid="{48B82B76-0918-4747-B4F4-73B35815492F}"/>
    <cellStyle name="Total 6 3 3 4" xfId="17855" xr:uid="{4757D517-0E80-40EB-96A9-3FE948ED6BAD}"/>
    <cellStyle name="Total 6 3 4" xfId="3050" xr:uid="{027A00EA-3D6B-420A-AAF9-FCFE99B00FD1}"/>
    <cellStyle name="Total 6 3 4 2" xfId="5687" xr:uid="{7EA66FDC-6E28-4C15-BE07-B9929D8194FD}"/>
    <cellStyle name="Total 6 3 4 2 2" xfId="11998" xr:uid="{93F2C1B9-79B5-4565-8633-95BB1924F1EC}"/>
    <cellStyle name="Total 6 3 4 2 2 2" xfId="27106" xr:uid="{049A3CF7-74A5-4CC2-93CC-978FD4EB7D4F}"/>
    <cellStyle name="Total 6 3 4 2 3" xfId="9293" xr:uid="{E10A18AC-0E88-47B5-A3CB-CD2801D28FA5}"/>
    <cellStyle name="Total 6 3 4 2 3 2" xfId="24401" xr:uid="{29DE9046-FECF-48FF-ACA1-21712DF5D86F}"/>
    <cellStyle name="Total 6 3 4 2 4" xfId="20795" xr:uid="{C3BBB07B-C505-4471-84AA-9E9781A22D7F}"/>
    <cellStyle name="Total 6 3 4 3" xfId="9432" xr:uid="{512C3E2F-9CC7-4443-BDEB-A0B71DC019AE}"/>
    <cellStyle name="Total 6 3 4 3 2" xfId="24540" xr:uid="{EC1EAD07-2F35-4C73-BC87-EEAF1010674F}"/>
    <cellStyle name="Total 6 3 4 4" xfId="16477" xr:uid="{43CAF3D1-A9EF-4D1E-84A9-A7D0B918E358}"/>
    <cellStyle name="Total 6 3 4 4 2" xfId="31585" xr:uid="{531C7F99-999D-4B22-9AA9-BA43E80615D8}"/>
    <cellStyle name="Total 6 3 4 5" xfId="18158" xr:uid="{291F2B57-BDB5-45E7-AE61-79A4FC5A1AF9}"/>
    <cellStyle name="Total 6 3 5" xfId="3376" xr:uid="{227C518D-927C-4C4D-963F-D3B1F7BB1931}"/>
    <cellStyle name="Total 6 3 5 2" xfId="6013" xr:uid="{8E0C8522-7093-4F63-83EC-8EF75F890B39}"/>
    <cellStyle name="Total 6 3 5 2 2" xfId="12324" xr:uid="{6B15670F-BC37-4BCB-A87D-0F402F19AD07}"/>
    <cellStyle name="Total 6 3 5 2 2 2" xfId="27432" xr:uid="{70359EDC-0053-4310-8B93-9A387DA187B2}"/>
    <cellStyle name="Total 6 3 5 2 3" xfId="8024" xr:uid="{E1423309-64BD-44AC-9600-3E199C14A118}"/>
    <cellStyle name="Total 6 3 5 2 3 2" xfId="23132" xr:uid="{59E3A7DB-B226-40DA-A374-1D88F3E1E8C0}"/>
    <cellStyle name="Total 6 3 5 2 4" xfId="21121" xr:uid="{C95732F3-C0CB-44E2-9F4C-A395F04E1152}"/>
    <cellStyle name="Total 6 3 5 3" xfId="9758" xr:uid="{55196FA9-CD31-4949-A18D-7A96D55486D7}"/>
    <cellStyle name="Total 6 3 5 3 2" xfId="24866" xr:uid="{DA5504CD-54E7-46A8-91FD-7637A43DE8AE}"/>
    <cellStyle name="Total 6 3 5 4" xfId="15363" xr:uid="{5AA3BCA2-4034-4450-B8F1-BA0F2AAA593D}"/>
    <cellStyle name="Total 6 3 5 4 2" xfId="30471" xr:uid="{41224597-732A-4524-A65F-66FF5C9CD56C}"/>
    <cellStyle name="Total 6 3 5 5" xfId="18484" xr:uid="{7D0494B1-860F-454A-8EEF-73499AB04053}"/>
    <cellStyle name="Total 6 3 6" xfId="3682" xr:uid="{07629098-9841-4805-B754-899F379653FE}"/>
    <cellStyle name="Total 6 3 6 2" xfId="6319" xr:uid="{954F862B-F6E7-4DA3-8508-E7718E863E24}"/>
    <cellStyle name="Total 6 3 6 2 2" xfId="12630" xr:uid="{4E0E50EC-F679-4E42-8EE5-92C10FBD5541}"/>
    <cellStyle name="Total 6 3 6 2 2 2" xfId="27738" xr:uid="{7343818C-71A5-4F87-914F-8FD63F17D3EB}"/>
    <cellStyle name="Total 6 3 6 2 3" xfId="7140" xr:uid="{2122DA4B-B824-466D-9193-537195172706}"/>
    <cellStyle name="Total 6 3 6 2 3 2" xfId="22248" xr:uid="{5C1D635B-5707-443E-BD9F-4A7431F90005}"/>
    <cellStyle name="Total 6 3 6 2 4" xfId="21427" xr:uid="{DB257660-B8BE-46F6-9F13-E84E02781DEB}"/>
    <cellStyle name="Total 6 3 6 3" xfId="10064" xr:uid="{34C601CE-26F8-4249-B5F1-58E6C5D52F50}"/>
    <cellStyle name="Total 6 3 6 3 2" xfId="25172" xr:uid="{9B42297A-67A8-4E02-8874-E0A100C6A113}"/>
    <cellStyle name="Total 6 3 6 4" xfId="16544" xr:uid="{2D141B25-314A-4781-9826-2A24B4D3C124}"/>
    <cellStyle name="Total 6 3 6 4 2" xfId="31652" xr:uid="{23981671-F360-4310-A073-EDB9A150CEDA}"/>
    <cellStyle name="Total 6 3 6 5" xfId="18790" xr:uid="{94D8C4C0-38DE-4DB5-918A-17BA71C2A20F}"/>
    <cellStyle name="Total 6 3 7" xfId="4057" xr:uid="{AF5BC8A1-106D-4D2E-955B-786ED9A2032D}"/>
    <cellStyle name="Total 6 3 7 2" xfId="6694" xr:uid="{125D277F-AC76-408C-92C1-300856F6D875}"/>
    <cellStyle name="Total 6 3 7 2 2" xfId="13005" xr:uid="{2B7BDABE-9701-4971-B487-28B3F94B4D01}"/>
    <cellStyle name="Total 6 3 7 2 2 2" xfId="28113" xr:uid="{DCDCF15D-D1E1-4A6A-81FA-EF90FC3E5FFB}"/>
    <cellStyle name="Total 6 3 7 2 3" xfId="16681" xr:uid="{05C621D8-1ACF-4783-AB24-58597C3B10CD}"/>
    <cellStyle name="Total 6 3 7 2 3 2" xfId="31789" xr:uid="{51B4E769-FBF0-4729-8A69-9A972BA2229E}"/>
    <cellStyle name="Total 6 3 7 2 4" xfId="21802" xr:uid="{B46C1AFE-A450-404B-98F1-D5994034209E}"/>
    <cellStyle name="Total 6 3 7 3" xfId="10439" xr:uid="{A9406964-D34B-4B2A-A453-4F6D2276876A}"/>
    <cellStyle name="Total 6 3 7 3 2" xfId="25547" xr:uid="{EC90AFBE-15A9-4276-9E0E-57E7BE42F581}"/>
    <cellStyle name="Total 6 3 7 4" xfId="15774" xr:uid="{AB0DBBE1-DD29-47FE-B101-1C1CF850F175}"/>
    <cellStyle name="Total 6 3 7 4 2" xfId="30882" xr:uid="{5F52BC8A-87CE-4320-86A1-4BF9E85F933E}"/>
    <cellStyle name="Total 6 3 7 5" xfId="19165" xr:uid="{3330A3FC-CDC0-4A11-9EBD-A7C50AD66DA4}"/>
    <cellStyle name="Total 6 3 8" xfId="4356" xr:uid="{0FC0BFC0-A355-4222-AECD-31165FF9242B}"/>
    <cellStyle name="Total 6 3 8 2" xfId="6993" xr:uid="{C39E1B4E-3876-4680-9D5C-4C9CD423A148}"/>
    <cellStyle name="Total 6 3 8 2 2" xfId="13304" xr:uid="{ACC9EC84-AD40-4545-AE6F-66F76B8E36A4}"/>
    <cellStyle name="Total 6 3 8 2 2 2" xfId="28412" xr:uid="{04965F98-4994-4B69-88ED-0DDD573B9B65}"/>
    <cellStyle name="Total 6 3 8 2 3" xfId="16968" xr:uid="{0F7E265B-4992-4C62-83E0-F9905C1EFD7D}"/>
    <cellStyle name="Total 6 3 8 2 3 2" xfId="32076" xr:uid="{862811C7-3C78-4D41-89F1-525903DBE951}"/>
    <cellStyle name="Total 6 3 8 2 4" xfId="22101" xr:uid="{CCA80119-FAF6-4014-B08A-730D91BABC08}"/>
    <cellStyle name="Total 6 3 8 3" xfId="10738" xr:uid="{688DCA69-64B7-455E-80E4-2C725706EEA2}"/>
    <cellStyle name="Total 6 3 8 3 2" xfId="25846" xr:uid="{561B1498-FD1E-4F13-98A3-D47795317CB7}"/>
    <cellStyle name="Total 6 3 8 4" xfId="14359" xr:uid="{7656CB09-707E-49A8-AF70-9796007CA73F}"/>
    <cellStyle name="Total 6 3 8 4 2" xfId="29467" xr:uid="{F37696FF-207B-4C6B-BC14-A292E6713A20}"/>
    <cellStyle name="Total 6 3 8 5" xfId="19464" xr:uid="{E31CFEA6-D24D-432E-A8DF-E5BD785DBE9F}"/>
    <cellStyle name="Total 6 3 9" xfId="4622" xr:uid="{9112B218-962C-46BF-8DBF-37750723B0AB}"/>
    <cellStyle name="Total 6 3 9 2" xfId="11004" xr:uid="{786F0F98-6AD8-46A1-9FEF-4EDD4FB842D7}"/>
    <cellStyle name="Total 6 3 9 2 2" xfId="26112" xr:uid="{601A3767-C18F-47D4-A2D4-646AB3AA26D7}"/>
    <cellStyle name="Total 6 3 9 3" xfId="16106" xr:uid="{4CF0B9FF-CD52-4269-80AE-811B344F3596}"/>
    <cellStyle name="Total 6 3 9 3 2" xfId="31214" xr:uid="{43378793-D16A-412B-915A-2B543396EDC6}"/>
    <cellStyle name="Total 6 3 9 4" xfId="19730" xr:uid="{554824A9-0618-4778-9EFA-0ED4D72C9123}"/>
    <cellStyle name="Total 6 4" xfId="2147" xr:uid="{167C46AD-09D2-4529-859C-D6CBCEF33477}"/>
    <cellStyle name="Total 6 4 10" xfId="15186" xr:uid="{1448C152-09F8-4E36-8B3F-80F46E1B04A3}"/>
    <cellStyle name="Total 6 4 10 2" xfId="30294" xr:uid="{F43AD8F5-3873-465A-9F1D-EBB1E70175B0}"/>
    <cellStyle name="Total 6 4 11" xfId="16211" xr:uid="{6F376FA6-D668-4281-AB67-652CAD82DCEF}"/>
    <cellStyle name="Total 6 4 11 2" xfId="31319" xr:uid="{2A7E8484-D419-4925-802D-597B01D6ED30}"/>
    <cellStyle name="Total 6 4 12" xfId="17372" xr:uid="{74065DDB-1CF3-4187-BD9C-5BA6B9A56865}"/>
    <cellStyle name="Total 6 4 2" xfId="2637" xr:uid="{1DA1BBCD-F01D-446F-8A81-3BE8607D7940}"/>
    <cellStyle name="Total 6 4 2 2" xfId="5274" xr:uid="{CAFFED1C-6220-45F8-B7D0-8A411BB86354}"/>
    <cellStyle name="Total 6 4 2 2 2" xfId="11638" xr:uid="{59509DCF-87F0-4FE6-BDB7-2B3E121C27B7}"/>
    <cellStyle name="Total 6 4 2 2 2 2" xfId="26746" xr:uid="{82A6BBF3-D855-47B8-95BC-B8463FC84A2E}"/>
    <cellStyle name="Total 6 4 2 2 3" xfId="15764" xr:uid="{B6987EAA-5C17-4F53-84F1-8EA911ACFB7B}"/>
    <cellStyle name="Total 6 4 2 2 3 2" xfId="30872" xr:uid="{63A88F0E-53A3-4EA7-93AD-335407C9B56D}"/>
    <cellStyle name="Total 6 4 2 2 4" xfId="20382" xr:uid="{7BF6AF80-968D-465D-A3DB-A0231395D899}"/>
    <cellStyle name="Total 6 4 2 3" xfId="9104" xr:uid="{85042B4F-4B46-4A4A-ABB1-A7262D016470}"/>
    <cellStyle name="Total 6 4 2 3 2" xfId="24212" xr:uid="{1A6A5468-A155-4163-9CEE-F3C1C33B379D}"/>
    <cellStyle name="Total 6 4 2 4" xfId="7520" xr:uid="{2891400F-850F-49E1-B434-36E8B5852E28}"/>
    <cellStyle name="Total 6 4 2 4 2" xfId="22628" xr:uid="{924126EA-34D7-44E1-BF10-DD51159E723E}"/>
    <cellStyle name="Total 6 4 2 5" xfId="13557" xr:uid="{7BEA71CA-DB9C-42B0-B282-2EA63F45AC37}"/>
    <cellStyle name="Total 6 4 2 5 2" xfId="28665" xr:uid="{AEB54533-97BF-41C8-A0D7-E8C99E9B6D68}"/>
    <cellStyle name="Total 6 4 2 6" xfId="17745" xr:uid="{AA9F7D5A-0BAF-4392-A379-1C981FB1A765}"/>
    <cellStyle name="Total 6 4 3" xfId="2902" xr:uid="{147975B3-B32D-4119-88C6-4B1812066260}"/>
    <cellStyle name="Total 6 4 3 2" xfId="5539" xr:uid="{ED9A6319-A3FC-4046-A766-7883F889D049}"/>
    <cellStyle name="Total 6 4 3 2 2" xfId="11850" xr:uid="{E20EBCE3-7C14-4DDD-9C5F-9AC85005B253}"/>
    <cellStyle name="Total 6 4 3 2 2 2" xfId="26958" xr:uid="{A914033D-C7C7-473A-9D1E-7BB9C5E6320F}"/>
    <cellStyle name="Total 6 4 3 2 3" xfId="8096" xr:uid="{8DAB6615-6FBC-4953-84F8-843576E193E2}"/>
    <cellStyle name="Total 6 4 3 2 3 2" xfId="23204" xr:uid="{B731343E-CAA9-43A9-A547-E0CF12398E83}"/>
    <cellStyle name="Total 6 4 3 2 4" xfId="20647" xr:uid="{DACC0D2B-D856-49DE-ACA1-E1A8420A0598}"/>
    <cellStyle name="Total 6 4 3 3" xfId="15748" xr:uid="{14FF0B93-E764-40E4-BAB2-3675A5168423}"/>
    <cellStyle name="Total 6 4 3 3 2" xfId="30856" xr:uid="{622013E7-4379-4DDA-A0FE-070D5BFCB668}"/>
    <cellStyle name="Total 6 4 3 4" xfId="18010" xr:uid="{5B13A3E0-0589-48D1-A9E9-88DCF67A4ECE}"/>
    <cellStyle name="Total 6 4 4" xfId="3205" xr:uid="{D2E711E5-F163-4261-9F32-89AB93F07E69}"/>
    <cellStyle name="Total 6 4 4 2" xfId="5842" xr:uid="{78BBFA3C-DF02-4171-A885-5D059618B31E}"/>
    <cellStyle name="Total 6 4 4 2 2" xfId="12153" xr:uid="{6DE7F78D-9E85-4335-A08B-E18E429F2DC7}"/>
    <cellStyle name="Total 6 4 4 2 2 2" xfId="27261" xr:uid="{143D3940-BD8C-404A-AC50-630381071945}"/>
    <cellStyle name="Total 6 4 4 2 3" xfId="13953" xr:uid="{68C54902-A6AB-4878-B2BC-B72E6D9F448F}"/>
    <cellStyle name="Total 6 4 4 2 3 2" xfId="29061" xr:uid="{9AF10F6B-646A-489F-BC2D-7BAABF6E9970}"/>
    <cellStyle name="Total 6 4 4 2 4" xfId="20950" xr:uid="{D91E3059-F350-45BE-8B65-ED866565B8E8}"/>
    <cellStyle name="Total 6 4 4 3" xfId="9587" xr:uid="{04F37DEF-D9E7-497B-B2C3-7BD51F50CE62}"/>
    <cellStyle name="Total 6 4 4 3 2" xfId="24695" xr:uid="{CF4C288C-B239-4E39-AB4E-96E8FCB6C931}"/>
    <cellStyle name="Total 6 4 4 4" xfId="11777" xr:uid="{DE5CBAAD-69E9-4D90-81C0-42141D5E8C5C}"/>
    <cellStyle name="Total 6 4 4 4 2" xfId="26885" xr:uid="{77973532-14BC-40AA-8CE8-15F795EFEACE}"/>
    <cellStyle name="Total 6 4 4 5" xfId="18313" xr:uid="{8615DA3F-AEA9-40D6-8F49-D4FA128590C1}"/>
    <cellStyle name="Total 6 4 5" xfId="3531" xr:uid="{682C91FD-6745-4F33-A04D-F147000535E1}"/>
    <cellStyle name="Total 6 4 5 2" xfId="6168" xr:uid="{76990E72-5F51-4AAB-953E-FA18DB7F7964}"/>
    <cellStyle name="Total 6 4 5 2 2" xfId="12479" xr:uid="{BE757B16-8D8F-4EFB-867C-0BCB124907CC}"/>
    <cellStyle name="Total 6 4 5 2 2 2" xfId="27587" xr:uid="{AF46EAB0-5D17-46D8-A174-AC15DF6E566E}"/>
    <cellStyle name="Total 6 4 5 2 3" xfId="16264" xr:uid="{A529DCD5-43A5-464F-87AD-FAA155C42769}"/>
    <cellStyle name="Total 6 4 5 2 3 2" xfId="31372" xr:uid="{13018F84-53A4-445E-98D1-849BC9A89242}"/>
    <cellStyle name="Total 6 4 5 2 4" xfId="21276" xr:uid="{C73DDE8F-F29B-40B7-964A-C7BAEC2D98B9}"/>
    <cellStyle name="Total 6 4 5 3" xfId="9913" xr:uid="{9FF75BD2-7374-42A2-AB63-F293C1CE4E5A}"/>
    <cellStyle name="Total 6 4 5 3 2" xfId="25021" xr:uid="{F22864C3-4654-43C9-9B19-B8BCAC7CAAA6}"/>
    <cellStyle name="Total 6 4 5 4" xfId="7052" xr:uid="{50592152-5ED2-4CAA-A2C5-4794C40035B5}"/>
    <cellStyle name="Total 6 4 5 4 2" xfId="22160" xr:uid="{02487760-EE5B-493E-A518-2E4BF1216A18}"/>
    <cellStyle name="Total 6 4 5 5" xfId="18639" xr:uid="{7A4A64FC-F192-469F-BB93-C1ACDC24F5D8}"/>
    <cellStyle name="Total 6 4 6" xfId="3837" xr:uid="{BE1A5387-FF7F-411F-8614-2BF4ADE3A06E}"/>
    <cellStyle name="Total 6 4 6 2" xfId="6474" xr:uid="{0B0F4C80-0D38-488D-A2EA-4A8C04F29064}"/>
    <cellStyle name="Total 6 4 6 2 2" xfId="12785" xr:uid="{14C20895-492C-4476-BF52-E2F5E5DE623A}"/>
    <cellStyle name="Total 6 4 6 2 2 2" xfId="27893" xr:uid="{52893D72-30AB-4AFB-95A1-E644D28044F2}"/>
    <cellStyle name="Total 6 4 6 2 3" xfId="7242" xr:uid="{5884FAA4-A2DD-418D-B1E6-E8A2760D8E3B}"/>
    <cellStyle name="Total 6 4 6 2 3 2" xfId="22350" xr:uid="{EE69A482-3D27-4A55-9541-758B65E0E80C}"/>
    <cellStyle name="Total 6 4 6 2 4" xfId="21582" xr:uid="{51547635-28C8-4752-91AC-4393F65B9ACD}"/>
    <cellStyle name="Total 6 4 6 3" xfId="10219" xr:uid="{ED5879AA-E15F-42FD-BA81-E508C0FB553F}"/>
    <cellStyle name="Total 6 4 6 3 2" xfId="25327" xr:uid="{A2CADB58-FDE7-4D9F-9A76-7D08235616B3}"/>
    <cellStyle name="Total 6 4 6 4" xfId="15793" xr:uid="{0E5D18A7-CCDF-4B8D-9B17-880FD733C9A1}"/>
    <cellStyle name="Total 6 4 6 4 2" xfId="30901" xr:uid="{C7961C04-D891-49D4-8ADC-EAC9A3D2090D}"/>
    <cellStyle name="Total 6 4 6 5" xfId="18945" xr:uid="{1B6095E3-7EDE-48F5-98D1-A710CE72B60B}"/>
    <cellStyle name="Total 6 4 7" xfId="4219" xr:uid="{54451292-F610-48B8-AAD6-025012C0DA2E}"/>
    <cellStyle name="Total 6 4 7 2" xfId="6856" xr:uid="{2AFD002E-2AAC-4CD7-8787-18A80559808C}"/>
    <cellStyle name="Total 6 4 7 2 2" xfId="13167" xr:uid="{0CC9F5E3-E34B-4AC4-A139-A0335DD8DD89}"/>
    <cellStyle name="Total 6 4 7 2 2 2" xfId="28275" xr:uid="{9431407A-2194-42ED-A339-EA54D54E9343}"/>
    <cellStyle name="Total 6 4 7 2 3" xfId="16836" xr:uid="{94F72829-671B-4E3D-91E7-51F21ED2D5CB}"/>
    <cellStyle name="Total 6 4 7 2 3 2" xfId="31944" xr:uid="{279DFEE9-035A-4673-8932-41D8CDA84756}"/>
    <cellStyle name="Total 6 4 7 2 4" xfId="21964" xr:uid="{61C77F8D-DB1E-47A1-9FFD-E02D754FCA2A}"/>
    <cellStyle name="Total 6 4 7 3" xfId="10601" xr:uid="{FD5D6E29-AF51-438D-BE1D-AAB0EFA7C11C}"/>
    <cellStyle name="Total 6 4 7 3 2" xfId="25709" xr:uid="{37940BBE-6D48-429F-A65B-5E6A52E11D81}"/>
    <cellStyle name="Total 6 4 7 4" xfId="16213" xr:uid="{0BC2712B-C859-40E7-8A8B-B37F869F081F}"/>
    <cellStyle name="Total 6 4 7 4 2" xfId="31321" xr:uid="{31541DB7-5DC5-495F-8C65-9DA2F52C3CE0}"/>
    <cellStyle name="Total 6 4 7 5" xfId="19327" xr:uid="{7324E263-77CB-41CE-B116-826DA3371B51}"/>
    <cellStyle name="Total 6 4 8" xfId="4784" xr:uid="{8BB50E22-5FF0-46AD-8C98-C0293541AFA9}"/>
    <cellStyle name="Total 6 4 8 2" xfId="11166" xr:uid="{7EEC192E-8296-44DE-A858-263FD4E44E5E}"/>
    <cellStyle name="Total 6 4 8 2 2" xfId="26274" xr:uid="{38684D82-CD9D-4674-84D9-ECF11C28F024}"/>
    <cellStyle name="Total 6 4 8 3" xfId="15530" xr:uid="{10CFA0F6-F3FD-461E-9464-E99E6D9C41A5}"/>
    <cellStyle name="Total 6 4 8 3 2" xfId="30638" xr:uid="{E2C5CB09-7565-4E71-8A6B-14197D509365}"/>
    <cellStyle name="Total 6 4 8 4" xfId="19892" xr:uid="{34B975E1-A5C4-4F38-B115-057475E585AA}"/>
    <cellStyle name="Total 6 4 9" xfId="8645" xr:uid="{0D5D370F-2E8D-4451-AA6A-95FF3E40591A}"/>
    <cellStyle name="Total 6 4 9 2" xfId="23753" xr:uid="{FBC49BF4-0280-4B9D-8600-E524F8BA7085}"/>
    <cellStyle name="Total 6 5" xfId="2162" xr:uid="{B8D41465-5983-4BCC-B4FA-FB318CA59476}"/>
    <cellStyle name="Total 6 5 10" xfId="16222" xr:uid="{6F632970-9034-4F14-A1FE-0BE8FF4B672B}"/>
    <cellStyle name="Total 6 5 10 2" xfId="31330" xr:uid="{D727D98E-70E0-4C63-A341-812CEBCF7B3C}"/>
    <cellStyle name="Total 6 5 11" xfId="17387" xr:uid="{441A75CB-6C6B-4680-B938-F4B9D17DDE76}"/>
    <cellStyle name="Total 6 5 2" xfId="2917" xr:uid="{2A0D486F-7512-44E3-BAF7-7BA2963055CF}"/>
    <cellStyle name="Total 6 5 2 2" xfId="5554" xr:uid="{EFB7C94D-5CD3-4FB8-9D89-827A2EBD3AE5}"/>
    <cellStyle name="Total 6 5 2 2 2" xfId="11865" xr:uid="{5E99BE4A-44AD-409A-BF91-31CAFD7A445B}"/>
    <cellStyle name="Total 6 5 2 2 2 2" xfId="26973" xr:uid="{2A6CEA40-367C-4F27-B13B-EBD88BB135C0}"/>
    <cellStyle name="Total 6 5 2 2 3" xfId="7473" xr:uid="{779FBE93-758D-402F-B7E3-9366BA320485}"/>
    <cellStyle name="Total 6 5 2 2 3 2" xfId="22581" xr:uid="{DD069F38-2EFF-49D8-8721-7C874A3B4437}"/>
    <cellStyle name="Total 6 5 2 2 4" xfId="20662" xr:uid="{7ABFD981-DCC7-43C0-9335-315CD4A7CF9B}"/>
    <cellStyle name="Total 6 5 2 3" xfId="15632" xr:uid="{A6F4EE83-7B6B-4F9E-86C4-780DA7AE30D0}"/>
    <cellStyle name="Total 6 5 2 3 2" xfId="30740" xr:uid="{5D0B094C-47D2-42B2-B56B-39B679A3D4F1}"/>
    <cellStyle name="Total 6 5 2 4" xfId="18025" xr:uid="{EB5485B1-5041-444E-85E6-1CCCC12AF690}"/>
    <cellStyle name="Total 6 5 3" xfId="3220" xr:uid="{86930589-CB73-4C45-BCB0-71401C568CA3}"/>
    <cellStyle name="Total 6 5 3 2" xfId="5857" xr:uid="{DEF2B49B-BF26-46D6-BED7-C7ED835316E8}"/>
    <cellStyle name="Total 6 5 3 2 2" xfId="12168" xr:uid="{E351FAEE-B89F-4A71-AC2E-606C853143EF}"/>
    <cellStyle name="Total 6 5 3 2 2 2" xfId="27276" xr:uid="{422DB725-4720-447C-AE61-7C11800DDB2C}"/>
    <cellStyle name="Total 6 5 3 2 3" xfId="14450" xr:uid="{6ACDC149-6BCD-472E-9560-D767EC394F97}"/>
    <cellStyle name="Total 6 5 3 2 3 2" xfId="29558" xr:uid="{D0E487B6-27E7-4CE8-A62F-C49D65490DD0}"/>
    <cellStyle name="Total 6 5 3 2 4" xfId="20965" xr:uid="{371D19F7-DEE6-40B8-9ED4-9E2DC95E845B}"/>
    <cellStyle name="Total 6 5 3 3" xfId="9602" xr:uid="{39167291-08ED-4D5D-9AF1-4942E69B9762}"/>
    <cellStyle name="Total 6 5 3 3 2" xfId="24710" xr:uid="{BC37A44C-7C81-4800-A89A-88B9E5B17F25}"/>
    <cellStyle name="Total 6 5 3 4" xfId="14789" xr:uid="{2BBF9D2D-998A-45D2-9F4E-590CA4F86EFE}"/>
    <cellStyle name="Total 6 5 3 4 2" xfId="29897" xr:uid="{7FD17A28-8B8D-49B9-A4E2-B3855993544C}"/>
    <cellStyle name="Total 6 5 3 5" xfId="18328" xr:uid="{2BDA90F7-2BFA-436C-A19D-98B21811E942}"/>
    <cellStyle name="Total 6 5 4" xfId="3546" xr:uid="{B8746203-C06C-409E-92FE-6C016AA933F0}"/>
    <cellStyle name="Total 6 5 4 2" xfId="6183" xr:uid="{93748F4A-E571-4100-8366-C7AB8EC5F0B1}"/>
    <cellStyle name="Total 6 5 4 2 2" xfId="12494" xr:uid="{04A2FB86-C338-4ECA-AD08-A52AB3396980}"/>
    <cellStyle name="Total 6 5 4 2 2 2" xfId="27602" xr:uid="{0D93C3E4-0A40-4398-9A17-DE0106320FA4}"/>
    <cellStyle name="Total 6 5 4 2 3" xfId="7702" xr:uid="{94D6A5B1-D86E-4B7A-A0D5-E87DF272E475}"/>
    <cellStyle name="Total 6 5 4 2 3 2" xfId="22810" xr:uid="{BA82FA11-7E4E-4AE5-ABCB-B24B14D7B07E}"/>
    <cellStyle name="Total 6 5 4 2 4" xfId="21291" xr:uid="{D2F03497-F57E-40E0-9A9C-2B69BAD54BF0}"/>
    <cellStyle name="Total 6 5 4 3" xfId="9928" xr:uid="{0A824CCB-D9D5-4F70-A267-C50E33F247D4}"/>
    <cellStyle name="Total 6 5 4 3 2" xfId="25036" xr:uid="{8211EDE0-23F9-4CC8-809F-648A6B5E09AC}"/>
    <cellStyle name="Total 6 5 4 4" xfId="16195" xr:uid="{AFFDEEB3-E3FF-4924-99B2-23C5F285D637}"/>
    <cellStyle name="Total 6 5 4 4 2" xfId="31303" xr:uid="{A6053E21-0FD6-4E77-ABE9-752F6B1F221A}"/>
    <cellStyle name="Total 6 5 4 5" xfId="18654" xr:uid="{3B20442C-5B11-4128-B72C-F77EFBA8E4E9}"/>
    <cellStyle name="Total 6 5 5" xfId="3852" xr:uid="{486C76E6-CDE2-48CA-8866-6D571C57F87E}"/>
    <cellStyle name="Total 6 5 5 2" xfId="6489" xr:uid="{3A0B6EBC-4EEA-4697-BC4C-A1CCC9A5B866}"/>
    <cellStyle name="Total 6 5 5 2 2" xfId="12800" xr:uid="{B8048CF0-F6F0-4121-A3A9-F103F91FB8DC}"/>
    <cellStyle name="Total 6 5 5 2 2 2" xfId="27908" xr:uid="{4F480295-7DCF-4282-89F1-E29F252974A6}"/>
    <cellStyle name="Total 6 5 5 2 3" xfId="15425" xr:uid="{F37F47EA-EDC4-427F-8035-60DF209A30A1}"/>
    <cellStyle name="Total 6 5 5 2 3 2" xfId="30533" xr:uid="{AB8915D9-B0F7-4C8F-9BAA-D5379E774D9B}"/>
    <cellStyle name="Total 6 5 5 2 4" xfId="21597" xr:uid="{D1CC4175-4AEA-4416-BA36-27F68A15A38A}"/>
    <cellStyle name="Total 6 5 5 3" xfId="10234" xr:uid="{4514E096-84CC-4C60-82B6-E94EDDDD7737}"/>
    <cellStyle name="Total 6 5 5 3 2" xfId="25342" xr:uid="{EBFE7142-1E4B-4456-B442-FB72920C7BC3}"/>
    <cellStyle name="Total 6 5 5 4" xfId="14469" xr:uid="{D55880C9-D229-4EF0-9E01-B72A45E9158E}"/>
    <cellStyle name="Total 6 5 5 4 2" xfId="29577" xr:uid="{7D9510DD-D1DE-4F9A-8E45-25086A941A80}"/>
    <cellStyle name="Total 6 5 5 5" xfId="18960" xr:uid="{6B99808D-1EFE-4D87-9DFA-079CEF834D38}"/>
    <cellStyle name="Total 6 5 6" xfId="4234" xr:uid="{70F86D3C-33B4-4ED4-9054-BEC49C3A8481}"/>
    <cellStyle name="Total 6 5 6 2" xfId="6871" xr:uid="{F89CD142-B4A9-4B04-A791-AF7CAFC0667C}"/>
    <cellStyle name="Total 6 5 6 2 2" xfId="13182" xr:uid="{016D35E4-7E9B-465A-A8B4-8E9417787D34}"/>
    <cellStyle name="Total 6 5 6 2 2 2" xfId="28290" xr:uid="{A5713F85-ECCE-446A-86CB-47BDE12FF782}"/>
    <cellStyle name="Total 6 5 6 2 3" xfId="16851" xr:uid="{C4922768-B89F-41B9-AC0B-80871F4D7D14}"/>
    <cellStyle name="Total 6 5 6 2 3 2" xfId="31959" xr:uid="{9F996D11-936D-4E50-9A2F-5CB5E52810B6}"/>
    <cellStyle name="Total 6 5 6 2 4" xfId="21979" xr:uid="{8CD897E6-07C6-4BBA-B3CD-11399D30F65C}"/>
    <cellStyle name="Total 6 5 6 3" xfId="10616" xr:uid="{2F197EFD-BD0E-43F5-BC11-AC4EC14AD1BB}"/>
    <cellStyle name="Total 6 5 6 3 2" xfId="25724" xr:uid="{6C61CD7D-4A96-4B25-995B-A6BCDDC78B08}"/>
    <cellStyle name="Total 6 5 6 4" xfId="13807" xr:uid="{4ABFB7E9-642E-4411-BE50-208FCD648FC8}"/>
    <cellStyle name="Total 6 5 6 4 2" xfId="28915" xr:uid="{1F35AFA9-DCAF-405C-8B6E-CF6238BED1A0}"/>
    <cellStyle name="Total 6 5 6 5" xfId="19342" xr:uid="{53F002DB-6125-4CE1-BA43-690F6816DE99}"/>
    <cellStyle name="Total 6 5 7" xfId="4799" xr:uid="{4C033715-F81F-4CB1-A4EB-C0E344F951AC}"/>
    <cellStyle name="Total 6 5 7 2" xfId="11181" xr:uid="{4C6DD0BE-4A14-4A98-8FCB-3FD74159279C}"/>
    <cellStyle name="Total 6 5 7 2 2" xfId="26289" xr:uid="{2EBAACC1-DA84-4D61-A3AC-F19D2D516AF9}"/>
    <cellStyle name="Total 6 5 7 3" xfId="14939" xr:uid="{FF4504F5-0CAB-4B43-B288-76B14CB8EF10}"/>
    <cellStyle name="Total 6 5 7 3 2" xfId="30047" xr:uid="{CC559948-892E-4922-A81F-9A4F3055AB13}"/>
    <cellStyle name="Total 6 5 7 4" xfId="19907" xr:uid="{E355583C-A576-4B97-AF8D-E57F99B64689}"/>
    <cellStyle name="Total 6 5 8" xfId="8660" xr:uid="{531F79EB-1835-4580-80AC-022C23ED78F9}"/>
    <cellStyle name="Total 6 5 8 2" xfId="23768" xr:uid="{0967728D-C2C3-4408-9BA4-3215466710EA}"/>
    <cellStyle name="Total 6 5 9" xfId="16199" xr:uid="{0E8A0850-A0E7-432E-9A60-8B5B00523FE5}"/>
    <cellStyle name="Total 6 5 9 2" xfId="31307" xr:uid="{77968987-81CE-4B85-A6D4-221DA764701A}"/>
    <cellStyle name="Total 7" xfId="1786" xr:uid="{00000000-0005-0000-0000-0000FA060000}"/>
    <cellStyle name="Total 7 2" xfId="1957" xr:uid="{50CD1773-8882-4B30-8394-8B54B9C7EE3C}"/>
    <cellStyle name="Total 7 2 10" xfId="8458" xr:uid="{A6922B35-B8AB-47F3-909C-92FAAE65759A}"/>
    <cellStyle name="Total 7 2 10 2" xfId="23566" xr:uid="{323A8CD8-C422-41D1-8F3E-06F756F24A5D}"/>
    <cellStyle name="Total 7 2 11" xfId="8694" xr:uid="{AC58AD94-104C-4167-BD1F-BB7401369B18}"/>
    <cellStyle name="Total 7 2 11 2" xfId="23802" xr:uid="{7E1B7EFF-669E-4113-BCF9-02588576A15A}"/>
    <cellStyle name="Total 7 2 12" xfId="7050" xr:uid="{047BABCC-BFFD-451A-975B-B19CA1B2028C}"/>
    <cellStyle name="Total 7 2 12 2" xfId="22158" xr:uid="{CA76EF44-7910-4FD0-ADC8-A0A994046C31}"/>
    <cellStyle name="Total 7 2 13" xfId="17182" xr:uid="{DD141583-8783-4CD5-88DC-2262A37C1C22}"/>
    <cellStyle name="Total 7 2 2" xfId="2517" xr:uid="{882C9EA3-2E28-4361-9ECE-09B7BF22CBCD}"/>
    <cellStyle name="Total 7 2 2 2" xfId="5154" xr:uid="{0EEB9446-F367-4A29-8875-27344BD4253D}"/>
    <cellStyle name="Total 7 2 2 2 2" xfId="11518" xr:uid="{3D5F8952-5F8D-4699-8A1F-5E932F70B86C}"/>
    <cellStyle name="Total 7 2 2 2 2 2" xfId="26626" xr:uid="{33ACA6C4-9A59-489E-B44C-7E28FA5D50BE}"/>
    <cellStyle name="Total 7 2 2 2 3" xfId="16359" xr:uid="{62FCB437-1B93-43BA-B6F7-366EC50BF675}"/>
    <cellStyle name="Total 7 2 2 2 3 2" xfId="31467" xr:uid="{1BB2EF0B-FFF4-4330-8F69-176F98BEB9BB}"/>
    <cellStyle name="Total 7 2 2 2 4" xfId="20262" xr:uid="{1F199704-756B-4080-81DF-A3759EB858EE}"/>
    <cellStyle name="Total 7 2 2 3" xfId="8984" xr:uid="{2080653D-9CEB-4844-80FC-DDB2D4C3CC6C}"/>
    <cellStyle name="Total 7 2 2 3 2" xfId="24092" xr:uid="{FAF4A16C-0873-4B8C-8E9E-139412263876}"/>
    <cellStyle name="Total 7 2 3" xfId="2733" xr:uid="{3A916CC1-E5F4-4513-B738-5EB6A5F34E6A}"/>
    <cellStyle name="Total 7 2 3 2" xfId="5370" xr:uid="{BE828ECB-B87F-4C90-BDA9-6A3189CF2317}"/>
    <cellStyle name="Total 7 2 3 2 2" xfId="11719" xr:uid="{25CA0978-7922-4A6E-9821-C80B43E4B0E0}"/>
    <cellStyle name="Total 7 2 3 2 2 2" xfId="26827" xr:uid="{C1A5A659-0F3D-4AE9-AF17-30BE0DDD7EBA}"/>
    <cellStyle name="Total 7 2 3 2 3" xfId="14952" xr:uid="{8484E64F-504F-4A0D-846F-D77BA04C596F}"/>
    <cellStyle name="Total 7 2 3 2 3 2" xfId="30060" xr:uid="{B2A2D4B6-390A-4A16-B526-E0AC508E2673}"/>
    <cellStyle name="Total 7 2 3 2 4" xfId="20478" xr:uid="{9A294622-C115-4EC1-9A68-C99FA8151F49}"/>
    <cellStyle name="Total 7 2 3 3" xfId="14781" xr:uid="{64239E63-5221-45F1-B785-1373FD2E3ECF}"/>
    <cellStyle name="Total 7 2 3 3 2" xfId="29889" xr:uid="{65AE03E1-E723-4898-9B9D-2B2B938AD5D6}"/>
    <cellStyle name="Total 7 2 3 4" xfId="17841" xr:uid="{C78F8C8B-9633-465E-A04C-0DF1EEEF0A9C}"/>
    <cellStyle name="Total 7 2 4" xfId="3036" xr:uid="{C92F52D7-1894-4DE1-A81D-E400CC9CA297}"/>
    <cellStyle name="Total 7 2 4 2" xfId="5673" xr:uid="{B9948955-F8D2-4841-A19C-D55FB30086CD}"/>
    <cellStyle name="Total 7 2 4 2 2" xfId="11984" xr:uid="{78E5A913-04AD-4981-BA5A-DCBA00B613B1}"/>
    <cellStyle name="Total 7 2 4 2 2 2" xfId="27092" xr:uid="{D5E0267E-8E6E-4230-974D-C5DEA97F5F4F}"/>
    <cellStyle name="Total 7 2 4 2 3" xfId="16070" xr:uid="{6B85051E-C1AA-47EB-870A-C9E210C12008}"/>
    <cellStyle name="Total 7 2 4 2 3 2" xfId="31178" xr:uid="{9696ECE2-7812-45E0-87B2-D9ADD7CDDDC2}"/>
    <cellStyle name="Total 7 2 4 2 4" xfId="20781" xr:uid="{CC658232-6624-4480-B600-15BE608349F2}"/>
    <cellStyle name="Total 7 2 4 3" xfId="9418" xr:uid="{29D4DF05-4610-4762-A2A4-81D10B8ED3BA}"/>
    <cellStyle name="Total 7 2 4 3 2" xfId="24526" xr:uid="{25A8EE39-9074-49DA-8522-AC507697224B}"/>
    <cellStyle name="Total 7 2 4 4" xfId="13490" xr:uid="{81F52BB5-0E5D-4FC0-BAEF-5C2EB99ED5C9}"/>
    <cellStyle name="Total 7 2 4 4 2" xfId="28598" xr:uid="{AAD1F81E-E9DB-411A-8F05-B159AA1DAA7F}"/>
    <cellStyle name="Total 7 2 4 5" xfId="18144" xr:uid="{F9091E76-0EAD-4744-9CF6-74524B3D16B6}"/>
    <cellStyle name="Total 7 2 5" xfId="3362" xr:uid="{8A2E9A4D-5543-4C97-B614-E050F2FC824E}"/>
    <cellStyle name="Total 7 2 5 2" xfId="5999" xr:uid="{1B7D60B4-A85D-4170-BD29-7E664846ED57}"/>
    <cellStyle name="Total 7 2 5 2 2" xfId="12310" xr:uid="{60DC3D71-D5F9-40FD-8D6D-838B5F76036D}"/>
    <cellStyle name="Total 7 2 5 2 2 2" xfId="27418" xr:uid="{B6EFE135-57AE-4A9D-AEDC-D959AA830E20}"/>
    <cellStyle name="Total 7 2 5 2 3" xfId="8026" xr:uid="{C41A2676-0289-41F1-9664-D5F51A1C06D3}"/>
    <cellStyle name="Total 7 2 5 2 3 2" xfId="23134" xr:uid="{9222103A-87BA-4BE6-99AD-4387AC0C0BD2}"/>
    <cellStyle name="Total 7 2 5 2 4" xfId="21107" xr:uid="{E65500DC-B929-4973-B641-81BC60A596DB}"/>
    <cellStyle name="Total 7 2 5 3" xfId="9744" xr:uid="{73AA7702-3531-42C2-9A7C-82DB7D716C23}"/>
    <cellStyle name="Total 7 2 5 3 2" xfId="24852" xr:uid="{43D47B83-F878-44ED-A4B9-BAE3ADFB4364}"/>
    <cellStyle name="Total 7 2 5 4" xfId="13870" xr:uid="{21A35C15-174D-456D-AC15-EA37870E18BC}"/>
    <cellStyle name="Total 7 2 5 4 2" xfId="28978" xr:uid="{D5169FB7-794E-4C92-BC92-EF247158C891}"/>
    <cellStyle name="Total 7 2 5 5" xfId="18470" xr:uid="{E32BCBAA-3606-4342-B2B0-34FFBC637C92}"/>
    <cellStyle name="Total 7 2 6" xfId="3668" xr:uid="{2AFD7B88-A378-4622-980F-032EAF267C8B}"/>
    <cellStyle name="Total 7 2 6 2" xfId="6305" xr:uid="{B37361CA-7C63-4E00-8FE9-CC04B6511B80}"/>
    <cellStyle name="Total 7 2 6 2 2" xfId="12616" xr:uid="{AF905EBF-5A5F-4C11-9BA5-6C88CAE827CB}"/>
    <cellStyle name="Total 7 2 6 2 2 2" xfId="27724" xr:uid="{C21B9D62-05E8-4B4F-BCD7-6B5809030BB0}"/>
    <cellStyle name="Total 7 2 6 2 3" xfId="13899" xr:uid="{51E76631-9C20-4E2C-8C31-236A40DB5E15}"/>
    <cellStyle name="Total 7 2 6 2 3 2" xfId="29007" xr:uid="{27F69D4F-14CB-4265-93B1-4C851CD6886B}"/>
    <cellStyle name="Total 7 2 6 2 4" xfId="21413" xr:uid="{05B5F90A-50D1-4F87-B9B0-957EE3FB82A5}"/>
    <cellStyle name="Total 7 2 6 3" xfId="10050" xr:uid="{5C3B4A00-2EEF-4DC5-837C-8CA4DFFAF30D}"/>
    <cellStyle name="Total 7 2 6 3 2" xfId="25158" xr:uid="{0DDEC77C-E9C8-43AA-B721-3CBF91CEFCDA}"/>
    <cellStyle name="Total 7 2 6 4" xfId="8205" xr:uid="{297EFC27-DF18-4C96-B191-1F0E55E1B0DF}"/>
    <cellStyle name="Total 7 2 6 4 2" xfId="23313" xr:uid="{38D1C196-BF08-4402-9447-444337A0E508}"/>
    <cellStyle name="Total 7 2 6 5" xfId="18776" xr:uid="{2C0BB671-3381-4663-90B2-0221FE5D80D8}"/>
    <cellStyle name="Total 7 2 7" xfId="4029" xr:uid="{EB3CCDFB-27AD-44BA-8D9D-CB6D18467A91}"/>
    <cellStyle name="Total 7 2 7 2" xfId="6666" xr:uid="{21CD6159-DB16-4BF1-876D-AFA400B7722E}"/>
    <cellStyle name="Total 7 2 7 2 2" xfId="12977" xr:uid="{C8ABEF03-E3C5-41C2-8B0C-DC0D048BAC48}"/>
    <cellStyle name="Total 7 2 7 2 2 2" xfId="28085" xr:uid="{AE3C83FB-8E02-4C6F-93E4-97CFDA087CF0}"/>
    <cellStyle name="Total 7 2 7 2 3" xfId="16667" xr:uid="{1A43391C-67EB-4A3D-A311-AADD443F08F4}"/>
    <cellStyle name="Total 7 2 7 2 3 2" xfId="31775" xr:uid="{C962926F-579B-4D55-A797-FBF857758109}"/>
    <cellStyle name="Total 7 2 7 2 4" xfId="21774" xr:uid="{99685C9F-442D-492D-80D5-8DF0C887EE73}"/>
    <cellStyle name="Total 7 2 7 3" xfId="10411" xr:uid="{132BE271-7820-4EC7-9383-21D184DB3BBA}"/>
    <cellStyle name="Total 7 2 7 3 2" xfId="25519" xr:uid="{B0897B1C-C8B5-4264-9608-D48AAB40E50F}"/>
    <cellStyle name="Total 7 2 7 4" xfId="15129" xr:uid="{62D0DF9D-C509-4E18-8080-30FE4B8EFDF5}"/>
    <cellStyle name="Total 7 2 7 4 2" xfId="30237" xr:uid="{62090FA3-7832-40AE-BB35-421A92079B79}"/>
    <cellStyle name="Total 7 2 7 5" xfId="19137" xr:uid="{8633BE08-ADDE-48B7-AE10-317FF65A7D90}"/>
    <cellStyle name="Total 7 2 8" xfId="4342" xr:uid="{04DAA065-F86A-40B2-A678-BAB018B0FFA8}"/>
    <cellStyle name="Total 7 2 8 2" xfId="6979" xr:uid="{7F85F812-8566-4271-9CBC-BF39B5172C3A}"/>
    <cellStyle name="Total 7 2 8 2 2" xfId="13290" xr:uid="{77D04D5B-7D75-44CB-9DCC-E9A4F156F97A}"/>
    <cellStyle name="Total 7 2 8 2 2 2" xfId="28398" xr:uid="{901DC3F2-EF46-491F-894B-A4437DEF5D7A}"/>
    <cellStyle name="Total 7 2 8 2 3" xfId="16954" xr:uid="{EBB6703B-81A4-4153-914C-F202A347FCF0}"/>
    <cellStyle name="Total 7 2 8 2 3 2" xfId="32062" xr:uid="{54F660EE-8DD2-42E7-BA24-A82A364406CB}"/>
    <cellStyle name="Total 7 2 8 2 4" xfId="22087" xr:uid="{DE901858-1D79-4B6B-9B31-89902C922E54}"/>
    <cellStyle name="Total 7 2 8 3" xfId="10724" xr:uid="{1B2F12FA-ADD4-4A5C-9554-59D5566BD368}"/>
    <cellStyle name="Total 7 2 8 3 2" xfId="25832" xr:uid="{8ACD9AF6-143A-4AD0-A313-678255635655}"/>
    <cellStyle name="Total 7 2 8 4" xfId="7566" xr:uid="{1ECBE29D-3294-48B3-9844-393B2F892A3A}"/>
    <cellStyle name="Total 7 2 8 4 2" xfId="22674" xr:uid="{748376E2-F9B5-4981-A0EE-0E35AD09842E}"/>
    <cellStyle name="Total 7 2 8 5" xfId="19450" xr:uid="{32D229CF-7206-4A0C-B422-E1A8DA6C5C8C}"/>
    <cellStyle name="Total 7 2 9" xfId="4594" xr:uid="{8AB7B518-E136-4D9B-8390-99C9EC6F4286}"/>
    <cellStyle name="Total 7 2 9 2" xfId="10976" xr:uid="{839F1572-E0DB-473B-9F50-5DFE1F2D689E}"/>
    <cellStyle name="Total 7 2 9 2 2" xfId="26084" xr:uid="{81466C1A-F16A-4E1C-8396-4DA9E6B9DA47}"/>
    <cellStyle name="Total 7 2 9 3" xfId="8730" xr:uid="{D0092538-FA81-41E6-82A3-CC6CEA58AC71}"/>
    <cellStyle name="Total 7 2 9 3 2" xfId="23838" xr:uid="{E6BF26F8-85C4-494E-9117-2EEF045FB094}"/>
    <cellStyle name="Total 7 2 9 4" xfId="19702" xr:uid="{EE848F59-E3D2-4217-B4F3-466345F2C70F}"/>
    <cellStyle name="Total 7 3" xfId="1986" xr:uid="{3AFDA239-E48F-406E-A25F-3C1098559EDA}"/>
    <cellStyle name="Total 7 3 10" xfId="8484" xr:uid="{2CBEBBB9-351E-40DB-807D-ADE0B9BCC939}"/>
    <cellStyle name="Total 7 3 10 2" xfId="23592" xr:uid="{28EC6E40-31DF-4100-90C9-7318C9CDCDA5}"/>
    <cellStyle name="Total 7 3 11" xfId="16449" xr:uid="{D6579112-9B4B-4AD7-9FE1-CDE1FFDC2B85}"/>
    <cellStyle name="Total 7 3 11 2" xfId="31557" xr:uid="{BDC770C9-CBDE-4022-BB53-7DDCB4BC8D81}"/>
    <cellStyle name="Total 7 3 12" xfId="7777" xr:uid="{6713BB1D-FCE1-4746-9C09-E9BAA3052B74}"/>
    <cellStyle name="Total 7 3 12 2" xfId="22885" xr:uid="{E19281B5-07B4-41E6-8A99-582A3AFAB1D7}"/>
    <cellStyle name="Total 7 3 13" xfId="17211" xr:uid="{71500A8F-1D77-4A86-ACD0-B56B3E9BF6FE}"/>
    <cellStyle name="Total 7 3 2" xfId="2546" xr:uid="{7FF4F099-C79C-4A9F-A810-E75D4F02337B}"/>
    <cellStyle name="Total 7 3 2 2" xfId="5183" xr:uid="{E84AE24A-1D1C-493D-9E8A-6EDBF244BC46}"/>
    <cellStyle name="Total 7 3 2 2 2" xfId="11547" xr:uid="{1EBFF609-22EB-442C-BB84-AEA2864DB927}"/>
    <cellStyle name="Total 7 3 2 2 2 2" xfId="26655" xr:uid="{60896930-FA57-47C3-807F-39202A2BB35A}"/>
    <cellStyle name="Total 7 3 2 2 3" xfId="15927" xr:uid="{690DC587-3424-4A5D-BEE9-D3CC766CE2D5}"/>
    <cellStyle name="Total 7 3 2 2 3 2" xfId="31035" xr:uid="{7DF9FF8B-4959-42AD-A683-2311C1A07B58}"/>
    <cellStyle name="Total 7 3 2 2 4" xfId="20291" xr:uid="{30B1B29E-A9AD-4DF8-B612-D2138B78A195}"/>
    <cellStyle name="Total 7 3 2 3" xfId="9013" xr:uid="{927ED4B5-C63C-4348-BC1F-9172F3123231}"/>
    <cellStyle name="Total 7 3 2 3 2" xfId="24121" xr:uid="{4CFCC9AE-04A0-48B6-B6C1-0D828A70973A}"/>
    <cellStyle name="Total 7 3 3" xfId="2748" xr:uid="{EBD5C2D2-3310-49B8-9FBB-CA824F629FCA}"/>
    <cellStyle name="Total 7 3 3 2" xfId="5385" xr:uid="{CE0C82B9-CC5E-4906-8AEB-E1ED0092F716}"/>
    <cellStyle name="Total 7 3 3 2 2" xfId="11734" xr:uid="{A0B8D8DC-7F59-4EEE-99B8-55D209F48CD6}"/>
    <cellStyle name="Total 7 3 3 2 2 2" xfId="26842" xr:uid="{0B5039B2-5495-46FD-84B0-4FB58DBE6809}"/>
    <cellStyle name="Total 7 3 3 2 3" xfId="14611" xr:uid="{FCF163A8-3831-4FD9-B4CA-D435017669CD}"/>
    <cellStyle name="Total 7 3 3 2 3 2" xfId="29719" xr:uid="{57E44A49-D2FD-482C-AF59-3430D4572F6E}"/>
    <cellStyle name="Total 7 3 3 2 4" xfId="20493" xr:uid="{0E5C91EA-DF74-4F7E-BA07-3A275BA2F924}"/>
    <cellStyle name="Total 7 3 3 3" xfId="9137" xr:uid="{ACE8D74E-C00C-4309-8FEB-FEEC48C77281}"/>
    <cellStyle name="Total 7 3 3 3 2" xfId="24245" xr:uid="{5492B83F-1627-4B49-B71B-B7FA1C738933}"/>
    <cellStyle name="Total 7 3 3 4" xfId="17856" xr:uid="{FAE17281-8C0A-46BC-9371-F10A038E91F7}"/>
    <cellStyle name="Total 7 3 4" xfId="3051" xr:uid="{4635547D-762A-4E4C-B800-8970BAFB964D}"/>
    <cellStyle name="Total 7 3 4 2" xfId="5688" xr:uid="{AF8D6B99-E1C0-4CEF-9795-3CE9728E6958}"/>
    <cellStyle name="Total 7 3 4 2 2" xfId="11999" xr:uid="{4FEEFC04-D970-42C3-A183-30DB65DC49FA}"/>
    <cellStyle name="Total 7 3 4 2 2 2" xfId="27107" xr:uid="{B0BF02B3-98A4-41AF-8847-2D0D1EB6A0BE}"/>
    <cellStyle name="Total 7 3 4 2 3" xfId="13992" xr:uid="{D214765D-18A1-4325-A9F6-60CACC48C1BC}"/>
    <cellStyle name="Total 7 3 4 2 3 2" xfId="29100" xr:uid="{10B7DAE8-3E46-41C4-8E37-EB6C8F1486E8}"/>
    <cellStyle name="Total 7 3 4 2 4" xfId="20796" xr:uid="{F5A977E2-5FBF-446C-8035-5648D840F25D}"/>
    <cellStyle name="Total 7 3 4 3" xfId="9433" xr:uid="{65989244-5189-4BB7-A8BC-AC1513CD226C}"/>
    <cellStyle name="Total 7 3 4 3 2" xfId="24541" xr:uid="{08D7C223-B4FD-41D1-9882-F7218481B6EA}"/>
    <cellStyle name="Total 7 3 4 4" xfId="16507" xr:uid="{6A24AF28-9CB2-4701-BC16-7FE1CD2FEC60}"/>
    <cellStyle name="Total 7 3 4 4 2" xfId="31615" xr:uid="{F9D506D3-19FD-4F73-BC7C-90C66A775E0A}"/>
    <cellStyle name="Total 7 3 4 5" xfId="18159" xr:uid="{8F134ED1-8B38-4026-893C-3023840657F2}"/>
    <cellStyle name="Total 7 3 5" xfId="3377" xr:uid="{8495FD4B-4676-4D2F-B3B9-4C611A0616E9}"/>
    <cellStyle name="Total 7 3 5 2" xfId="6014" xr:uid="{EB3EC301-6041-4DFB-89F0-2CCA6C6B9BA4}"/>
    <cellStyle name="Total 7 3 5 2 2" xfId="12325" xr:uid="{357D171C-854A-4CEC-8A38-8714E26BD63B}"/>
    <cellStyle name="Total 7 3 5 2 2 2" xfId="27433" xr:uid="{334572CD-4882-4509-A310-A0D74385E4EF}"/>
    <cellStyle name="Total 7 3 5 2 3" xfId="15799" xr:uid="{8B5AF67A-CC9A-405E-9230-9A23AC6C7EC1}"/>
    <cellStyle name="Total 7 3 5 2 3 2" xfId="30907" xr:uid="{E8DBEC38-CDBB-4314-9D54-567DD2DF0900}"/>
    <cellStyle name="Total 7 3 5 2 4" xfId="21122" xr:uid="{8B49F83A-0A81-46CB-B7B0-F861CFD1FA7A}"/>
    <cellStyle name="Total 7 3 5 3" xfId="9759" xr:uid="{C4A39B12-EC2A-448B-8DF3-2E9C2B7F8EF3}"/>
    <cellStyle name="Total 7 3 5 3 2" xfId="24867" xr:uid="{880D186C-0BB0-4D51-8F84-187B3673A957}"/>
    <cellStyle name="Total 7 3 5 4" xfId="14321" xr:uid="{0B9ABE5A-AF6A-49C4-8BC2-50CEB255F19E}"/>
    <cellStyle name="Total 7 3 5 4 2" xfId="29429" xr:uid="{43A15F36-DF07-4C91-BE3E-F48CC4A53026}"/>
    <cellStyle name="Total 7 3 5 5" xfId="18485" xr:uid="{7ECDB62A-6DE7-4875-AFD8-85823513DDBF}"/>
    <cellStyle name="Total 7 3 6" xfId="3683" xr:uid="{E3205A2F-F2FC-4AF5-990E-74850DC85887}"/>
    <cellStyle name="Total 7 3 6 2" xfId="6320" xr:uid="{640010A0-935B-427C-85E7-7BF3BFE094BC}"/>
    <cellStyle name="Total 7 3 6 2 2" xfId="12631" xr:uid="{91763774-E36F-4A70-A341-571FA6D9F585}"/>
    <cellStyle name="Total 7 3 6 2 2 2" xfId="27739" xr:uid="{757BABA8-345F-43EC-AF92-0C1EF8E58BBA}"/>
    <cellStyle name="Total 7 3 6 2 3" xfId="7862" xr:uid="{1BA6E5AC-5149-4732-9817-421B39961850}"/>
    <cellStyle name="Total 7 3 6 2 3 2" xfId="22970" xr:uid="{EE50B4AA-48EB-43C8-9AC4-8464A3092ECF}"/>
    <cellStyle name="Total 7 3 6 2 4" xfId="21428" xr:uid="{92CAEA2C-D6B1-4237-AA08-CD6890D2ABE1}"/>
    <cellStyle name="Total 7 3 6 3" xfId="10065" xr:uid="{44E85CBC-B8A0-44A4-8A4B-9101E81D42E7}"/>
    <cellStyle name="Total 7 3 6 3 2" xfId="25173" xr:uid="{3466BB84-7B9A-4E6F-8EDA-47A14CF86923}"/>
    <cellStyle name="Total 7 3 6 4" xfId="13420" xr:uid="{6421039C-7671-474B-ABEB-27D8F09C4B72}"/>
    <cellStyle name="Total 7 3 6 4 2" xfId="28528" xr:uid="{D5016B0B-3006-4046-BA86-A4FFD6681575}"/>
    <cellStyle name="Total 7 3 6 5" xfId="18791" xr:uid="{D84357F9-0A1C-4CBE-A0FF-773A161F6816}"/>
    <cellStyle name="Total 7 3 7" xfId="4058" xr:uid="{D7C46B02-76EE-43AB-AB87-5EBA07A93444}"/>
    <cellStyle name="Total 7 3 7 2" xfId="6695" xr:uid="{F5EAF5CA-9556-4242-B06E-42689BFC75A0}"/>
    <cellStyle name="Total 7 3 7 2 2" xfId="13006" xr:uid="{98362208-4F04-4B00-BA11-165A6A684FF0}"/>
    <cellStyle name="Total 7 3 7 2 2 2" xfId="28114" xr:uid="{97689AE8-3223-4698-BF65-855C3B1D8097}"/>
    <cellStyle name="Total 7 3 7 2 3" xfId="16682" xr:uid="{C58A92E4-DD69-44A1-A9DD-954C40401632}"/>
    <cellStyle name="Total 7 3 7 2 3 2" xfId="31790" xr:uid="{DA51FCA4-F15A-4D8B-BF46-45586A128279}"/>
    <cellStyle name="Total 7 3 7 2 4" xfId="21803" xr:uid="{4B9F0592-E8CE-4378-BD84-37A62AB11462}"/>
    <cellStyle name="Total 7 3 7 3" xfId="10440" xr:uid="{A70AF8F2-E2BD-4535-8A5E-B5A5530F7560}"/>
    <cellStyle name="Total 7 3 7 3 2" xfId="25548" xr:uid="{D825F959-9C16-48ED-BAE3-5B962D6C41CD}"/>
    <cellStyle name="Total 7 3 7 4" xfId="16163" xr:uid="{7F6C1680-AC75-4D08-9181-5D0D51A83A81}"/>
    <cellStyle name="Total 7 3 7 4 2" xfId="31271" xr:uid="{3998D01C-C581-403D-9E79-D3DADA6EAA75}"/>
    <cellStyle name="Total 7 3 7 5" xfId="19166" xr:uid="{8C53E999-FF27-4554-AD18-D5F59FAB6A2F}"/>
    <cellStyle name="Total 7 3 8" xfId="4357" xr:uid="{66B68E5D-A561-448C-A5C1-BB45BFC50061}"/>
    <cellStyle name="Total 7 3 8 2" xfId="6994" xr:uid="{79452DD7-3F1B-445A-BA5F-C84D2A5A7887}"/>
    <cellStyle name="Total 7 3 8 2 2" xfId="13305" xr:uid="{F0A965C6-7B01-497E-9B51-BFE3593F8939}"/>
    <cellStyle name="Total 7 3 8 2 2 2" xfId="28413" xr:uid="{70643004-8018-4776-BE9E-243D5C69E1A2}"/>
    <cellStyle name="Total 7 3 8 2 3" xfId="16969" xr:uid="{71513DEA-FE4D-4BDB-9323-A2465217194D}"/>
    <cellStyle name="Total 7 3 8 2 3 2" xfId="32077" xr:uid="{1EED63D4-9077-4166-ABE1-D4D9C61DADB8}"/>
    <cellStyle name="Total 7 3 8 2 4" xfId="22102" xr:uid="{69B3C077-A648-4383-8187-AC568FB261CF}"/>
    <cellStyle name="Total 7 3 8 3" xfId="10739" xr:uid="{06D2D9E5-E0AA-49C3-A647-3CB66B95BEF0}"/>
    <cellStyle name="Total 7 3 8 3 2" xfId="25847" xr:uid="{1B1D756F-C063-4F8F-8207-7BF1147160CC}"/>
    <cellStyle name="Total 7 3 8 4" xfId="14019" xr:uid="{1B5DAD24-2C31-4142-B4D0-40727655633E}"/>
    <cellStyle name="Total 7 3 8 4 2" xfId="29127" xr:uid="{9A72673F-BD62-4877-926B-BFC82023F8F5}"/>
    <cellStyle name="Total 7 3 8 5" xfId="19465" xr:uid="{36A639F4-D229-4B56-8307-92A966451FAA}"/>
    <cellStyle name="Total 7 3 9" xfId="4623" xr:uid="{55C711DE-2C45-4D7F-A3DB-63547B657033}"/>
    <cellStyle name="Total 7 3 9 2" xfId="11005" xr:uid="{FF7F36A2-0002-4236-88C8-51229606871E}"/>
    <cellStyle name="Total 7 3 9 2 2" xfId="26113" xr:uid="{3A076386-2FEE-4583-93E8-E86E6707DC20}"/>
    <cellStyle name="Total 7 3 9 3" xfId="9264" xr:uid="{BA1B62DB-5C58-444C-B985-173CC30FFEB4}"/>
    <cellStyle name="Total 7 3 9 3 2" xfId="24372" xr:uid="{0B917198-AA5C-4A1A-85D4-E48BC8324729}"/>
    <cellStyle name="Total 7 3 9 4" xfId="19731" xr:uid="{4DCD6CC8-B7FC-4F73-8EEC-1147E27AFE61}"/>
    <cellStyle name="Total 7 4" xfId="2148" xr:uid="{6E2C1C4D-35BE-497B-8E62-C4C5D122D8CB}"/>
    <cellStyle name="Total 7 4 10" xfId="13872" xr:uid="{02C8DD1C-6935-4DDE-97C0-851F1E1BB81E}"/>
    <cellStyle name="Total 7 4 10 2" xfId="28980" xr:uid="{F6EA76C7-1198-46DD-B97A-0FF2F0CE7ED2}"/>
    <cellStyle name="Total 7 4 11" xfId="7657" xr:uid="{A991DB58-ACEF-45DD-83CB-A7E947D50935}"/>
    <cellStyle name="Total 7 4 11 2" xfId="22765" xr:uid="{EAD5C996-1FB7-490C-9B49-B85387F861D3}"/>
    <cellStyle name="Total 7 4 12" xfId="17373" xr:uid="{82C79CE6-33E8-4C1A-AD73-76061ACEFFD5}"/>
    <cellStyle name="Total 7 4 2" xfId="2638" xr:uid="{45649D44-A2C4-4559-B520-07D873D85CCB}"/>
    <cellStyle name="Total 7 4 2 2" xfId="5275" xr:uid="{A40C9891-5541-4B18-B8C4-72F65FD63FB7}"/>
    <cellStyle name="Total 7 4 2 2 2" xfId="11639" xr:uid="{38ACBBC0-E6A5-4F71-8D6E-CBF5EB37B920}"/>
    <cellStyle name="Total 7 4 2 2 2 2" xfId="26747" xr:uid="{6AD30C66-B057-4910-9616-3A0A903DD19A}"/>
    <cellStyle name="Total 7 4 2 2 3" xfId="16399" xr:uid="{F1202FD2-C2E8-4D18-ADF3-4045403EAE9A}"/>
    <cellStyle name="Total 7 4 2 2 3 2" xfId="31507" xr:uid="{3185B654-1F29-4F0A-AA96-ADB52C65D477}"/>
    <cellStyle name="Total 7 4 2 2 4" xfId="20383" xr:uid="{07D42EB4-B2D1-46F5-9410-C0D06BF855A0}"/>
    <cellStyle name="Total 7 4 2 3" xfId="9105" xr:uid="{3082AD2B-CA97-4F88-9642-003C3E439177}"/>
    <cellStyle name="Total 7 4 2 3 2" xfId="24213" xr:uid="{F0140E65-7BCD-4D5B-BF65-21C4CB167724}"/>
    <cellStyle name="Total 7 4 2 4" xfId="9182" xr:uid="{5F16B48B-C867-4DA0-9CDF-69C09811A770}"/>
    <cellStyle name="Total 7 4 2 4 2" xfId="24290" xr:uid="{936AC9C9-574C-4C3D-8DB5-5265A7618E1B}"/>
    <cellStyle name="Total 7 4 2 5" xfId="8202" xr:uid="{E6E5BD1A-81EA-4525-9357-3F939EF4FEE6}"/>
    <cellStyle name="Total 7 4 2 5 2" xfId="23310" xr:uid="{74D1E8F3-175B-4F1F-8391-1084327A5A75}"/>
    <cellStyle name="Total 7 4 2 6" xfId="17746" xr:uid="{AE8C634E-3192-423A-96FF-CE8C2DD2B2FE}"/>
    <cellStyle name="Total 7 4 3" xfId="2903" xr:uid="{F44BCFF2-FA2F-4DED-AF88-AC980631CC25}"/>
    <cellStyle name="Total 7 4 3 2" xfId="5540" xr:uid="{B4031048-21EB-4C95-80C2-9970FB95F7F9}"/>
    <cellStyle name="Total 7 4 3 2 2" xfId="11851" xr:uid="{7BD908D7-4DFF-49E0-A6C2-9692486E6584}"/>
    <cellStyle name="Total 7 4 3 2 2 2" xfId="26959" xr:uid="{64C3F500-771A-4A69-B902-E7A1409921B9}"/>
    <cellStyle name="Total 7 4 3 2 3" xfId="14062" xr:uid="{A7B2C6EA-3987-42A8-A55C-F9C5F6BCCCD7}"/>
    <cellStyle name="Total 7 4 3 2 3 2" xfId="29170" xr:uid="{3FEF90FB-695E-4526-BD85-2BB3B0D6497F}"/>
    <cellStyle name="Total 7 4 3 2 4" xfId="20648" xr:uid="{A356B27D-5787-4E61-A83B-19DFB0CDC1E1}"/>
    <cellStyle name="Total 7 4 3 3" xfId="7739" xr:uid="{63FB8515-3F6F-41E7-A827-2F8DD8EAFBE6}"/>
    <cellStyle name="Total 7 4 3 3 2" xfId="22847" xr:uid="{BA246682-FFA6-4FEE-A966-E31BD54BED50}"/>
    <cellStyle name="Total 7 4 3 4" xfId="18011" xr:uid="{DC0A4270-2B4C-4A50-82C0-26BEAE79EC9D}"/>
    <cellStyle name="Total 7 4 4" xfId="3206" xr:uid="{E1652B0B-3563-4634-AD6D-851FF78F912B}"/>
    <cellStyle name="Total 7 4 4 2" xfId="5843" xr:uid="{B49F2124-7793-4A1A-B152-611FE2D98636}"/>
    <cellStyle name="Total 7 4 4 2 2" xfId="12154" xr:uid="{75E2CE31-18F3-426B-9D31-39575B3F0939}"/>
    <cellStyle name="Total 7 4 4 2 2 2" xfId="27262" xr:uid="{D64B4679-B197-42CC-9B51-ECBEB17577CA}"/>
    <cellStyle name="Total 7 4 4 2 3" xfId="8107" xr:uid="{C62012EA-2B92-4633-9E6A-A5583B118C0D}"/>
    <cellStyle name="Total 7 4 4 2 3 2" xfId="23215" xr:uid="{F9B55CF3-0434-4EBC-AA16-E0C7A4CA52B5}"/>
    <cellStyle name="Total 7 4 4 2 4" xfId="20951" xr:uid="{2C0BA67C-A9EB-4E7A-8AE0-544E2D8AEDC3}"/>
    <cellStyle name="Total 7 4 4 3" xfId="9588" xr:uid="{031EFA1C-101A-4D4B-9A80-A28C886FE85C}"/>
    <cellStyle name="Total 7 4 4 3 2" xfId="24696" xr:uid="{F453B8FB-A6EA-4224-8C1E-0ADC4AF7AD06}"/>
    <cellStyle name="Total 7 4 4 4" xfId="15856" xr:uid="{CF8FD264-BD7F-4170-A59D-F5A1F033A156}"/>
    <cellStyle name="Total 7 4 4 4 2" xfId="30964" xr:uid="{9B76D1EF-F4C7-4A7D-BDD5-2F353242DFAF}"/>
    <cellStyle name="Total 7 4 4 5" xfId="18314" xr:uid="{6F314EA4-177C-41E0-A106-93BD14272714}"/>
    <cellStyle name="Total 7 4 5" xfId="3532" xr:uid="{1AD380D5-1563-4458-9BEC-3F72179B6668}"/>
    <cellStyle name="Total 7 4 5 2" xfId="6169" xr:uid="{8EE5C487-14C3-48A9-998F-C2114DE7F9C1}"/>
    <cellStyle name="Total 7 4 5 2 2" xfId="12480" xr:uid="{31B40738-6CEE-4BC4-A9AA-7329CAC4B7B3}"/>
    <cellStyle name="Total 7 4 5 2 2 2" xfId="27588" xr:uid="{214D0AF9-827D-485B-925C-06C5F0BE7014}"/>
    <cellStyle name="Total 7 4 5 2 3" xfId="13672" xr:uid="{198F862D-F342-4632-A806-B0473AE17DDB}"/>
    <cellStyle name="Total 7 4 5 2 3 2" xfId="28780" xr:uid="{6B484059-E904-4486-B949-5F998570C205}"/>
    <cellStyle name="Total 7 4 5 2 4" xfId="21277" xr:uid="{281A9BB0-AADA-422B-BE4F-4308758BD42C}"/>
    <cellStyle name="Total 7 4 5 3" xfId="9914" xr:uid="{0686DFAA-7232-4A58-9D2F-94C1C0EA67A4}"/>
    <cellStyle name="Total 7 4 5 3 2" xfId="25022" xr:uid="{4B340CFC-5062-4CE8-8FF2-DF0A29E4B5D1}"/>
    <cellStyle name="Total 7 4 5 4" xfId="7902" xr:uid="{8FEC7CB8-F08F-462E-BBB5-EADD20260537}"/>
    <cellStyle name="Total 7 4 5 4 2" xfId="23010" xr:uid="{D500FF12-B1FC-43C8-B097-A1C619291A4F}"/>
    <cellStyle name="Total 7 4 5 5" xfId="18640" xr:uid="{9863DF21-9C07-475C-8482-CD2ABDC1147E}"/>
    <cellStyle name="Total 7 4 6" xfId="3838" xr:uid="{F4655474-DE8C-4991-BD87-4424B29745FE}"/>
    <cellStyle name="Total 7 4 6 2" xfId="6475" xr:uid="{6F542FAF-3BB8-4AA6-8E7F-01B359F35DC9}"/>
    <cellStyle name="Total 7 4 6 2 2" xfId="12786" xr:uid="{CB7EE33A-2B6E-490B-9097-78F0D69AAABE}"/>
    <cellStyle name="Total 7 4 6 2 2 2" xfId="27894" xr:uid="{3A8AB6E2-A7D3-4900-AD9F-157991C84D27}"/>
    <cellStyle name="Total 7 4 6 2 3" xfId="15414" xr:uid="{478D3A41-494D-4A26-A305-19D591B86B99}"/>
    <cellStyle name="Total 7 4 6 2 3 2" xfId="30522" xr:uid="{1AE84FD1-68CA-4403-AD04-3B7B56D66366}"/>
    <cellStyle name="Total 7 4 6 2 4" xfId="21583" xr:uid="{9C4E0862-03D2-4E79-952A-CAC26B0B0D5C}"/>
    <cellStyle name="Total 7 4 6 3" xfId="10220" xr:uid="{9C73CA95-B313-4FD3-9BED-D4597D118915}"/>
    <cellStyle name="Total 7 4 6 3 2" xfId="25328" xr:uid="{68E8C538-AEC3-4159-B243-EED373295AD2}"/>
    <cellStyle name="Total 7 4 6 4" xfId="8225" xr:uid="{5E17AC28-4835-489E-9ED5-9DE3EAC0A9A5}"/>
    <cellStyle name="Total 7 4 6 4 2" xfId="23333" xr:uid="{68B39DF0-922C-4BE4-B321-1FFD1F313435}"/>
    <cellStyle name="Total 7 4 6 5" xfId="18946" xr:uid="{0CB89D5C-808D-4BE9-A566-E2010EF36FBA}"/>
    <cellStyle name="Total 7 4 7" xfId="4220" xr:uid="{966438B6-CBB1-4E5A-8FC2-C8142A2E44D2}"/>
    <cellStyle name="Total 7 4 7 2" xfId="6857" xr:uid="{E487189B-3A19-4617-8443-F21DA0D08338}"/>
    <cellStyle name="Total 7 4 7 2 2" xfId="13168" xr:uid="{64886FE9-61F6-42EA-9ED3-40D64B4C8BEF}"/>
    <cellStyle name="Total 7 4 7 2 2 2" xfId="28276" xr:uid="{FEC47DF1-9F4A-45BE-956F-06759083950A}"/>
    <cellStyle name="Total 7 4 7 2 3" xfId="16837" xr:uid="{31874259-7213-4E21-90F8-2F0134C4103F}"/>
    <cellStyle name="Total 7 4 7 2 3 2" xfId="31945" xr:uid="{037C84D7-AD3E-40EA-A5A7-982D16DBDE65}"/>
    <cellStyle name="Total 7 4 7 2 4" xfId="21965" xr:uid="{01B507D4-FC01-4288-BEE9-3B57C69E3C6D}"/>
    <cellStyle name="Total 7 4 7 3" xfId="10602" xr:uid="{A74F9368-EF09-42A3-A0B0-FE76FE6BBC2F}"/>
    <cellStyle name="Total 7 4 7 3 2" xfId="25710" xr:uid="{0F11F1BA-4C83-466F-B2C1-B382DCB41A0F}"/>
    <cellStyle name="Total 7 4 7 4" xfId="13561" xr:uid="{2DE2ECB8-7E8A-45A5-AFA8-1EC0D4D9716C}"/>
    <cellStyle name="Total 7 4 7 4 2" xfId="28669" xr:uid="{0F03C874-52BB-42A2-8704-799BBA1E2479}"/>
    <cellStyle name="Total 7 4 7 5" xfId="19328" xr:uid="{1F9E41A2-374D-4AAF-B58A-5322BE278FBD}"/>
    <cellStyle name="Total 7 4 8" xfId="4785" xr:uid="{A33BECEB-1A69-46A1-AD44-188A2D79FBE0}"/>
    <cellStyle name="Total 7 4 8 2" xfId="11167" xr:uid="{10606019-41B9-4CD6-A4B3-1CB14D99F309}"/>
    <cellStyle name="Total 7 4 8 2 2" xfId="26275" xr:uid="{774FFCF8-DD0B-4EFD-8FD9-777292A14F81}"/>
    <cellStyle name="Total 7 4 8 3" xfId="14822" xr:uid="{9FE74DA0-940E-41F7-B98E-28A5DA001DBA}"/>
    <cellStyle name="Total 7 4 8 3 2" xfId="29930" xr:uid="{087B4715-9747-4F17-A671-219E7DB764FB}"/>
    <cellStyle name="Total 7 4 8 4" xfId="19893" xr:uid="{47BCF1BF-27DC-4141-A96C-71BDC0A2F93B}"/>
    <cellStyle name="Total 7 4 9" xfId="8646" xr:uid="{245C59D2-8513-446D-B54C-FB2745A3EADB}"/>
    <cellStyle name="Total 7 4 9 2" xfId="23754" xr:uid="{58C58839-5410-44A6-8874-ACF9EF00B5CD}"/>
    <cellStyle name="Total 7 5" xfId="2163" xr:uid="{D1E34B26-9B15-47D4-BBB0-EE5ED81C8C16}"/>
    <cellStyle name="Total 7 5 10" xfId="9291" xr:uid="{CFBE7530-1B32-4EE5-B312-B495B6C96B26}"/>
    <cellStyle name="Total 7 5 10 2" xfId="24399" xr:uid="{724DED0D-7CC2-4B7A-96A5-B8981ADCBE98}"/>
    <cellStyle name="Total 7 5 11" xfId="17388" xr:uid="{2BB3AE81-22F7-4362-882D-D226057E449D}"/>
    <cellStyle name="Total 7 5 2" xfId="2918" xr:uid="{C557BAC2-DEFE-432F-B23A-375BD0846B85}"/>
    <cellStyle name="Total 7 5 2 2" xfId="5555" xr:uid="{E3AFA244-A8DB-4D23-887E-C5A30DD1013B}"/>
    <cellStyle name="Total 7 5 2 2 2" xfId="11866" xr:uid="{E6D38423-7F96-4AC3-804F-8E6CF2D4E919}"/>
    <cellStyle name="Total 7 5 2 2 2 2" xfId="26974" xr:uid="{7796A653-6675-445D-9FC0-70EBBB1F34A0}"/>
    <cellStyle name="Total 7 5 2 2 3" xfId="15964" xr:uid="{BAD9E158-D82F-494C-A97F-E893F0ED6653}"/>
    <cellStyle name="Total 7 5 2 2 3 2" xfId="31072" xr:uid="{48C9CD91-E43D-487A-8265-BB3685FB805D}"/>
    <cellStyle name="Total 7 5 2 2 4" xfId="20663" xr:uid="{A468CC02-CCC5-4CFC-8EEA-AE2D97E51422}"/>
    <cellStyle name="Total 7 5 2 3" xfId="16161" xr:uid="{C676AF73-6DCB-44C6-8DB7-D21020FF497D}"/>
    <cellStyle name="Total 7 5 2 3 2" xfId="31269" xr:uid="{46445367-CB2D-4D4A-A9C8-BEAE43766EAB}"/>
    <cellStyle name="Total 7 5 2 4" xfId="18026" xr:uid="{F5E4F1B9-975D-4356-833D-ACF184FE30B7}"/>
    <cellStyle name="Total 7 5 3" xfId="3221" xr:uid="{BFC4352C-D82E-4048-971A-16B87B9717BD}"/>
    <cellStyle name="Total 7 5 3 2" xfId="5858" xr:uid="{475B33EF-8F3F-489B-A45F-462241A6627F}"/>
    <cellStyle name="Total 7 5 3 2 2" xfId="12169" xr:uid="{187F88C1-D5AE-4C11-A1C6-7B1DB8CC0D23}"/>
    <cellStyle name="Total 7 5 3 2 2 2" xfId="27277" xr:uid="{BE2983BD-7B72-401F-A1C1-98CA360502FF}"/>
    <cellStyle name="Total 7 5 3 2 3" xfId="13405" xr:uid="{20847481-047D-4422-9519-763E51D45743}"/>
    <cellStyle name="Total 7 5 3 2 3 2" xfId="28513" xr:uid="{6C0BA28E-9EDD-49E3-9EAE-F5F874F2AFBF}"/>
    <cellStyle name="Total 7 5 3 2 4" xfId="20966" xr:uid="{1190CC2C-D1C2-42D8-8861-C585A00C8DA3}"/>
    <cellStyle name="Total 7 5 3 3" xfId="9603" xr:uid="{3D9148BD-F26C-420E-AEF6-C74769E91DE7}"/>
    <cellStyle name="Total 7 5 3 3 2" xfId="24711" xr:uid="{EB6330DA-33C9-4EA5-BCF9-3C78A7F419D9}"/>
    <cellStyle name="Total 7 5 3 4" xfId="13924" xr:uid="{2B52B0C6-427F-4935-AC68-4FE3109B49E8}"/>
    <cellStyle name="Total 7 5 3 4 2" xfId="29032" xr:uid="{95DCC8AC-D151-42B2-9D97-27A8A0E54CD5}"/>
    <cellStyle name="Total 7 5 3 5" xfId="18329" xr:uid="{5ABE9738-F766-4BD9-9D88-D63D94C6B320}"/>
    <cellStyle name="Total 7 5 4" xfId="3547" xr:uid="{D6B727D2-9024-4462-91F3-FD200A9793C8}"/>
    <cellStyle name="Total 7 5 4 2" xfId="6184" xr:uid="{D3AD25E4-33A5-4032-B93D-330A7880CDC7}"/>
    <cellStyle name="Total 7 5 4 2 2" xfId="12495" xr:uid="{7F693D95-BDCC-437F-817E-34C6F5F581B5}"/>
    <cellStyle name="Total 7 5 4 2 2 2" xfId="27603" xr:uid="{90A2E478-32E4-4CE2-962D-398186825DD2}"/>
    <cellStyle name="Total 7 5 4 2 3" xfId="9171" xr:uid="{F841E877-8A37-4AF9-8E9D-A63EDDE65DBF}"/>
    <cellStyle name="Total 7 5 4 2 3 2" xfId="24279" xr:uid="{9EBD882B-9578-4B27-BB13-A597DCB30ADE}"/>
    <cellStyle name="Total 7 5 4 2 4" xfId="21292" xr:uid="{5C311382-3813-4480-86E1-E8981B594FC4}"/>
    <cellStyle name="Total 7 5 4 3" xfId="9929" xr:uid="{4CADD434-943B-458F-8C62-7EA307DE55A9}"/>
    <cellStyle name="Total 7 5 4 3 2" xfId="25037" xr:uid="{45E09F17-283A-4385-89AF-80D6AD3CD822}"/>
    <cellStyle name="Total 7 5 4 4" xfId="15829" xr:uid="{215900FB-D6B4-45C3-839A-7E7B116EBF5E}"/>
    <cellStyle name="Total 7 5 4 4 2" xfId="30937" xr:uid="{FF0C3A93-A446-4EC0-B388-4D76EED77E3D}"/>
    <cellStyle name="Total 7 5 4 5" xfId="18655" xr:uid="{FAAC3366-B378-4165-A816-D5C69F0381DF}"/>
    <cellStyle name="Total 7 5 5" xfId="3853" xr:uid="{6C6703A0-222D-461C-9380-F128E18B7B7C}"/>
    <cellStyle name="Total 7 5 5 2" xfId="6490" xr:uid="{8EBCE035-2BB8-4EC5-8A6A-56E958F6E6E8}"/>
    <cellStyle name="Total 7 5 5 2 2" xfId="12801" xr:uid="{E0DA2DE3-E9E8-4085-BC96-A7ABE272146C}"/>
    <cellStyle name="Total 7 5 5 2 2 2" xfId="27909" xr:uid="{559B97C7-6C17-4C81-B1BB-0A06570780BC}"/>
    <cellStyle name="Total 7 5 5 2 3" xfId="15926" xr:uid="{967AC383-774F-4667-93AA-5629C057042D}"/>
    <cellStyle name="Total 7 5 5 2 3 2" xfId="31034" xr:uid="{585DFF68-5638-4081-B1FA-CA903FB18A67}"/>
    <cellStyle name="Total 7 5 5 2 4" xfId="21598" xr:uid="{2FC320DB-6C47-442D-A14F-2AF27CF2A6CE}"/>
    <cellStyle name="Total 7 5 5 3" xfId="10235" xr:uid="{74BF227E-3887-4E58-A86B-1F419F1A6071}"/>
    <cellStyle name="Total 7 5 5 3 2" xfId="25343" xr:uid="{B0CDC764-659A-4CA5-B982-B05A4225C6EF}"/>
    <cellStyle name="Total 7 5 5 4" xfId="16109" xr:uid="{A3BFA4A9-B46B-4D80-A641-0DFA36ABA941}"/>
    <cellStyle name="Total 7 5 5 4 2" xfId="31217" xr:uid="{811DEB7F-7BB0-479B-A8F9-EE13F920EF6C}"/>
    <cellStyle name="Total 7 5 5 5" xfId="18961" xr:uid="{096C8EE3-6CE8-425B-AFBE-366D78DDD56C}"/>
    <cellStyle name="Total 7 5 6" xfId="4235" xr:uid="{6644B5B0-5A11-41CD-A833-D0B06E4D5D46}"/>
    <cellStyle name="Total 7 5 6 2" xfId="6872" xr:uid="{904691DF-55BA-4A23-AE34-81C21913F8A9}"/>
    <cellStyle name="Total 7 5 6 2 2" xfId="13183" xr:uid="{B132C499-A9DB-4373-B2E8-04B13673BBED}"/>
    <cellStyle name="Total 7 5 6 2 2 2" xfId="28291" xr:uid="{64037C11-F7F7-4387-B67B-5383E9AF2173}"/>
    <cellStyle name="Total 7 5 6 2 3" xfId="16852" xr:uid="{E8047AE9-D890-48CD-8573-183FE14149E8}"/>
    <cellStyle name="Total 7 5 6 2 3 2" xfId="31960" xr:uid="{BCDDA10F-C089-45D0-B6E1-9EEF3EE1B92B}"/>
    <cellStyle name="Total 7 5 6 2 4" xfId="21980" xr:uid="{E0C8ADB2-2897-4630-9AD5-8BCE891B4458}"/>
    <cellStyle name="Total 7 5 6 3" xfId="10617" xr:uid="{D1601B97-232A-4F8A-B893-FCDC2A33FCCA}"/>
    <cellStyle name="Total 7 5 6 3 2" xfId="25725" xr:uid="{ABA64ADA-BBCB-4735-B628-AE54A9C08A1B}"/>
    <cellStyle name="Total 7 5 6 4" xfId="8105" xr:uid="{3B6F4FB6-6C66-4834-8257-5F978FDC331F}"/>
    <cellStyle name="Total 7 5 6 4 2" xfId="23213" xr:uid="{138175FF-E279-4540-AACC-DE4DCAFDAD19}"/>
    <cellStyle name="Total 7 5 6 5" xfId="19343" xr:uid="{7553190D-04DA-4B23-A003-9FAF51F64CEF}"/>
    <cellStyle name="Total 7 5 7" xfId="4800" xr:uid="{E20F249E-598E-4EAB-877D-09B233A5558F}"/>
    <cellStyle name="Total 7 5 7 2" xfId="11182" xr:uid="{387C7FA2-F0B1-43C6-BE85-A1AAADF70E3A}"/>
    <cellStyle name="Total 7 5 7 2 2" xfId="26290" xr:uid="{E9760862-CB20-4397-A5CB-EFCEE72D93CA}"/>
    <cellStyle name="Total 7 5 7 3" xfId="11676" xr:uid="{5AA34503-6B6C-45AC-A222-ED26981AF8C4}"/>
    <cellStyle name="Total 7 5 7 3 2" xfId="26784" xr:uid="{BC3DC065-826A-4DB2-ABED-8C62E970A1F2}"/>
    <cellStyle name="Total 7 5 7 4" xfId="19908" xr:uid="{C6A450C8-B6F9-4F78-9445-60491B379EB8}"/>
    <cellStyle name="Total 7 5 8" xfId="8661" xr:uid="{66CC555B-4778-4D15-937E-2C9F7D0E1957}"/>
    <cellStyle name="Total 7 5 8 2" xfId="23769" xr:uid="{3D2C21E4-9EA7-4399-9019-25728A6712FC}"/>
    <cellStyle name="Total 7 5 9" xfId="14363" xr:uid="{061926AC-0BCE-4ADA-8C9B-032A9E727144}"/>
    <cellStyle name="Total 7 5 9 2" xfId="29471" xr:uid="{AE55C584-5A2D-46B6-90BF-165DE664B3B1}"/>
    <cellStyle name="Total 8" xfId="1787" xr:uid="{00000000-0005-0000-0000-0000FB060000}"/>
    <cellStyle name="Total 8 2" xfId="1958" xr:uid="{89FB9CC8-3409-41A6-BE50-7005E8952CEF}"/>
    <cellStyle name="Total 8 2 10" xfId="8459" xr:uid="{3005FB01-A546-4FAF-A67B-D1321F80554E}"/>
    <cellStyle name="Total 8 2 10 2" xfId="23567" xr:uid="{4F8BF249-578A-4250-96AB-9A226AEAD462}"/>
    <cellStyle name="Total 8 2 11" xfId="15428" xr:uid="{94322116-CB08-4980-BE6A-6ED8027186F1}"/>
    <cellStyle name="Total 8 2 11 2" xfId="30536" xr:uid="{4A5AA0D6-1532-4E3C-83AC-A7DDCAC177B2}"/>
    <cellStyle name="Total 8 2 12" xfId="14196" xr:uid="{95F58CB1-762F-47EE-8ACA-21E70F114A80}"/>
    <cellStyle name="Total 8 2 12 2" xfId="29304" xr:uid="{FCA34D3E-9105-42B5-9772-2DE91A106F77}"/>
    <cellStyle name="Total 8 2 13" xfId="17183" xr:uid="{4899FBAA-1F4B-41E5-B71B-B98B63BE0F47}"/>
    <cellStyle name="Total 8 2 2" xfId="2518" xr:uid="{91C2EB8F-6C94-49C9-8334-949DE93B1741}"/>
    <cellStyle name="Total 8 2 2 2" xfId="5155" xr:uid="{F606477B-9A1D-4FC0-8D00-4E232F0B76AD}"/>
    <cellStyle name="Total 8 2 2 2 2" xfId="11519" xr:uid="{B7B03ACC-EF01-4427-B138-E86035746A28}"/>
    <cellStyle name="Total 8 2 2 2 2 2" xfId="26627" xr:uid="{5A2AFEF1-D1FF-4750-ACC1-346EF78304F6}"/>
    <cellStyle name="Total 8 2 2 2 3" xfId="9201" xr:uid="{2F6D441F-E9AC-4469-9D60-2CF71CCE3086}"/>
    <cellStyle name="Total 8 2 2 2 3 2" xfId="24309" xr:uid="{91F7B055-AF82-4288-9C10-7FB436E45DA8}"/>
    <cellStyle name="Total 8 2 2 2 4" xfId="20263" xr:uid="{7A2F7429-A69A-45E3-BA0C-D582DF5E6B42}"/>
    <cellStyle name="Total 8 2 2 3" xfId="8985" xr:uid="{AC0E0D64-5479-4940-8394-A4D811465A80}"/>
    <cellStyle name="Total 8 2 2 3 2" xfId="24093" xr:uid="{CF97A629-6769-4AE1-A3A0-290E1A2FF0BD}"/>
    <cellStyle name="Total 8 2 3" xfId="2734" xr:uid="{C1857DE6-D087-40FF-848C-22FB97C34795}"/>
    <cellStyle name="Total 8 2 3 2" xfId="5371" xr:uid="{624D8648-0511-4DE8-BA60-EE5523C63074}"/>
    <cellStyle name="Total 8 2 3 2 2" xfId="11720" xr:uid="{251060A1-7594-479B-9D06-10D7DC3C657D}"/>
    <cellStyle name="Total 8 2 3 2 2 2" xfId="26828" xr:uid="{85341C92-54C8-4EC7-BB69-CC212549D987}"/>
    <cellStyle name="Total 8 2 3 2 3" xfId="15124" xr:uid="{F6A2518D-45A4-4925-AD2F-D67050721D24}"/>
    <cellStyle name="Total 8 2 3 2 3 2" xfId="30232" xr:uid="{2DA0F42C-79CE-464A-9B8E-8D7DE267F780}"/>
    <cellStyle name="Total 8 2 3 2 4" xfId="20479" xr:uid="{382723B5-4508-4EBE-B20F-353ADD60EF02}"/>
    <cellStyle name="Total 8 2 3 3" xfId="8261" xr:uid="{2B17890C-EB1D-4750-8408-1AD8B99C30DC}"/>
    <cellStyle name="Total 8 2 3 3 2" xfId="23369" xr:uid="{EFEFB3FD-CE36-47EC-8EBE-B44539BD2949}"/>
    <cellStyle name="Total 8 2 3 4" xfId="17842" xr:uid="{3EEF00FE-AAAD-4A0B-B107-1C44EA886281}"/>
    <cellStyle name="Total 8 2 4" xfId="3037" xr:uid="{C8CBF199-D0EB-48D0-BE46-78EE29F4402C}"/>
    <cellStyle name="Total 8 2 4 2" xfId="5674" xr:uid="{5FAFC8DD-9867-47D8-8DDD-C3DC150F68ED}"/>
    <cellStyle name="Total 8 2 4 2 2" xfId="11985" xr:uid="{1C3C8EE4-2512-4E83-9BC7-DF89A7E67A22}"/>
    <cellStyle name="Total 8 2 4 2 2 2" xfId="27093" xr:uid="{914305A3-0B15-458E-8066-DFBA7AD9A017}"/>
    <cellStyle name="Total 8 2 4 2 3" xfId="16203" xr:uid="{8B62E8EF-BCC0-4923-89B4-79EE7CA78B48}"/>
    <cellStyle name="Total 8 2 4 2 3 2" xfId="31311" xr:uid="{C46D8F44-E362-4D1F-86F2-99CB25184F13}"/>
    <cellStyle name="Total 8 2 4 2 4" xfId="20782" xr:uid="{A391EC74-0F1A-4B5F-A58E-5BB5D9632EAC}"/>
    <cellStyle name="Total 8 2 4 3" xfId="9419" xr:uid="{7C7C8C21-9A12-4542-992F-96623FD0BF07}"/>
    <cellStyle name="Total 8 2 4 3 2" xfId="24527" xr:uid="{9D99A40F-C465-47C7-921E-27EB769516E6}"/>
    <cellStyle name="Total 8 2 4 4" xfId="7986" xr:uid="{086CADDD-88A3-4CD3-9027-B4EA5886607F}"/>
    <cellStyle name="Total 8 2 4 4 2" xfId="23094" xr:uid="{859838E8-F5B6-4B7F-8C3F-C2190C2D02E6}"/>
    <cellStyle name="Total 8 2 4 5" xfId="18145" xr:uid="{5D8C720D-4914-4AB4-B08E-516AA61FE33C}"/>
    <cellStyle name="Total 8 2 5" xfId="3363" xr:uid="{FDDEE32A-63E0-414E-851F-0760BB054310}"/>
    <cellStyle name="Total 8 2 5 2" xfId="6000" xr:uid="{4F9C4B74-34F3-4418-87F3-D51AC9F32D29}"/>
    <cellStyle name="Total 8 2 5 2 2" xfId="12311" xr:uid="{FAC576A2-3ED2-4190-AF41-6215FEB9C63F}"/>
    <cellStyle name="Total 8 2 5 2 2 2" xfId="27419" xr:uid="{3152699C-7DDF-4518-8ED3-F4F9AF123B39}"/>
    <cellStyle name="Total 8 2 5 2 3" xfId="7187" xr:uid="{6A5EE6F9-1C17-429A-B010-30EB6639CE33}"/>
    <cellStyle name="Total 8 2 5 2 3 2" xfId="22295" xr:uid="{AB03D920-EDBA-40D7-B39C-F6B3C901AFFA}"/>
    <cellStyle name="Total 8 2 5 2 4" xfId="21108" xr:uid="{3C6EBB63-1F29-46A5-900F-C839A87F98DF}"/>
    <cellStyle name="Total 8 2 5 3" xfId="9745" xr:uid="{F7A8C64C-CA51-47E8-BC7F-C9106DF42011}"/>
    <cellStyle name="Total 8 2 5 3 2" xfId="24853" xr:uid="{194653D7-7492-4EC0-94C1-4D2D0B4EBB8D}"/>
    <cellStyle name="Total 8 2 5 4" xfId="9251" xr:uid="{8ECDAFA6-9E03-43D6-B481-3CF9FE68A007}"/>
    <cellStyle name="Total 8 2 5 4 2" xfId="24359" xr:uid="{C4F9B1C4-9A23-4ADF-AD2E-DFE38337A489}"/>
    <cellStyle name="Total 8 2 5 5" xfId="18471" xr:uid="{41709341-E56F-4370-843A-0943706B9EE2}"/>
    <cellStyle name="Total 8 2 6" xfId="3669" xr:uid="{B21B0301-44F9-4F0C-AA2D-FDF2E3B4EBB7}"/>
    <cellStyle name="Total 8 2 6 2" xfId="6306" xr:uid="{78A71380-E7A4-4C77-BECB-CE798EBE074B}"/>
    <cellStyle name="Total 8 2 6 2 2" xfId="12617" xr:uid="{BFFC4FC6-402F-4991-B3B4-C50130DF1325}"/>
    <cellStyle name="Total 8 2 6 2 2 2" xfId="27725" xr:uid="{70DA478A-54A2-4815-A95A-F4A44B09BF7A}"/>
    <cellStyle name="Total 8 2 6 2 3" xfId="7220" xr:uid="{7F09BD58-6EAF-4A9B-A8F9-690FD82BFEA6}"/>
    <cellStyle name="Total 8 2 6 2 3 2" xfId="22328" xr:uid="{849348B5-30C9-4691-A9C1-14490DDF961C}"/>
    <cellStyle name="Total 8 2 6 2 4" xfId="21414" xr:uid="{70A36BCA-B2A8-4F12-9CA5-D962A23DF2F8}"/>
    <cellStyle name="Total 8 2 6 3" xfId="10051" xr:uid="{100B9E93-AED7-4DE8-9DF2-44DD95864065}"/>
    <cellStyle name="Total 8 2 6 3 2" xfId="25159" xr:uid="{CE3649F2-E827-42CD-8BC3-8E170628F5D3}"/>
    <cellStyle name="Total 8 2 6 4" xfId="13573" xr:uid="{BBA27AFE-E2B5-4800-B51D-E29047ADF19D}"/>
    <cellStyle name="Total 8 2 6 4 2" xfId="28681" xr:uid="{3FA95CD6-928B-4B0E-826A-CA8D121664EE}"/>
    <cellStyle name="Total 8 2 6 5" xfId="18777" xr:uid="{7FD64DCB-6DA9-4519-A84E-6369A663DF74}"/>
    <cellStyle name="Total 8 2 7" xfId="4030" xr:uid="{D68A5701-2A5C-4A49-9F90-D6BB18081243}"/>
    <cellStyle name="Total 8 2 7 2" xfId="6667" xr:uid="{3E97CE84-D082-4532-B816-853D2CD26E88}"/>
    <cellStyle name="Total 8 2 7 2 2" xfId="12978" xr:uid="{134E6E47-F491-45BC-8BCC-95B34E0C107D}"/>
    <cellStyle name="Total 8 2 7 2 2 2" xfId="28086" xr:uid="{3340B79D-6AD0-4EF5-A009-9008E6341A3B}"/>
    <cellStyle name="Total 8 2 7 2 3" xfId="16668" xr:uid="{65A5B8B2-493A-4EC7-8BA7-1FFBF8C44B3B}"/>
    <cellStyle name="Total 8 2 7 2 3 2" xfId="31776" xr:uid="{1E7B6937-3583-4FEB-8957-132F40662EE8}"/>
    <cellStyle name="Total 8 2 7 2 4" xfId="21775" xr:uid="{BBB0E973-5AC7-475C-A14B-8EFD692D2AAE}"/>
    <cellStyle name="Total 8 2 7 3" xfId="10412" xr:uid="{08E1AD08-D9DC-4ED8-A5F4-F1A3D7461DD5}"/>
    <cellStyle name="Total 8 2 7 3 2" xfId="25520" xr:uid="{ABB9A73B-30CC-4614-8B45-66C4C0C68045}"/>
    <cellStyle name="Total 8 2 7 4" xfId="13653" xr:uid="{6B3E41E6-327A-4A92-A4DB-13CECF3BE776}"/>
    <cellStyle name="Total 8 2 7 4 2" xfId="28761" xr:uid="{C9BD0B10-4B4A-4BDE-ABA4-8F0D742A1215}"/>
    <cellStyle name="Total 8 2 7 5" xfId="19138" xr:uid="{8816EADC-6EF3-42CE-91F6-56466AD3F89B}"/>
    <cellStyle name="Total 8 2 8" xfId="4343" xr:uid="{1B3C7B27-13C5-41E2-9834-D0430891D0D1}"/>
    <cellStyle name="Total 8 2 8 2" xfId="6980" xr:uid="{C9415AB7-A83F-4203-ADDC-FAE715E30213}"/>
    <cellStyle name="Total 8 2 8 2 2" xfId="13291" xr:uid="{3B2ED1A6-F4B3-4B37-A403-EB1DB565FBAC}"/>
    <cellStyle name="Total 8 2 8 2 2 2" xfId="28399" xr:uid="{7103BC76-F342-41D1-8894-FB78B9651B4D}"/>
    <cellStyle name="Total 8 2 8 2 3" xfId="16955" xr:uid="{D2462D97-C7E6-46EA-AFC7-D491820AEFA4}"/>
    <cellStyle name="Total 8 2 8 2 3 2" xfId="32063" xr:uid="{C4028CF2-CA7F-4B91-B40A-E1EAF00BA452}"/>
    <cellStyle name="Total 8 2 8 2 4" xfId="22088" xr:uid="{08D0D5C8-CCC1-4C49-97A1-C08BE4DAADE7}"/>
    <cellStyle name="Total 8 2 8 3" xfId="10725" xr:uid="{5000F76C-B7E6-4AE6-8B20-CF22A870A9E5}"/>
    <cellStyle name="Total 8 2 8 3 2" xfId="25833" xr:uid="{7E047A4C-1926-49B2-A781-18F38B7F207C}"/>
    <cellStyle name="Total 8 2 8 4" xfId="14385" xr:uid="{22E5B6A0-7582-4A52-B5D5-31F115B98EA1}"/>
    <cellStyle name="Total 8 2 8 4 2" xfId="29493" xr:uid="{E1D45E4E-7D34-4C44-B5F6-795B5A71EF77}"/>
    <cellStyle name="Total 8 2 8 5" xfId="19451" xr:uid="{C73CFDAF-8DEC-462C-841F-52170EFB6C05}"/>
    <cellStyle name="Total 8 2 9" xfId="4595" xr:uid="{A7E5F68B-DB5B-4A86-B711-EC56229C8036}"/>
    <cellStyle name="Total 8 2 9 2" xfId="10977" xr:uid="{64BF62C8-DF6A-4FBD-AF91-F99A54B38533}"/>
    <cellStyle name="Total 8 2 9 2 2" xfId="26085" xr:uid="{FAE936F0-4BE5-4F4A-84F9-A325E590BA77}"/>
    <cellStyle name="Total 8 2 9 3" xfId="7359" xr:uid="{82C5F34C-C0BA-4BAE-9E53-5C527E81165B}"/>
    <cellStyle name="Total 8 2 9 3 2" xfId="22467" xr:uid="{911102DE-B41F-43BB-9865-03403DD73243}"/>
    <cellStyle name="Total 8 2 9 4" xfId="19703" xr:uid="{A28EEAE7-11EA-4CD3-81DB-EED6AE7D8FEA}"/>
    <cellStyle name="Total 8 3" xfId="1987" xr:uid="{5B646F27-DF10-4EAD-8438-C83081A414D5}"/>
    <cellStyle name="Total 8 3 10" xfId="8485" xr:uid="{4765D830-B5F6-4817-950D-BD09FE89BD85}"/>
    <cellStyle name="Total 8 3 10 2" xfId="23593" xr:uid="{FA6AE3E8-F141-43C1-A859-A26D8B3A0442}"/>
    <cellStyle name="Total 8 3 11" xfId="7846" xr:uid="{4201F4CA-D2B2-4383-A33D-313E2CA308B3}"/>
    <cellStyle name="Total 8 3 11 2" xfId="22954" xr:uid="{A06CB47E-2134-4D4A-85EC-37F5B0935085}"/>
    <cellStyle name="Total 8 3 12" xfId="13643" xr:uid="{38D4A95B-3874-455F-BDB5-E64ECE77160E}"/>
    <cellStyle name="Total 8 3 12 2" xfId="28751" xr:uid="{41CC8C0B-B5F0-483D-B1AC-9F4DF7968917}"/>
    <cellStyle name="Total 8 3 13" xfId="17212" xr:uid="{DF04E8DD-A482-4884-9A00-1E844373F959}"/>
    <cellStyle name="Total 8 3 2" xfId="2547" xr:uid="{0F658AFD-33AC-4CF1-AEF5-C14C2699ECAD}"/>
    <cellStyle name="Total 8 3 2 2" xfId="5184" xr:uid="{26653A15-DF55-42B3-8279-D4F5AAD47916}"/>
    <cellStyle name="Total 8 3 2 2 2" xfId="11548" xr:uid="{2D401156-9144-4E12-91B9-286065652D35}"/>
    <cellStyle name="Total 8 3 2 2 2 2" xfId="26656" xr:uid="{94F92309-5D7C-447B-A793-23E94349CFEB}"/>
    <cellStyle name="Total 8 3 2 2 3" xfId="15789" xr:uid="{F9EBBF46-31FD-42A7-92AD-5C42AF1149F4}"/>
    <cellStyle name="Total 8 3 2 2 3 2" xfId="30897" xr:uid="{2A919F0B-9065-4CFB-879A-4E884AB64468}"/>
    <cellStyle name="Total 8 3 2 2 4" xfId="20292" xr:uid="{84841419-E6F3-4E2A-BE70-8DD51C66A6E3}"/>
    <cellStyle name="Total 8 3 2 3" xfId="9014" xr:uid="{04711B88-378D-4BCD-A83D-68E11DCFC1CD}"/>
    <cellStyle name="Total 8 3 2 3 2" xfId="24122" xr:uid="{2BF3F4B9-6843-479B-BE54-C8B1E1D1B709}"/>
    <cellStyle name="Total 8 3 3" xfId="2749" xr:uid="{AB02DBE0-BCD5-41E7-A9ED-2144B7E78C38}"/>
    <cellStyle name="Total 8 3 3 2" xfId="5386" xr:uid="{BDC05ED7-90E4-415F-861F-135D49F213B3}"/>
    <cellStyle name="Total 8 3 3 2 2" xfId="11735" xr:uid="{5DB260F1-BACD-4F87-97BE-44C0A93A4770}"/>
    <cellStyle name="Total 8 3 3 2 2 2" xfId="26843" xr:uid="{BBACB9B3-42EB-40A9-BCBF-A3000915651F}"/>
    <cellStyle name="Total 8 3 3 2 3" xfId="16349" xr:uid="{27DAABE2-0D76-4DC1-B2E1-074399E6E08C}"/>
    <cellStyle name="Total 8 3 3 2 3 2" xfId="31457" xr:uid="{CF7A05A7-AED7-4675-802B-9A8BC6E25A88}"/>
    <cellStyle name="Total 8 3 3 2 4" xfId="20494" xr:uid="{3A285B82-8C2B-42DB-B209-9D22BC4913AD}"/>
    <cellStyle name="Total 8 3 3 3" xfId="7160" xr:uid="{515BCA1F-FFFD-43C4-987A-5CB73D667D27}"/>
    <cellStyle name="Total 8 3 3 3 2" xfId="22268" xr:uid="{82B962A5-154E-4596-A3E9-9C4536E6453A}"/>
    <cellStyle name="Total 8 3 3 4" xfId="17857" xr:uid="{17643383-C550-44F6-9D26-2D676EC669A1}"/>
    <cellStyle name="Total 8 3 4" xfId="3052" xr:uid="{45DE776A-5963-4B45-8A4D-2D9F62D303BC}"/>
    <cellStyle name="Total 8 3 4 2" xfId="5689" xr:uid="{350912A3-8603-4193-8B11-8CEAB26666B9}"/>
    <cellStyle name="Total 8 3 4 2 2" xfId="12000" xr:uid="{B6325D9B-E16A-4B46-B68C-309C5E955BC2}"/>
    <cellStyle name="Total 8 3 4 2 2 2" xfId="27108" xr:uid="{9E648568-5501-4F55-9837-78A681E40650}"/>
    <cellStyle name="Total 8 3 4 2 3" xfId="7830" xr:uid="{9BAFEDD7-FA88-49E9-B1B0-8802DECA1DDE}"/>
    <cellStyle name="Total 8 3 4 2 3 2" xfId="22938" xr:uid="{CDA0F1B6-2260-40EB-AC65-875346E05F7A}"/>
    <cellStyle name="Total 8 3 4 2 4" xfId="20797" xr:uid="{EC8BCE05-3192-4C80-A3F8-8A5F17ADBE97}"/>
    <cellStyle name="Total 8 3 4 3" xfId="9434" xr:uid="{80953FAD-96CD-40DB-9FAD-08B444E7996E}"/>
    <cellStyle name="Total 8 3 4 3 2" xfId="24542" xr:uid="{2E9BB8EF-8DC4-4D33-A717-3C4C92E59045}"/>
    <cellStyle name="Total 8 3 4 4" xfId="13637" xr:uid="{2EBEC581-8609-416A-B189-C23DCF22CA74}"/>
    <cellStyle name="Total 8 3 4 4 2" xfId="28745" xr:uid="{5DCB000F-BE56-47EA-A396-82A15AA7EA84}"/>
    <cellStyle name="Total 8 3 4 5" xfId="18160" xr:uid="{AC16B33F-A449-4ECE-89B3-B371911B89C4}"/>
    <cellStyle name="Total 8 3 5" xfId="3378" xr:uid="{0AFBC840-A7D1-40D8-81E1-2154492C45A7}"/>
    <cellStyle name="Total 8 3 5 2" xfId="6015" xr:uid="{67F3261C-7610-4591-8C0C-38F8723E1937}"/>
    <cellStyle name="Total 8 3 5 2 2" xfId="12326" xr:uid="{EE7A369E-D3CE-4801-8F11-799E5F48CA3A}"/>
    <cellStyle name="Total 8 3 5 2 2 2" xfId="27434" xr:uid="{5E1EF25F-CF6A-4E74-8226-B34393EC4853}"/>
    <cellStyle name="Total 8 3 5 2 3" xfId="7719" xr:uid="{1E41D3E2-67FD-4601-AB8A-175B91199501}"/>
    <cellStyle name="Total 8 3 5 2 3 2" xfId="22827" xr:uid="{E716B28E-6E59-4B37-8600-639BE739B43D}"/>
    <cellStyle name="Total 8 3 5 2 4" xfId="21123" xr:uid="{96CDB7FE-2E4B-47B9-B38E-745FE62FE037}"/>
    <cellStyle name="Total 8 3 5 3" xfId="9760" xr:uid="{4EA64B20-177F-40A9-B1B6-CDECD6497D24}"/>
    <cellStyle name="Total 8 3 5 3 2" xfId="24868" xr:uid="{D90C494E-4734-46F3-983E-43046864574F}"/>
    <cellStyle name="Total 8 3 5 4" xfId="14179" xr:uid="{C6B63E48-5EFF-4A58-B0CF-86338375E66F}"/>
    <cellStyle name="Total 8 3 5 4 2" xfId="29287" xr:uid="{EA980A0C-2BFE-4AA5-873C-8B2F723AE25C}"/>
    <cellStyle name="Total 8 3 5 5" xfId="18486" xr:uid="{06B432E2-A9F1-466E-84F5-16B254C5C6E5}"/>
    <cellStyle name="Total 8 3 6" xfId="3684" xr:uid="{04B12094-0FD2-4946-8A1F-24A6B42CDA03}"/>
    <cellStyle name="Total 8 3 6 2" xfId="6321" xr:uid="{05E04DF6-C49F-4277-9131-57F458171A31}"/>
    <cellStyle name="Total 8 3 6 2 2" xfId="12632" xr:uid="{0BA3BAB0-FE99-4A00-9182-40E6375E8925}"/>
    <cellStyle name="Total 8 3 6 2 2 2" xfId="27740" xr:uid="{6926F168-DA98-4BC1-A413-F2D888702567}"/>
    <cellStyle name="Total 8 3 6 2 3" xfId="16246" xr:uid="{B257B3AB-29D4-4D91-921B-1A160CB8D457}"/>
    <cellStyle name="Total 8 3 6 2 3 2" xfId="31354" xr:uid="{980AFF28-9208-4FB9-AA03-AF9C6D8D029C}"/>
    <cellStyle name="Total 8 3 6 2 4" xfId="21429" xr:uid="{35BAC4F6-A55C-4A0B-8AF4-72ED431E680F}"/>
    <cellStyle name="Total 8 3 6 3" xfId="10066" xr:uid="{34F7DA11-0039-4049-947D-F043773A752C}"/>
    <cellStyle name="Total 8 3 6 3 2" xfId="25174" xr:uid="{45046020-10E0-402E-98CB-9C0762B1FEA4}"/>
    <cellStyle name="Total 8 3 6 4" xfId="7645" xr:uid="{B432B049-BB72-40F5-AF87-F83369BDF425}"/>
    <cellStyle name="Total 8 3 6 4 2" xfId="22753" xr:uid="{8B06049A-629D-4C85-9514-ADFC2E550764}"/>
    <cellStyle name="Total 8 3 6 5" xfId="18792" xr:uid="{D18C18C9-013F-47AE-9EBB-9EB8EBD7DC1E}"/>
    <cellStyle name="Total 8 3 7" xfId="4059" xr:uid="{CE4C9883-B36B-4F33-9BF1-B51DFCF00CC2}"/>
    <cellStyle name="Total 8 3 7 2" xfId="6696" xr:uid="{4FAFC9DE-6F85-4666-963B-514FD6262729}"/>
    <cellStyle name="Total 8 3 7 2 2" xfId="13007" xr:uid="{5360983B-A983-4632-9D91-17C7300C466E}"/>
    <cellStyle name="Total 8 3 7 2 2 2" xfId="28115" xr:uid="{736E8FA8-A491-4097-9AFA-EE14EDFDB66D}"/>
    <cellStyle name="Total 8 3 7 2 3" xfId="16683" xr:uid="{CE9E26A5-D8A4-427C-9042-97D8D3BA5B05}"/>
    <cellStyle name="Total 8 3 7 2 3 2" xfId="31791" xr:uid="{4BA44045-7C98-4CBA-9FA7-FC0C07D63557}"/>
    <cellStyle name="Total 8 3 7 2 4" xfId="21804" xr:uid="{47F9BD99-E60F-4127-A257-96AC6A9F401D}"/>
    <cellStyle name="Total 8 3 7 3" xfId="10441" xr:uid="{17BD69EC-0D16-4C9D-B26C-C5F487F2230E}"/>
    <cellStyle name="Total 8 3 7 3 2" xfId="25549" xr:uid="{0A2F3697-77AE-4746-B939-4C74908A03AE}"/>
    <cellStyle name="Total 8 3 7 4" xfId="7800" xr:uid="{093AE4AD-638C-4253-AA65-CDA00E89F271}"/>
    <cellStyle name="Total 8 3 7 4 2" xfId="22908" xr:uid="{713E5E37-9260-48D7-8DC2-6F617E0520B0}"/>
    <cellStyle name="Total 8 3 7 5" xfId="19167" xr:uid="{E62CBBAF-96BA-41C7-A7B7-5381455DE20D}"/>
    <cellStyle name="Total 8 3 8" xfId="4358" xr:uid="{7B436293-7FD9-46D8-83BC-47DA960CA430}"/>
    <cellStyle name="Total 8 3 8 2" xfId="6995" xr:uid="{E6B4F32E-DF0F-4852-B98C-86CE6B65B3AB}"/>
    <cellStyle name="Total 8 3 8 2 2" xfId="13306" xr:uid="{B2585F97-968A-4BAD-AD07-4D5CB58038B0}"/>
    <cellStyle name="Total 8 3 8 2 2 2" xfId="28414" xr:uid="{D62D15D1-2592-4CCD-BC2E-D976EAC348B7}"/>
    <cellStyle name="Total 8 3 8 2 3" xfId="16970" xr:uid="{E64FAC23-C924-474D-8D04-EA4F87120974}"/>
    <cellStyle name="Total 8 3 8 2 3 2" xfId="32078" xr:uid="{69188AE3-94D4-4BCC-A137-60AD6DC28D8E}"/>
    <cellStyle name="Total 8 3 8 2 4" xfId="22103" xr:uid="{00188B5E-6C52-4DFB-99AB-609A6B419A60}"/>
    <cellStyle name="Total 8 3 8 3" xfId="10740" xr:uid="{74BEC620-68CC-4B47-BD95-85A7CF911581}"/>
    <cellStyle name="Total 8 3 8 3 2" xfId="25848" xr:uid="{1D1BE1A6-0074-4DDF-AA0C-D238DD7EDAE1}"/>
    <cellStyle name="Total 8 3 8 4" xfId="16177" xr:uid="{FF24AE07-AF06-45CC-A2BE-B5F3A3DFA3D5}"/>
    <cellStyle name="Total 8 3 8 4 2" xfId="31285" xr:uid="{DE6E9611-A8EE-49D6-8CEB-24F5DFB1A5A2}"/>
    <cellStyle name="Total 8 3 8 5" xfId="19466" xr:uid="{572D2297-BB1F-465B-B86C-1AF364DDD59D}"/>
    <cellStyle name="Total 8 3 9" xfId="4624" xr:uid="{5E7DE342-5CCA-4448-8FB1-1B5AB50585B6}"/>
    <cellStyle name="Total 8 3 9 2" xfId="11006" xr:uid="{423339C3-3568-407A-9965-DF9B4B19B15B}"/>
    <cellStyle name="Total 8 3 9 2 2" xfId="26114" xr:uid="{56B8F8F8-1B4E-440A-BC83-E6F870ED19E6}"/>
    <cellStyle name="Total 8 3 9 3" xfId="7201" xr:uid="{BB33DF25-B811-43FD-89C8-579E57863BF8}"/>
    <cellStyle name="Total 8 3 9 3 2" xfId="22309" xr:uid="{E2E3F152-F244-44FD-9826-05D1C923CBE6}"/>
    <cellStyle name="Total 8 3 9 4" xfId="19732" xr:uid="{BFB8A2E9-FB33-4724-97B2-E8EF478FC7C7}"/>
    <cellStyle name="Total 8 4" xfId="2149" xr:uid="{982111E2-18D1-434A-A43A-F07777EEBB63}"/>
    <cellStyle name="Total 8 4 10" xfId="14961" xr:uid="{CA20CDFD-EF12-4BD3-869C-17C49B9F73FF}"/>
    <cellStyle name="Total 8 4 10 2" xfId="30069" xr:uid="{18CB5FE1-FEE7-456E-B249-B11447F84D13}"/>
    <cellStyle name="Total 8 4 11" xfId="7238" xr:uid="{0DF68679-CE66-462D-8994-ACAAF59A79C6}"/>
    <cellStyle name="Total 8 4 11 2" xfId="22346" xr:uid="{AECE3595-BC35-473F-AA8E-A299C4CBFA68}"/>
    <cellStyle name="Total 8 4 12" xfId="17374" xr:uid="{EC25B343-DFF8-4F90-9566-BB004A581049}"/>
    <cellStyle name="Total 8 4 2" xfId="2639" xr:uid="{4EBE3F86-101F-4069-A564-530F043155D1}"/>
    <cellStyle name="Total 8 4 2 2" xfId="5276" xr:uid="{60EB9D33-C2CC-4F7C-AD2A-389F0D17D284}"/>
    <cellStyle name="Total 8 4 2 2 2" xfId="11640" xr:uid="{36191E89-5B29-463D-82A5-CEF04DC5730E}"/>
    <cellStyle name="Total 8 4 2 2 2 2" xfId="26748" xr:uid="{E39DBFE8-5745-4D5D-9923-19ADF06809FB}"/>
    <cellStyle name="Total 8 4 2 2 3" xfId="13510" xr:uid="{1AA29891-49B6-4054-BF97-B80230E2A0DA}"/>
    <cellStyle name="Total 8 4 2 2 3 2" xfId="28618" xr:uid="{A1DBB320-0B85-4312-A502-12FACA532625}"/>
    <cellStyle name="Total 8 4 2 2 4" xfId="20384" xr:uid="{B3579CF8-E2B1-41FF-B0FB-9121C8C36AF6}"/>
    <cellStyle name="Total 8 4 2 3" xfId="9106" xr:uid="{31071EFE-D610-487B-8666-7DB800958932}"/>
    <cellStyle name="Total 8 4 2 3 2" xfId="24214" xr:uid="{33910FFF-CAB3-407B-9A22-9A95EC20D3C4}"/>
    <cellStyle name="Total 8 4 2 4" xfId="15582" xr:uid="{A25BFEDD-DB42-4400-ACFF-D82FC4A268BC}"/>
    <cellStyle name="Total 8 4 2 4 2" xfId="30690" xr:uid="{39283E46-3D26-468B-AB26-9C190A64466A}"/>
    <cellStyle name="Total 8 4 2 5" xfId="15682" xr:uid="{5FB410FD-84D8-4870-B159-4FA0BC2E1229}"/>
    <cellStyle name="Total 8 4 2 5 2" xfId="30790" xr:uid="{E01D4664-28A9-4FD9-9181-DA111725B56F}"/>
    <cellStyle name="Total 8 4 2 6" xfId="17747" xr:uid="{038D1146-6F32-4F21-82DF-F0C6F6C96BEE}"/>
    <cellStyle name="Total 8 4 3" xfId="2904" xr:uid="{093194A2-9EB5-45B9-9063-A64566695471}"/>
    <cellStyle name="Total 8 4 3 2" xfId="5541" xr:uid="{66C0AF70-0E3A-4C25-B610-FA83AA50214E}"/>
    <cellStyle name="Total 8 4 3 2 2" xfId="11852" xr:uid="{49B48C70-33D2-4F99-AACB-93F8E43ECBAF}"/>
    <cellStyle name="Total 8 4 3 2 2 2" xfId="26960" xr:uid="{549886BD-C1F3-46EA-80CA-ACE61D1D0DA3}"/>
    <cellStyle name="Total 8 4 3 2 3" xfId="7076" xr:uid="{C263C01B-498F-4D67-B15F-01245ADD9889}"/>
    <cellStyle name="Total 8 4 3 2 3 2" xfId="22184" xr:uid="{0AE49F79-0A87-4F44-ACD6-15E5CF309006}"/>
    <cellStyle name="Total 8 4 3 2 4" xfId="20649" xr:uid="{7AB5035B-B768-4276-B1B9-D75D6784AB02}"/>
    <cellStyle name="Total 8 4 3 3" xfId="16304" xr:uid="{2FAEE8E8-3C5C-448B-8ABE-BA0AB6964A9F}"/>
    <cellStyle name="Total 8 4 3 3 2" xfId="31412" xr:uid="{88D9C6A7-F3D8-4B0F-8037-29DF1ABFCEC9}"/>
    <cellStyle name="Total 8 4 3 4" xfId="18012" xr:uid="{661483E6-DB34-49DF-BDC8-3DB11182BA09}"/>
    <cellStyle name="Total 8 4 4" xfId="3207" xr:uid="{DB9C845B-46ED-490A-B950-2B87CB3E09DA}"/>
    <cellStyle name="Total 8 4 4 2" xfId="5844" xr:uid="{EE0D9957-4D73-4B1F-B71D-24AF101BD5D1}"/>
    <cellStyle name="Total 8 4 4 2 2" xfId="12155" xr:uid="{483FEBE3-7209-489F-A714-9F9B77FD5EA2}"/>
    <cellStyle name="Total 8 4 4 2 2 2" xfId="27263" xr:uid="{4E01CD74-B622-4E10-B5EB-A65535A64A82}"/>
    <cellStyle name="Total 8 4 4 2 3" xfId="14551" xr:uid="{DFBA359C-C140-45B1-952A-5F0A7B9FD16B}"/>
    <cellStyle name="Total 8 4 4 2 3 2" xfId="29659" xr:uid="{391126C8-81A6-4793-9497-ABCDAEE51457}"/>
    <cellStyle name="Total 8 4 4 2 4" xfId="20952" xr:uid="{87FFC43A-8D37-4F7D-A546-FA91F576F809}"/>
    <cellStyle name="Total 8 4 4 3" xfId="9589" xr:uid="{5BCDE042-C333-4D05-89D0-9CE99F308B3A}"/>
    <cellStyle name="Total 8 4 4 3 2" xfId="24697" xr:uid="{0C3F9BB2-5777-4066-85F6-F377667E416C}"/>
    <cellStyle name="Total 8 4 4 4" xfId="8706" xr:uid="{13BA910A-7B48-44F3-93DC-BF6DCC4544EC}"/>
    <cellStyle name="Total 8 4 4 4 2" xfId="23814" xr:uid="{005B9691-20C6-4DCD-9543-18860EF3501A}"/>
    <cellStyle name="Total 8 4 4 5" xfId="18315" xr:uid="{EDA76A92-A902-4CCF-8093-0525DC1D4267}"/>
    <cellStyle name="Total 8 4 5" xfId="3533" xr:uid="{B4553039-8159-4E39-8DEF-1E6C34B4502B}"/>
    <cellStyle name="Total 8 4 5 2" xfId="6170" xr:uid="{479E95C6-71CE-4796-BAC4-AA015ACAC12E}"/>
    <cellStyle name="Total 8 4 5 2 2" xfId="12481" xr:uid="{09B17E02-A9F6-4D5A-99DC-C1091039F014}"/>
    <cellStyle name="Total 8 4 5 2 2 2" xfId="27589" xr:uid="{7372A846-2C7E-47AA-8E82-FAB6B27E8C02}"/>
    <cellStyle name="Total 8 4 5 2 3" xfId="7458" xr:uid="{BBC6A53E-424D-4562-98BD-B46701CD41D1}"/>
    <cellStyle name="Total 8 4 5 2 3 2" xfId="22566" xr:uid="{D41658ED-8899-4B66-8753-FE143D03FA0A}"/>
    <cellStyle name="Total 8 4 5 2 4" xfId="21278" xr:uid="{CB8EFF1E-B820-4F80-91B7-44A5D260DC13}"/>
    <cellStyle name="Total 8 4 5 3" xfId="9915" xr:uid="{C067EECB-78A4-4CF7-A0C4-1AADD55E2F45}"/>
    <cellStyle name="Total 8 4 5 3 2" xfId="25023" xr:uid="{01A31DF9-6942-4C0D-9476-A04F1CD05FCD}"/>
    <cellStyle name="Total 8 4 5 4" xfId="7954" xr:uid="{BA255F6A-7174-4A3D-8A52-CFD37A788F97}"/>
    <cellStyle name="Total 8 4 5 4 2" xfId="23062" xr:uid="{6778C6A6-4B46-4D2D-9DB8-70E6032EF160}"/>
    <cellStyle name="Total 8 4 5 5" xfId="18641" xr:uid="{5C819C98-3DF9-4B3E-A6C0-552994401E0B}"/>
    <cellStyle name="Total 8 4 6" xfId="3839" xr:uid="{F6B45DE1-2EDE-4BA0-A11D-DB853DADDFE0}"/>
    <cellStyle name="Total 8 4 6 2" xfId="6476" xr:uid="{C9E91701-2988-434B-93B5-BADEA12A8451}"/>
    <cellStyle name="Total 8 4 6 2 2" xfId="12787" xr:uid="{A0FB7451-F8A0-4CB5-A162-40B159D4548E}"/>
    <cellStyle name="Total 8 4 6 2 2 2" xfId="27895" xr:uid="{9D1B2DCE-30B9-44BF-A619-296E71159961}"/>
    <cellStyle name="Total 8 4 6 2 3" xfId="15307" xr:uid="{6E17B9C6-E556-413D-8746-075C8521162D}"/>
    <cellStyle name="Total 8 4 6 2 3 2" xfId="30415" xr:uid="{AC893F7F-FCBE-4459-87CB-92B61D9E00B3}"/>
    <cellStyle name="Total 8 4 6 2 4" xfId="21584" xr:uid="{B7E001FA-8EB2-46BB-9E41-02F629F7DBAB}"/>
    <cellStyle name="Total 8 4 6 3" xfId="10221" xr:uid="{9FCDC377-8E0B-46AE-8FB1-503CA63DFBB1}"/>
    <cellStyle name="Total 8 4 6 3 2" xfId="25329" xr:uid="{E26E8A00-3601-4EFE-89A6-98C40665FC0F}"/>
    <cellStyle name="Total 8 4 6 4" xfId="7469" xr:uid="{1BD4DEC9-7F66-48C0-95BE-88A1202F46BF}"/>
    <cellStyle name="Total 8 4 6 4 2" xfId="22577" xr:uid="{22CEF89A-5FAD-4C88-9313-D75A6D766E3B}"/>
    <cellStyle name="Total 8 4 6 5" xfId="18947" xr:uid="{9234DED2-2754-4E04-95D3-A0BBF34F9FED}"/>
    <cellStyle name="Total 8 4 7" xfId="4221" xr:uid="{CBE0BE0B-23EA-483E-8BFB-41AF114392B2}"/>
    <cellStyle name="Total 8 4 7 2" xfId="6858" xr:uid="{BC4CF295-0EB3-40AA-B9F4-2EFBEC79BA6C}"/>
    <cellStyle name="Total 8 4 7 2 2" xfId="13169" xr:uid="{83F824DF-2E76-4A3A-8B85-BF1055B2C0E2}"/>
    <cellStyle name="Total 8 4 7 2 2 2" xfId="28277" xr:uid="{1CB6D1AA-6917-4FF3-BB13-281820ED6A42}"/>
    <cellStyle name="Total 8 4 7 2 3" xfId="16838" xr:uid="{10140C86-6C05-42E8-AE96-D1A8E4351340}"/>
    <cellStyle name="Total 8 4 7 2 3 2" xfId="31946" xr:uid="{0A336515-8B0F-492E-9932-E69FAB63DB2B}"/>
    <cellStyle name="Total 8 4 7 2 4" xfId="21966" xr:uid="{50A8DF24-927D-4C21-B3D7-98C6D8574CEF}"/>
    <cellStyle name="Total 8 4 7 3" xfId="10603" xr:uid="{958BE04D-9123-4914-827E-3AD8FB0C3EE8}"/>
    <cellStyle name="Total 8 4 7 3 2" xfId="25711" xr:uid="{A6131CDE-72A5-4B20-8B51-6258222AD74C}"/>
    <cellStyle name="Total 8 4 7 4" xfId="15769" xr:uid="{9BA0A4A6-BC7E-405C-9BF0-DC87595927D6}"/>
    <cellStyle name="Total 8 4 7 4 2" xfId="30877" xr:uid="{004820E9-E7B7-4E09-879A-FCC266A66DAC}"/>
    <cellStyle name="Total 8 4 7 5" xfId="19329" xr:uid="{2952CD67-7F8B-4BFE-8073-DD2C1297DE00}"/>
    <cellStyle name="Total 8 4 8" xfId="4786" xr:uid="{B5399590-41AD-4568-B21E-89D527CBF070}"/>
    <cellStyle name="Total 8 4 8 2" xfId="11168" xr:uid="{947E6A13-9DC5-4DFC-B882-23E192C7C1E2}"/>
    <cellStyle name="Total 8 4 8 2 2" xfId="26276" xr:uid="{0EE9D7FA-B93B-4FA3-B871-082AC8431247}"/>
    <cellStyle name="Total 8 4 8 3" xfId="8084" xr:uid="{BA7B9D3F-26BC-45E6-8FDA-BEFF17BECC8B}"/>
    <cellStyle name="Total 8 4 8 3 2" xfId="23192" xr:uid="{80DDDFD1-9EE8-4182-9C86-0594B4FF8F21}"/>
    <cellStyle name="Total 8 4 8 4" xfId="19894" xr:uid="{4CD5F1C8-ADCA-4C38-A27F-08ECD6C54EAF}"/>
    <cellStyle name="Total 8 4 9" xfId="8647" xr:uid="{45E6E5A6-CF42-4D71-8CDD-D2AECA2B13FD}"/>
    <cellStyle name="Total 8 4 9 2" xfId="23755" xr:uid="{A7984709-22C3-45B0-BCE8-BE0692D5313F}"/>
    <cellStyle name="Total 8 5" xfId="2164" xr:uid="{260F7E84-CACC-4A83-8669-1E938F475E22}"/>
    <cellStyle name="Total 8 5 10" xfId="13817" xr:uid="{A04A976B-10DC-492D-B228-4037D81B28E2}"/>
    <cellStyle name="Total 8 5 10 2" xfId="28925" xr:uid="{3005B184-FDA2-4976-9278-EA283FF34873}"/>
    <cellStyle name="Total 8 5 11" xfId="17389" xr:uid="{126EBC8E-B3EF-4AE9-886A-43D12811113D}"/>
    <cellStyle name="Total 8 5 2" xfId="2919" xr:uid="{762B34BE-330B-444A-9BBB-CDC1BE36C701}"/>
    <cellStyle name="Total 8 5 2 2" xfId="5556" xr:uid="{05926704-3FCD-4030-880D-AF4EAA3733AE}"/>
    <cellStyle name="Total 8 5 2 2 2" xfId="11867" xr:uid="{7224858F-8D20-48EE-A486-435366C009F5}"/>
    <cellStyle name="Total 8 5 2 2 2 2" xfId="26975" xr:uid="{C756E56A-CB36-45B1-A5BE-82956934547B}"/>
    <cellStyle name="Total 8 5 2 2 3" xfId="9213" xr:uid="{A4D4BAF9-D234-402C-97CE-E79511AE4715}"/>
    <cellStyle name="Total 8 5 2 2 3 2" xfId="24321" xr:uid="{C84DD5FD-F420-407F-80E4-00F6F417A371}"/>
    <cellStyle name="Total 8 5 2 2 4" xfId="20664" xr:uid="{90C3943A-3873-4511-97EB-B5E63A60501F}"/>
    <cellStyle name="Total 8 5 2 3" xfId="8011" xr:uid="{8D06AF63-68C6-4D58-A90B-18F37DED6ADC}"/>
    <cellStyle name="Total 8 5 2 3 2" xfId="23119" xr:uid="{DA249CFE-AE18-4F48-8F82-4443E1A2A802}"/>
    <cellStyle name="Total 8 5 2 4" xfId="18027" xr:uid="{86B7252F-C592-47FF-BC1E-0CBC0DA60D97}"/>
    <cellStyle name="Total 8 5 3" xfId="3222" xr:uid="{F64E6652-A594-4EB6-9A9C-E157E2FFC545}"/>
    <cellStyle name="Total 8 5 3 2" xfId="5859" xr:uid="{5E452511-F91A-4887-B7FE-9D8B96963F6B}"/>
    <cellStyle name="Total 8 5 3 2 2" xfId="12170" xr:uid="{BDA73760-9312-4F0F-873D-5ECF46F70A1D}"/>
    <cellStyle name="Total 8 5 3 2 2 2" xfId="27278" xr:uid="{CE35DEC3-5415-469C-A847-0DCC6ED30063}"/>
    <cellStyle name="Total 8 5 3 2 3" xfId="7488" xr:uid="{7A2D5FB2-5D32-4E99-8986-1B2CA11D2530}"/>
    <cellStyle name="Total 8 5 3 2 3 2" xfId="22596" xr:uid="{28A0B236-4C39-400E-9A5E-E6813B3ED6F3}"/>
    <cellStyle name="Total 8 5 3 2 4" xfId="20967" xr:uid="{2E176E27-1585-48F6-9CB1-D9814179DF88}"/>
    <cellStyle name="Total 8 5 3 3" xfId="9604" xr:uid="{52FDC1B2-C6D7-4BC7-ADD2-4BAB299E8CA0}"/>
    <cellStyle name="Total 8 5 3 3 2" xfId="24712" xr:uid="{6515C905-D6F0-4889-A704-7AE0CBFD74C1}"/>
    <cellStyle name="Total 8 5 3 4" xfId="13595" xr:uid="{0EEAC961-0D33-43C4-8FD3-10A5CFD24DD5}"/>
    <cellStyle name="Total 8 5 3 4 2" xfId="28703" xr:uid="{917ACE70-C34A-4B52-B925-16236183324A}"/>
    <cellStyle name="Total 8 5 3 5" xfId="18330" xr:uid="{34D6691B-3EEF-442D-8448-2D490350E0D6}"/>
    <cellStyle name="Total 8 5 4" xfId="3548" xr:uid="{A73070F7-FB01-4546-86C4-C9CC7D5A08EA}"/>
    <cellStyle name="Total 8 5 4 2" xfId="6185" xr:uid="{8CAB7950-BE50-4157-819C-E4B9A9701921}"/>
    <cellStyle name="Total 8 5 4 2 2" xfId="12496" xr:uid="{9EFF6CF6-6BF9-4DC6-80C4-3F6A650E76C7}"/>
    <cellStyle name="Total 8 5 4 2 2 2" xfId="27604" xr:uid="{769997AB-22D0-4B69-97DA-56EB0BFF86C5}"/>
    <cellStyle name="Total 8 5 4 2 3" xfId="7404" xr:uid="{B4B00393-43B2-4A23-8AD8-4123B5A95E26}"/>
    <cellStyle name="Total 8 5 4 2 3 2" xfId="22512" xr:uid="{95A172D8-4345-4718-B6BB-7EA83C2E427F}"/>
    <cellStyle name="Total 8 5 4 2 4" xfId="21293" xr:uid="{F1C9AD6C-FBB6-4F2E-870E-6BA5BFAED006}"/>
    <cellStyle name="Total 8 5 4 3" xfId="9930" xr:uid="{21176FAB-04A2-4999-A7FC-DD26F49F7EC2}"/>
    <cellStyle name="Total 8 5 4 3 2" xfId="25038" xr:uid="{CD872680-F43F-4201-9199-74DE9FC98E78}"/>
    <cellStyle name="Total 8 5 4 4" xfId="13708" xr:uid="{78ED6E0E-5170-4822-83B5-E6D00EE2B300}"/>
    <cellStyle name="Total 8 5 4 4 2" xfId="28816" xr:uid="{2ECD306A-DB51-4096-BD22-679D20FAE807}"/>
    <cellStyle name="Total 8 5 4 5" xfId="18656" xr:uid="{351FC4AF-2AFE-4AFF-A862-33909A25FAC8}"/>
    <cellStyle name="Total 8 5 5" xfId="3854" xr:uid="{41674B3F-D230-46C1-87DB-F50E7FF9C34E}"/>
    <cellStyle name="Total 8 5 5 2" xfId="6491" xr:uid="{36B10387-A453-4F4C-B88E-CDF48037F93F}"/>
    <cellStyle name="Total 8 5 5 2 2" xfId="12802" xr:uid="{D0B9F594-8ED5-420B-8C3A-35A0FBBF7C45}"/>
    <cellStyle name="Total 8 5 5 2 2 2" xfId="27910" xr:uid="{8145D117-AD64-4859-827D-06EFC2852B60}"/>
    <cellStyle name="Total 8 5 5 2 3" xfId="15553" xr:uid="{11143FF9-EA43-46E7-9137-EEE2C2B9DAE4}"/>
    <cellStyle name="Total 8 5 5 2 3 2" xfId="30661" xr:uid="{9279919B-1760-4709-8990-071DB58E7616}"/>
    <cellStyle name="Total 8 5 5 2 4" xfId="21599" xr:uid="{6F75B655-E7E1-4091-BA1B-D5B7D8147AA4}"/>
    <cellStyle name="Total 8 5 5 3" xfId="10236" xr:uid="{89FD81E5-11EF-4953-A25D-C10EA0C5CCD8}"/>
    <cellStyle name="Total 8 5 5 3 2" xfId="25344" xr:uid="{385F4583-C0F2-4B47-97CC-21A2F62CCF6D}"/>
    <cellStyle name="Total 8 5 5 4" xfId="15639" xr:uid="{3304B293-3EAA-4477-BA73-7529B859B0BB}"/>
    <cellStyle name="Total 8 5 5 4 2" xfId="30747" xr:uid="{BEB2BEE8-9B22-4A8B-A984-3DE7F37D0466}"/>
    <cellStyle name="Total 8 5 5 5" xfId="18962" xr:uid="{AA95250F-9345-489D-A70E-2880AFD88093}"/>
    <cellStyle name="Total 8 5 6" xfId="4236" xr:uid="{DA76415B-D213-4481-ABEE-1F24011102BC}"/>
    <cellStyle name="Total 8 5 6 2" xfId="6873" xr:uid="{169326DB-DF67-4F6B-A491-662AD30F4B09}"/>
    <cellStyle name="Total 8 5 6 2 2" xfId="13184" xr:uid="{7DC2B749-2628-4C89-8944-7B0E93B39115}"/>
    <cellStyle name="Total 8 5 6 2 2 2" xfId="28292" xr:uid="{A42526A5-0A3A-4A9F-A004-C68C5A823049}"/>
    <cellStyle name="Total 8 5 6 2 3" xfId="16853" xr:uid="{D779B2A9-F23C-437C-9E6C-97A4101A91A7}"/>
    <cellStyle name="Total 8 5 6 2 3 2" xfId="31961" xr:uid="{543DDD40-CB36-47AA-AE82-49934E717421}"/>
    <cellStyle name="Total 8 5 6 2 4" xfId="21981" xr:uid="{CB73D8AD-CEB5-49C8-8890-BB508323B946}"/>
    <cellStyle name="Total 8 5 6 3" xfId="10618" xr:uid="{538907CC-A65B-4430-8B16-D64825DBC4F1}"/>
    <cellStyle name="Total 8 5 6 3 2" xfId="25726" xr:uid="{EBB03C9A-9E76-4A1D-B46F-E9C592AC6FCB}"/>
    <cellStyle name="Total 8 5 6 4" xfId="14194" xr:uid="{59418375-84F6-4BA1-B523-8E27B1F6739E}"/>
    <cellStyle name="Total 8 5 6 4 2" xfId="29302" xr:uid="{B1DB468E-12E2-4A2E-906D-04A150F9BD80}"/>
    <cellStyle name="Total 8 5 6 5" xfId="19344" xr:uid="{DC86A668-E3F1-44AC-AAA7-FD8CF3DAFA5B}"/>
    <cellStyle name="Total 8 5 7" xfId="4801" xr:uid="{3F793378-1E2B-41F9-8377-E34EF8BB24BB}"/>
    <cellStyle name="Total 8 5 7 2" xfId="11183" xr:uid="{F8B5D9D1-F8BB-4F68-8711-8409EA203F9F}"/>
    <cellStyle name="Total 8 5 7 2 2" xfId="26291" xr:uid="{4B5FDF61-CA08-48CE-80ED-8FF42A1DB0A4}"/>
    <cellStyle name="Total 8 5 7 3" xfId="14597" xr:uid="{D8B86A93-3BCF-44B2-9763-FC720116D649}"/>
    <cellStyle name="Total 8 5 7 3 2" xfId="29705" xr:uid="{52EE4EF3-2512-406E-9202-ACAF4350F113}"/>
    <cellStyle name="Total 8 5 7 4" xfId="19909" xr:uid="{4BD32379-C58A-42E3-94FA-B6AD7BB9BEEB}"/>
    <cellStyle name="Total 8 5 8" xfId="8662" xr:uid="{2FF0B29B-0F09-4261-AD57-213CFC8CD23C}"/>
    <cellStyle name="Total 8 5 8 2" xfId="23770" xr:uid="{8DF8A55F-D5F6-491B-B329-1B118686B30C}"/>
    <cellStyle name="Total 8 5 9" xfId="15449" xr:uid="{D2A06F95-E0D2-46C7-9DC7-22C48B802980}"/>
    <cellStyle name="Total 8 5 9 2" xfId="30557" xr:uid="{9691F891-3643-4152-96DF-BFCC5A7DC269}"/>
    <cellStyle name="Total 9" xfId="1788" xr:uid="{00000000-0005-0000-0000-0000FC060000}"/>
    <cellStyle name="Total 9 2" xfId="1959" xr:uid="{AC6F293D-C04E-4C12-9AF4-33232D328F10}"/>
    <cellStyle name="Total 9 2 10" xfId="8460" xr:uid="{008FB19D-E75C-4D9F-BD82-07740CE36DA9}"/>
    <cellStyle name="Total 9 2 10 2" xfId="23568" xr:uid="{D8784F94-1C9B-4358-BEB6-7BE46E1FA422}"/>
    <cellStyle name="Total 9 2 11" xfId="13401" xr:uid="{0BD28FB0-725C-4D48-80D3-3CA5FF7A2170}"/>
    <cellStyle name="Total 9 2 11 2" xfId="28509" xr:uid="{5D7E3FA9-E348-45ED-A54F-BF09FA469081}"/>
    <cellStyle name="Total 9 2 12" xfId="14161" xr:uid="{27BB566B-3CD1-4C53-A93B-9B604E782D7D}"/>
    <cellStyle name="Total 9 2 12 2" xfId="29269" xr:uid="{1AC779AB-019A-4219-8B54-26DEA373F5F4}"/>
    <cellStyle name="Total 9 2 13" xfId="17184" xr:uid="{E2522FF2-649A-417D-A24B-4F416835A384}"/>
    <cellStyle name="Total 9 2 2" xfId="2519" xr:uid="{76976073-3545-4DD7-B9AD-49BB0819E031}"/>
    <cellStyle name="Total 9 2 2 2" xfId="5156" xr:uid="{B902285B-F469-47C3-986A-5A4683AF3663}"/>
    <cellStyle name="Total 9 2 2 2 2" xfId="11520" xr:uid="{FAF99263-3BF5-446E-A2FB-58AFD6B434EB}"/>
    <cellStyle name="Total 9 2 2 2 2 2" xfId="26628" xr:uid="{CF8D6153-7E51-489C-9C3B-D3BFA26184E8}"/>
    <cellStyle name="Total 9 2 2 2 3" xfId="15719" xr:uid="{8F70115C-3A6C-49BC-B438-90B076D2872B}"/>
    <cellStyle name="Total 9 2 2 2 3 2" xfId="30827" xr:uid="{AE16BD27-1F2A-4202-BBCE-BE0D7D86AB6F}"/>
    <cellStyle name="Total 9 2 2 2 4" xfId="20264" xr:uid="{7910DE6F-384E-4EB0-94DA-CCB46D37F81F}"/>
    <cellStyle name="Total 9 2 2 3" xfId="8986" xr:uid="{2790E2B1-C9F7-4815-813B-4D6132EDC98C}"/>
    <cellStyle name="Total 9 2 2 3 2" xfId="24094" xr:uid="{5B853EC8-9288-4DF6-BA27-A8871547E5EF}"/>
    <cellStyle name="Total 9 2 3" xfId="2735" xr:uid="{4AFCAB32-4982-4381-9ECC-FB35C83DF618}"/>
    <cellStyle name="Total 9 2 3 2" xfId="5372" xr:uid="{305BF169-8DA2-4A81-AE08-C74CF7C2C96E}"/>
    <cellStyle name="Total 9 2 3 2 2" xfId="11721" xr:uid="{4A5C25F8-2BA2-4DC6-AA18-F895B55EBBE3}"/>
    <cellStyle name="Total 9 2 3 2 2 2" xfId="26829" xr:uid="{79F10386-743D-4372-ACB1-2FAE96916666}"/>
    <cellStyle name="Total 9 2 3 2 3" xfId="9135" xr:uid="{070A875C-002F-449F-9F43-99F079937149}"/>
    <cellStyle name="Total 9 2 3 2 3 2" xfId="24243" xr:uid="{0665B6C5-8CD9-41D9-809B-13D990785AB6}"/>
    <cellStyle name="Total 9 2 3 2 4" xfId="20480" xr:uid="{F4AA86C4-4E2B-49DF-AD2A-69A67DC8512B}"/>
    <cellStyle name="Total 9 2 3 3" xfId="16458" xr:uid="{87E10218-7BA1-45D2-A95E-EF8D249B44DC}"/>
    <cellStyle name="Total 9 2 3 3 2" xfId="31566" xr:uid="{6B1CF47E-A548-4AD0-9508-C421B0CD4844}"/>
    <cellStyle name="Total 9 2 3 4" xfId="17843" xr:uid="{34B9B598-4B27-427F-8599-7389651074C4}"/>
    <cellStyle name="Total 9 2 4" xfId="3038" xr:uid="{83E05716-15CC-4D3D-AD96-21BC8685E6D8}"/>
    <cellStyle name="Total 9 2 4 2" xfId="5675" xr:uid="{23EE68BD-3C2C-4A99-8818-880C3D0754F3}"/>
    <cellStyle name="Total 9 2 4 2 2" xfId="11986" xr:uid="{129A7D76-371E-4F2D-AA81-027FC29F83A7}"/>
    <cellStyle name="Total 9 2 4 2 2 2" xfId="27094" xr:uid="{DB0C4B59-0EAC-4AE6-AA2E-EC476027397F}"/>
    <cellStyle name="Total 9 2 4 2 3" xfId="16369" xr:uid="{24546796-BA80-47E8-82DE-6831223795BD}"/>
    <cellStyle name="Total 9 2 4 2 3 2" xfId="31477" xr:uid="{FEFA3498-DF2D-4876-AAF2-2EF19C12EA69}"/>
    <cellStyle name="Total 9 2 4 2 4" xfId="20783" xr:uid="{7E1AD4A1-991D-4393-81BB-FBDCCB0ED324}"/>
    <cellStyle name="Total 9 2 4 3" xfId="9420" xr:uid="{71347F09-5674-46D3-BCC1-BADF3EBC6575}"/>
    <cellStyle name="Total 9 2 4 3 2" xfId="24528" xr:uid="{179042CC-2511-469F-91AB-05144F611728}"/>
    <cellStyle name="Total 9 2 4 4" xfId="14424" xr:uid="{9E578125-D52B-4BD5-8CEE-50EAFE5DDDFE}"/>
    <cellStyle name="Total 9 2 4 4 2" xfId="29532" xr:uid="{3C28FE80-35C3-4A7C-8F98-C7D4861AE9DA}"/>
    <cellStyle name="Total 9 2 4 5" xfId="18146" xr:uid="{020A4221-7B47-4914-B175-186448F1B23D}"/>
    <cellStyle name="Total 9 2 5" xfId="3364" xr:uid="{3592C86D-B566-41FF-9FA5-476928BEAF6B}"/>
    <cellStyle name="Total 9 2 5 2" xfId="6001" xr:uid="{EC67522C-B333-4791-9C50-19DD53C00C1B}"/>
    <cellStyle name="Total 9 2 5 2 2" xfId="12312" xr:uid="{D519C7CC-3C17-4E27-BB67-20C6580FC5F2}"/>
    <cellStyle name="Total 9 2 5 2 2 2" xfId="27420" xr:uid="{895FD19A-B10F-4879-BDFA-FB15FF20F23B}"/>
    <cellStyle name="Total 9 2 5 2 3" xfId="15342" xr:uid="{5088688D-E001-4E5A-810A-C43E91C3AC68}"/>
    <cellStyle name="Total 9 2 5 2 3 2" xfId="30450" xr:uid="{12B5FD71-2A88-44DF-83A8-1297B9E5D704}"/>
    <cellStyle name="Total 9 2 5 2 4" xfId="21109" xr:uid="{87ACC85E-A699-48F0-93C5-CEF1FA5D9420}"/>
    <cellStyle name="Total 9 2 5 3" xfId="9746" xr:uid="{9D1909E1-D36A-4BC1-A73D-45D29A8091BC}"/>
    <cellStyle name="Total 9 2 5 3 2" xfId="24854" xr:uid="{3FD6E9DF-8086-481F-8FE8-B02DBF856756}"/>
    <cellStyle name="Total 9 2 5 4" xfId="13430" xr:uid="{610BF3D4-B89F-4C83-B8C5-152064858713}"/>
    <cellStyle name="Total 9 2 5 4 2" xfId="28538" xr:uid="{FBECEBCF-E73E-4012-BA58-B51E0CAC7D87}"/>
    <cellStyle name="Total 9 2 5 5" xfId="18472" xr:uid="{D69B185B-2DDA-49DB-A996-18EF9DB19676}"/>
    <cellStyle name="Total 9 2 6" xfId="3670" xr:uid="{771081B1-F4FC-40C0-88E6-2E195872BD78}"/>
    <cellStyle name="Total 9 2 6 2" xfId="6307" xr:uid="{278B79E7-3A89-40B5-A9B8-6B14BECB390D}"/>
    <cellStyle name="Total 9 2 6 2 2" xfId="12618" xr:uid="{759F9DAE-2416-4140-A6EA-90CEFFF67597}"/>
    <cellStyle name="Total 9 2 6 2 2 2" xfId="27726" xr:uid="{01453307-9870-4472-92E1-E4E7E3A63927}"/>
    <cellStyle name="Total 9 2 6 2 3" xfId="13383" xr:uid="{446323EB-57A2-4B67-9EC8-E045C2DE2A25}"/>
    <cellStyle name="Total 9 2 6 2 3 2" xfId="28491" xr:uid="{9C065C0A-E427-4F05-80B0-E2233C6FB080}"/>
    <cellStyle name="Total 9 2 6 2 4" xfId="21415" xr:uid="{F88106CF-0FE7-48DF-8ADA-AB3250BCA8E8}"/>
    <cellStyle name="Total 9 2 6 3" xfId="10052" xr:uid="{1B475F32-840C-4DEE-83EF-B9AAA0573DF6}"/>
    <cellStyle name="Total 9 2 6 3 2" xfId="25160" xr:uid="{A65AAE56-6AC5-49E0-8DB8-6E69CB466F13}"/>
    <cellStyle name="Total 9 2 6 4" xfId="9204" xr:uid="{C4A04000-7CAB-433B-BFC9-7843193D3806}"/>
    <cellStyle name="Total 9 2 6 4 2" xfId="24312" xr:uid="{F1272CB8-A234-4474-B867-FC7A1E8C9545}"/>
    <cellStyle name="Total 9 2 6 5" xfId="18778" xr:uid="{2B328749-6312-42B4-8CE9-3AEB0B2BB204}"/>
    <cellStyle name="Total 9 2 7" xfId="4031" xr:uid="{06F25170-436D-49D6-960E-E2AFF91C7CC2}"/>
    <cellStyle name="Total 9 2 7 2" xfId="6668" xr:uid="{18F18CC9-0FB7-47E6-9432-631C71C438A2}"/>
    <cellStyle name="Total 9 2 7 2 2" xfId="12979" xr:uid="{962A56DF-B30F-471B-8C7A-275C6DE78EC3}"/>
    <cellStyle name="Total 9 2 7 2 2 2" xfId="28087" xr:uid="{D3BDD50D-55FB-49F1-9164-3352405200C1}"/>
    <cellStyle name="Total 9 2 7 2 3" xfId="16669" xr:uid="{E1F330BD-C1B3-4586-A686-34D4A64449F7}"/>
    <cellStyle name="Total 9 2 7 2 3 2" xfId="31777" xr:uid="{9BD3F07E-EB5C-4321-863A-CB0D500A395A}"/>
    <cellStyle name="Total 9 2 7 2 4" xfId="21776" xr:uid="{748219A8-5F25-433F-98ED-C08EDD5034D7}"/>
    <cellStyle name="Total 9 2 7 3" xfId="10413" xr:uid="{1AE2D85D-B754-458B-8B2E-1B49290936DE}"/>
    <cellStyle name="Total 9 2 7 3 2" xfId="25521" xr:uid="{7A1A2EB6-C00C-4761-BB8D-411F37BD0119}"/>
    <cellStyle name="Total 9 2 7 4" xfId="7636" xr:uid="{119CECE3-A8B3-4493-8D8B-B6CDACF6F350}"/>
    <cellStyle name="Total 9 2 7 4 2" xfId="22744" xr:uid="{CDE5C7FD-E029-45C0-A305-73A96304F30E}"/>
    <cellStyle name="Total 9 2 7 5" xfId="19139" xr:uid="{BD64A838-08E3-4A53-95CC-E58419783A15}"/>
    <cellStyle name="Total 9 2 8" xfId="4344" xr:uid="{D74FCB44-081D-41B8-ACCF-E690BA9B27FB}"/>
    <cellStyle name="Total 9 2 8 2" xfId="6981" xr:uid="{7E7BE62C-96F8-46EF-B62B-D4D5D26AD2A6}"/>
    <cellStyle name="Total 9 2 8 2 2" xfId="13292" xr:uid="{AABCCC22-9EE1-43BC-BC58-6577D8187635}"/>
    <cellStyle name="Total 9 2 8 2 2 2" xfId="28400" xr:uid="{56674A47-928D-40D4-B3B4-2FF7BDB14052}"/>
    <cellStyle name="Total 9 2 8 2 3" xfId="16956" xr:uid="{5D1EBC3A-515A-430E-9254-792BEC228F3E}"/>
    <cellStyle name="Total 9 2 8 2 3 2" xfId="32064" xr:uid="{A29A9DC7-D1ED-4B5D-A0B8-589D3C4E36C6}"/>
    <cellStyle name="Total 9 2 8 2 4" xfId="22089" xr:uid="{D1EC7483-800F-4CF5-A3AD-F379C1DC8C2D}"/>
    <cellStyle name="Total 9 2 8 3" xfId="10726" xr:uid="{561FB633-F8A5-4440-9BCC-524DA23A2191}"/>
    <cellStyle name="Total 9 2 8 3 2" xfId="25834" xr:uid="{F51EA513-DFE6-420F-9509-1BB66FF24C95}"/>
    <cellStyle name="Total 9 2 8 4" xfId="13540" xr:uid="{A6436C5C-CA41-4312-AC3C-8C2E78B65782}"/>
    <cellStyle name="Total 9 2 8 4 2" xfId="28648" xr:uid="{D48D07D5-1DC6-42A7-8291-963CF93456A1}"/>
    <cellStyle name="Total 9 2 8 5" xfId="19452" xr:uid="{63B02A8F-88BA-4C1A-A98F-86095936B4F4}"/>
    <cellStyle name="Total 9 2 9" xfId="4596" xr:uid="{0297BB9F-C052-4ABA-B370-D4FFD3228A99}"/>
    <cellStyle name="Total 9 2 9 2" xfId="10978" xr:uid="{99E7874F-4CCF-4687-AA1F-9CA023FE0F62}"/>
    <cellStyle name="Total 9 2 9 2 2" xfId="26086" xr:uid="{DD12F463-A163-4804-8622-DDC46312C626}"/>
    <cellStyle name="Total 9 2 9 3" xfId="7949" xr:uid="{EE5F2FD9-A1F3-4A29-A5F0-169A24CAB20C}"/>
    <cellStyle name="Total 9 2 9 3 2" xfId="23057" xr:uid="{C8F92D72-774E-4A85-A0D3-5A9CD5E775A9}"/>
    <cellStyle name="Total 9 2 9 4" xfId="19704" xr:uid="{2C463BF6-DB68-457D-A6DA-CE947B46CC47}"/>
    <cellStyle name="Total 9 3" xfId="1988" xr:uid="{A37F50B6-FAB6-4A5C-B322-838C5BEBAF8D}"/>
    <cellStyle name="Total 9 3 10" xfId="8486" xr:uid="{D695FA06-2BE1-4E71-A2F1-CC7780DF099F}"/>
    <cellStyle name="Total 9 3 10 2" xfId="23594" xr:uid="{FCECD1BA-DE0C-422F-810A-549D8A06064E}"/>
    <cellStyle name="Total 9 3 11" xfId="7075" xr:uid="{457BDD28-55D7-42E9-A0F5-766BAC457EC1}"/>
    <cellStyle name="Total 9 3 11 2" xfId="22183" xr:uid="{77015A93-2832-4527-97F1-8A6D3CAA164A}"/>
    <cellStyle name="Total 9 3 12" xfId="7093" xr:uid="{FD3E1681-603E-4A68-A461-46BAFFA55C8D}"/>
    <cellStyle name="Total 9 3 12 2" xfId="22201" xr:uid="{D1C2B86D-5406-4964-846D-F87E2DC71223}"/>
    <cellStyle name="Total 9 3 13" xfId="17213" xr:uid="{1069FE09-FF9A-4DBA-9F21-3E6CA3938F12}"/>
    <cellStyle name="Total 9 3 2" xfId="2548" xr:uid="{2B6E8D8F-79ED-490D-B9A6-2014EED2DABD}"/>
    <cellStyle name="Total 9 3 2 2" xfId="5185" xr:uid="{362DB533-D77E-4DF3-A2F9-55D12D773538}"/>
    <cellStyle name="Total 9 3 2 2 2" xfId="11549" xr:uid="{96C06235-4218-4F52-8CBA-2C3E79A2BF52}"/>
    <cellStyle name="Total 9 3 2 2 2 2" xfId="26657" xr:uid="{76C44F15-F7C6-4EA7-B62A-12F5EF68BDDE}"/>
    <cellStyle name="Total 9 3 2 2 3" xfId="7374" xr:uid="{3F60ADFF-83EA-4E33-8E65-6956C61520ED}"/>
    <cellStyle name="Total 9 3 2 2 3 2" xfId="22482" xr:uid="{0C27FDA0-1372-4361-9A56-A66E7B4C17C4}"/>
    <cellStyle name="Total 9 3 2 2 4" xfId="20293" xr:uid="{A289B08E-E41C-4914-B2E7-91664A4F045E}"/>
    <cellStyle name="Total 9 3 2 3" xfId="9015" xr:uid="{A3A4978B-EDDC-43E3-896D-7B80FAB1ED65}"/>
    <cellStyle name="Total 9 3 2 3 2" xfId="24123" xr:uid="{9ADA6021-1F07-4355-9ED1-F57479C84091}"/>
    <cellStyle name="Total 9 3 3" xfId="2750" xr:uid="{83BE3DE0-3D66-46FE-A17A-06991DC69AB5}"/>
    <cellStyle name="Total 9 3 3 2" xfId="5387" xr:uid="{A4EF91FF-8FA4-47AD-B776-385A9E9FE350}"/>
    <cellStyle name="Total 9 3 3 2 2" xfId="11736" xr:uid="{F3CE8D26-B6F1-4EB8-89AC-51187310CB8D}"/>
    <cellStyle name="Total 9 3 3 2 2 2" xfId="26844" xr:uid="{EE03AAA3-327D-43F1-8EE4-E0B8F785EFD7}"/>
    <cellStyle name="Total 9 3 3 2 3" xfId="15986" xr:uid="{7A33A5AB-94F5-42D9-97F4-C786AC89645A}"/>
    <cellStyle name="Total 9 3 3 2 3 2" xfId="31094" xr:uid="{BCA2B072-58EA-4829-A6C3-BB693CC825E7}"/>
    <cellStyle name="Total 9 3 3 2 4" xfId="20495" xr:uid="{92F0F3F6-BF97-4E2C-8482-F09966ECAD9C}"/>
    <cellStyle name="Total 9 3 3 3" xfId="8046" xr:uid="{622084FB-18D1-4C62-8F8F-E7AD56C7DDCE}"/>
    <cellStyle name="Total 9 3 3 3 2" xfId="23154" xr:uid="{2E30CFD6-2F83-486D-BE26-2E965B7A6168}"/>
    <cellStyle name="Total 9 3 3 4" xfId="17858" xr:uid="{67BF7DDD-E7A6-44F5-B48B-6FD1FF30C444}"/>
    <cellStyle name="Total 9 3 4" xfId="3053" xr:uid="{A16B72DD-D197-48E0-85EE-9A08A0760723}"/>
    <cellStyle name="Total 9 3 4 2" xfId="5690" xr:uid="{3E104F66-608C-4EE9-8CBB-AE201A995CE7}"/>
    <cellStyle name="Total 9 3 4 2 2" xfId="12001" xr:uid="{BBFC4934-BF4E-4671-87FA-C42358F2CFA4}"/>
    <cellStyle name="Total 9 3 4 2 2 2" xfId="27109" xr:uid="{2CC4019C-41F4-4C70-A66B-48E535C5FEE2}"/>
    <cellStyle name="Total 9 3 4 2 3" xfId="15517" xr:uid="{50176A34-7163-4188-8077-958DED0119F7}"/>
    <cellStyle name="Total 9 3 4 2 3 2" xfId="30625" xr:uid="{D64D9D6F-D742-41EA-ABF0-C02E95714452}"/>
    <cellStyle name="Total 9 3 4 2 4" xfId="20798" xr:uid="{3B571C9B-7BCA-42CA-8C09-DBA469265B93}"/>
    <cellStyle name="Total 9 3 4 3" xfId="9435" xr:uid="{B39C8E17-F8B5-40E5-9B4D-07CEA64A7D01}"/>
    <cellStyle name="Total 9 3 4 3 2" xfId="24543" xr:uid="{5D3FFA61-87F2-4BD2-A195-28C414B106C6}"/>
    <cellStyle name="Total 9 3 4 4" xfId="14682" xr:uid="{91F26C5E-8C4F-410D-BE03-B41E5E3F7C19}"/>
    <cellStyle name="Total 9 3 4 4 2" xfId="29790" xr:uid="{D12EBAF0-0011-474E-A0E9-057A2FE950DD}"/>
    <cellStyle name="Total 9 3 4 5" xfId="18161" xr:uid="{B92466E4-46E4-4B5E-9CBE-7938F181E943}"/>
    <cellStyle name="Total 9 3 5" xfId="3379" xr:uid="{71D00FDC-3157-4A58-BCBA-86A0DC3C0C70}"/>
    <cellStyle name="Total 9 3 5 2" xfId="6016" xr:uid="{F5D03F02-5B95-4B4F-BA9E-A8A19D00F7C1}"/>
    <cellStyle name="Total 9 3 5 2 2" xfId="12327" xr:uid="{FC69108C-823D-4C1E-8BA4-B7B82BC8C804}"/>
    <cellStyle name="Total 9 3 5 2 2 2" xfId="27435" xr:uid="{2A307304-90F8-40CF-B141-594F96230454}"/>
    <cellStyle name="Total 9 3 5 2 3" xfId="15617" xr:uid="{0C016E3A-3980-4910-B222-00DFF19C5838}"/>
    <cellStyle name="Total 9 3 5 2 3 2" xfId="30725" xr:uid="{F8ADF628-9655-4793-B6D2-63ABE4570696}"/>
    <cellStyle name="Total 9 3 5 2 4" xfId="21124" xr:uid="{63B4EB38-88B1-41B4-833B-8B15C6BF6871}"/>
    <cellStyle name="Total 9 3 5 3" xfId="9761" xr:uid="{746D73A3-EDE7-4544-97C8-95B0B98EDD08}"/>
    <cellStyle name="Total 9 3 5 3 2" xfId="24869" xr:uid="{044A852A-8706-48BD-9A86-AB3CA6D20A53}"/>
    <cellStyle name="Total 9 3 5 4" xfId="11210" xr:uid="{16CD8714-653D-4B96-96A2-EE83D1C46340}"/>
    <cellStyle name="Total 9 3 5 4 2" xfId="26318" xr:uid="{6C07A388-FA12-40A6-963B-7E8EEF5FE83E}"/>
    <cellStyle name="Total 9 3 5 5" xfId="18487" xr:uid="{B7F8E724-BC6E-4BD9-A36F-8DEA32F61C09}"/>
    <cellStyle name="Total 9 3 6" xfId="3685" xr:uid="{0DBA9C9A-A431-40BF-8317-D1673985E37F}"/>
    <cellStyle name="Total 9 3 6 2" xfId="6322" xr:uid="{DC6F5B0C-7E26-4D2D-9231-F0E21E885BDA}"/>
    <cellStyle name="Total 9 3 6 2 2" xfId="12633" xr:uid="{FBF0D9A0-D64D-4697-B0EA-EF5120426EAE}"/>
    <cellStyle name="Total 9 3 6 2 2 2" xfId="27741" xr:uid="{0C1B3AB0-D70E-4313-BD9C-E53F2CEE287F}"/>
    <cellStyle name="Total 9 3 6 2 3" xfId="15699" xr:uid="{9CE02CA7-6162-4FE6-8A96-809264DF9551}"/>
    <cellStyle name="Total 9 3 6 2 3 2" xfId="30807" xr:uid="{CE2ABAF9-FC25-43AB-AA9E-D9F8968AB500}"/>
    <cellStyle name="Total 9 3 6 2 4" xfId="21430" xr:uid="{7FE35AA1-4381-4F9D-ADDF-15025290E7C6}"/>
    <cellStyle name="Total 9 3 6 3" xfId="10067" xr:uid="{40D6B861-CD91-4789-878C-57040BA833BE}"/>
    <cellStyle name="Total 9 3 6 3 2" xfId="25175" xr:uid="{DA542362-6703-49D0-A208-5CBBEC1032BC}"/>
    <cellStyle name="Total 9 3 6 4" xfId="7849" xr:uid="{06E9FF4D-57AF-41D3-9EA2-DB53ADFEDC0B}"/>
    <cellStyle name="Total 9 3 6 4 2" xfId="22957" xr:uid="{E7ECF35A-0D96-4956-A169-78EE026D001F}"/>
    <cellStyle name="Total 9 3 6 5" xfId="18793" xr:uid="{33C48666-88FC-47C7-845B-D1D51B1F9795}"/>
    <cellStyle name="Total 9 3 7" xfId="4060" xr:uid="{97E4A3A4-FFCB-4607-BA1D-197F7A766321}"/>
    <cellStyle name="Total 9 3 7 2" xfId="6697" xr:uid="{241D45E6-C163-4E79-9325-253080537CC6}"/>
    <cellStyle name="Total 9 3 7 2 2" xfId="13008" xr:uid="{58D48C27-8CB0-4EC4-BFB3-F8574631CE17}"/>
    <cellStyle name="Total 9 3 7 2 2 2" xfId="28116" xr:uid="{72390FF7-5EF2-4F0A-9CDC-A34411A0B4F0}"/>
    <cellStyle name="Total 9 3 7 2 3" xfId="16684" xr:uid="{9510D32C-35D7-43B4-8227-829B0968633A}"/>
    <cellStyle name="Total 9 3 7 2 3 2" xfId="31792" xr:uid="{1EF0624C-495A-4BC7-B379-AFF08C3A9D49}"/>
    <cellStyle name="Total 9 3 7 2 4" xfId="21805" xr:uid="{673D286D-4364-4E76-8868-AE5949B04DA9}"/>
    <cellStyle name="Total 9 3 7 3" xfId="10442" xr:uid="{97E47E42-0EF6-4516-A9C5-2773056DE95E}"/>
    <cellStyle name="Total 9 3 7 3 2" xfId="25550" xr:uid="{9236AB94-4064-4672-9808-1884A798B8B1}"/>
    <cellStyle name="Total 9 3 7 4" xfId="7310" xr:uid="{399826F6-F6F5-4E6A-8264-91F02D6569D8}"/>
    <cellStyle name="Total 9 3 7 4 2" xfId="22418" xr:uid="{48D42671-FBA3-4719-BDF0-2F6C47BA7086}"/>
    <cellStyle name="Total 9 3 7 5" xfId="19168" xr:uid="{BB82012E-C2C0-4CB3-AEA9-50CC2E4CFA8A}"/>
    <cellStyle name="Total 9 3 8" xfId="4359" xr:uid="{C0180926-459E-4C73-8617-D7878A1CD6E7}"/>
    <cellStyle name="Total 9 3 8 2" xfId="6996" xr:uid="{D2C8FEDB-E09B-4562-A0E9-CEC20DC91EAF}"/>
    <cellStyle name="Total 9 3 8 2 2" xfId="13307" xr:uid="{F4962100-5A9A-4C4E-B502-0B09F8CB36C4}"/>
    <cellStyle name="Total 9 3 8 2 2 2" xfId="28415" xr:uid="{4E9FCE95-1377-431D-BFC2-69DC5D540FCA}"/>
    <cellStyle name="Total 9 3 8 2 3" xfId="16971" xr:uid="{83FE68A5-9CC0-4EDA-9CA9-00D4E8962BFC}"/>
    <cellStyle name="Total 9 3 8 2 3 2" xfId="32079" xr:uid="{ACA9EB03-25D9-4402-A167-DEAE70D21CCF}"/>
    <cellStyle name="Total 9 3 8 2 4" xfId="22104" xr:uid="{9669B872-C006-4ACE-9AA1-1D5370438544}"/>
    <cellStyle name="Total 9 3 8 3" xfId="10741" xr:uid="{22D5925C-A7EA-42A8-BA27-E4A978447046}"/>
    <cellStyle name="Total 9 3 8 3 2" xfId="25849" xr:uid="{5A543E51-811E-4A19-B40F-3A4868C6E2CF}"/>
    <cellStyle name="Total 9 3 8 4" xfId="7889" xr:uid="{751FA7E7-54AC-403A-9C87-B44CF0204E5B}"/>
    <cellStyle name="Total 9 3 8 4 2" xfId="22997" xr:uid="{0B3A685D-B908-46EC-8B67-4AC4BE393B0A}"/>
    <cellStyle name="Total 9 3 8 5" xfId="19467" xr:uid="{6DE7AB35-9ACA-45CE-972A-FC46A3F4BFD9}"/>
    <cellStyle name="Total 9 3 9" xfId="4625" xr:uid="{165ADEE2-2AD8-4E17-AEB5-D8AC4BF109CA}"/>
    <cellStyle name="Total 9 3 9 2" xfId="11007" xr:uid="{938B5AC2-DBD1-40EC-B799-D1270A80CADB}"/>
    <cellStyle name="Total 9 3 9 2 2" xfId="26115" xr:uid="{A30AFD28-DB9A-4AFD-A976-11586462E45B}"/>
    <cellStyle name="Total 9 3 9 3" xfId="13373" xr:uid="{E49BCA65-72E3-4BC5-A03C-02474A483A1B}"/>
    <cellStyle name="Total 9 3 9 3 2" xfId="28481" xr:uid="{FA3219E2-BB5B-4679-8626-767AAA3CECFD}"/>
    <cellStyle name="Total 9 3 9 4" xfId="19733" xr:uid="{1FFA3775-0B10-477C-B40D-5D87C904E505}"/>
    <cellStyle name="Total 9 4" xfId="2150" xr:uid="{973A1CE0-E6D8-44F7-BB96-4D7D2827B5A9}"/>
    <cellStyle name="Total 9 4 10" xfId="14133" xr:uid="{4D0F3347-8F37-4766-A38E-3F0C3D58419D}"/>
    <cellStyle name="Total 9 4 10 2" xfId="29241" xr:uid="{36DE5423-B581-41F2-BAC0-D60764EFE211}"/>
    <cellStyle name="Total 9 4 11" xfId="14983" xr:uid="{8852961A-364E-4DF3-8519-85D1C61A7886}"/>
    <cellStyle name="Total 9 4 11 2" xfId="30091" xr:uid="{7F2BF57C-A70A-40FC-A54B-A3B512B35BBE}"/>
    <cellStyle name="Total 9 4 12" xfId="17375" xr:uid="{4BB050CD-8323-443E-91DD-AFD11FE09B29}"/>
    <cellStyle name="Total 9 4 2" xfId="2640" xr:uid="{81235FAB-420C-4633-B586-ED8AB6D807A0}"/>
    <cellStyle name="Total 9 4 2 2" xfId="5277" xr:uid="{CCDC1C68-582F-4272-8C78-3B9AA1CBC909}"/>
    <cellStyle name="Total 9 4 2 2 2" xfId="11641" xr:uid="{CE0A2EA4-AF0C-45EF-8801-4CFA9394DA32}"/>
    <cellStyle name="Total 9 4 2 2 2 2" xfId="26749" xr:uid="{D2F44C7E-D65B-4D07-A587-ECC663EB1633}"/>
    <cellStyle name="Total 9 4 2 2 3" xfId="7116" xr:uid="{C47D40B1-A997-4D9B-9C10-F0DD87B61D36}"/>
    <cellStyle name="Total 9 4 2 2 3 2" xfId="22224" xr:uid="{4BF8A11E-A689-4DFF-9A40-272E5B0A269F}"/>
    <cellStyle name="Total 9 4 2 2 4" xfId="20385" xr:uid="{80B83B29-687D-4185-B197-BBC18E2C8865}"/>
    <cellStyle name="Total 9 4 2 3" xfId="9107" xr:uid="{F2F44090-9540-44CA-9E29-D3D7F30C4740}"/>
    <cellStyle name="Total 9 4 2 3 2" xfId="24215" xr:uid="{A1A7265A-8EEA-4414-9815-C1F6B9238048}"/>
    <cellStyle name="Total 9 4 2 4" xfId="7233" xr:uid="{419A0B1F-BA81-471F-8C32-67CCE20B743A}"/>
    <cellStyle name="Total 9 4 2 4 2" xfId="22341" xr:uid="{104290A5-8900-4E44-A9CE-B1F3252CE211}"/>
    <cellStyle name="Total 9 4 2 5" xfId="16494" xr:uid="{7AE4B050-0B86-47CC-A3CE-9429B2420AD8}"/>
    <cellStyle name="Total 9 4 2 5 2" xfId="31602" xr:uid="{36095F50-F754-44B1-9452-582BC9677496}"/>
    <cellStyle name="Total 9 4 2 6" xfId="17748" xr:uid="{C2527113-56B6-4F19-ADC1-60EABD2435C3}"/>
    <cellStyle name="Total 9 4 3" xfId="2905" xr:uid="{CECBDD97-750A-4D00-BE87-1D0A93849D1A}"/>
    <cellStyle name="Total 9 4 3 2" xfId="5542" xr:uid="{D5C67281-7205-419B-A4A1-EFC46FA7D699}"/>
    <cellStyle name="Total 9 4 3 2 2" xfId="11853" xr:uid="{9CC1A0D2-9F01-489D-954A-98047ACDF3A0}"/>
    <cellStyle name="Total 9 4 3 2 2 2" xfId="26961" xr:uid="{5908088E-6C94-473F-90C7-A5504D9AB20E}"/>
    <cellStyle name="Total 9 4 3 2 3" xfId="7526" xr:uid="{6BAF6C71-3185-4ED4-A0CE-D672E4BD5DB7}"/>
    <cellStyle name="Total 9 4 3 2 3 2" xfId="22634" xr:uid="{53DF3FC0-D31D-432C-9E76-50780B601F94}"/>
    <cellStyle name="Total 9 4 3 2 4" xfId="20650" xr:uid="{71E25B11-4E00-4D30-B321-DBC2E1A650BF}"/>
    <cellStyle name="Total 9 4 3 3" xfId="14175" xr:uid="{8E45DAA9-EC73-4135-BA4F-B23AF60583ED}"/>
    <cellStyle name="Total 9 4 3 3 2" xfId="29283" xr:uid="{47331ED3-DEC7-4C97-A3BA-71781FE2F9C9}"/>
    <cellStyle name="Total 9 4 3 4" xfId="18013" xr:uid="{5C458A62-AB00-491B-B32A-2B0C1077F53C}"/>
    <cellStyle name="Total 9 4 4" xfId="3208" xr:uid="{EDE330A2-D3FE-4065-ACE9-6143B03FFCF9}"/>
    <cellStyle name="Total 9 4 4 2" xfId="5845" xr:uid="{9AC0362D-1292-4CB0-A6C5-E19A9A7908CC}"/>
    <cellStyle name="Total 9 4 4 2 2" xfId="12156" xr:uid="{E3EBC152-1145-4B39-AB0B-A46A538C45D7}"/>
    <cellStyle name="Total 9 4 4 2 2 2" xfId="27264" xr:uid="{5002A0B2-E4D5-4A49-B3AD-40987ADDD79F}"/>
    <cellStyle name="Total 9 4 4 2 3" xfId="15934" xr:uid="{D481FE99-5600-4F05-8C01-5C830AF84E66}"/>
    <cellStyle name="Total 9 4 4 2 3 2" xfId="31042" xr:uid="{6CE7E6F0-99BA-4F27-A138-4ADFE287E8E4}"/>
    <cellStyle name="Total 9 4 4 2 4" xfId="20953" xr:uid="{E0217068-B2B0-4B5A-ADFD-1706072A924D}"/>
    <cellStyle name="Total 9 4 4 3" xfId="9590" xr:uid="{F7E349C6-9549-4143-A582-88D8DBD256A0}"/>
    <cellStyle name="Total 9 4 4 3 2" xfId="24698" xr:uid="{81C4EC93-FC7A-4D43-960C-3442EBD54BEF}"/>
    <cellStyle name="Total 9 4 4 4" xfId="14365" xr:uid="{4097B566-BFB6-4F3D-AC5E-E42DDC33AD51}"/>
    <cellStyle name="Total 9 4 4 4 2" xfId="29473" xr:uid="{73AC2F5E-1C7D-4D7A-BF54-D55B34E5C812}"/>
    <cellStyle name="Total 9 4 4 5" xfId="18316" xr:uid="{64C1341C-EDDC-4F3B-B745-452DBD14528F}"/>
    <cellStyle name="Total 9 4 5" xfId="3534" xr:uid="{B3F522EB-5F2B-420D-929E-23629253E845}"/>
    <cellStyle name="Total 9 4 5 2" xfId="6171" xr:uid="{51F46591-63E4-4F6F-B9EC-1D3B6BC9FC30}"/>
    <cellStyle name="Total 9 4 5 2 2" xfId="12482" xr:uid="{407986DE-A397-48AC-9DDD-9CD997CE7542}"/>
    <cellStyle name="Total 9 4 5 2 2 2" xfId="27590" xr:uid="{A66423AC-2F8C-4B06-9E4E-CE72E2AE25F6}"/>
    <cellStyle name="Total 9 4 5 2 3" xfId="16393" xr:uid="{E1863920-66DA-491A-B338-58384D299623}"/>
    <cellStyle name="Total 9 4 5 2 3 2" xfId="31501" xr:uid="{9E646669-5EF9-4907-B8BE-CC58360D6D6C}"/>
    <cellStyle name="Total 9 4 5 2 4" xfId="21279" xr:uid="{72BA92A0-E653-4EC2-82B4-82D678988D0A}"/>
    <cellStyle name="Total 9 4 5 3" xfId="9916" xr:uid="{42D38139-79D1-4BB8-BFC4-8640C80E61E9}"/>
    <cellStyle name="Total 9 4 5 3 2" xfId="25024" xr:uid="{AFE7FB8D-FD4B-4F3B-8FF3-C261A3E8C143}"/>
    <cellStyle name="Total 9 4 5 4" xfId="9267" xr:uid="{025FCB98-9706-410E-9706-E5C9E36342A3}"/>
    <cellStyle name="Total 9 4 5 4 2" xfId="24375" xr:uid="{CDD313FB-C69B-40F5-AF48-92CE551688BF}"/>
    <cellStyle name="Total 9 4 5 5" xfId="18642" xr:uid="{D1C2F5D4-89B6-468C-8CC4-4EE7FF6B4787}"/>
    <cellStyle name="Total 9 4 6" xfId="3840" xr:uid="{D6DB83EA-2977-450E-A4BA-7D45B7CA3658}"/>
    <cellStyle name="Total 9 4 6 2" xfId="6477" xr:uid="{32166B88-63F9-42DF-9132-C0BB46581FA7}"/>
    <cellStyle name="Total 9 4 6 2 2" xfId="12788" xr:uid="{BDFBFA08-6C89-42D6-8A21-7D21A10FA67A}"/>
    <cellStyle name="Total 9 4 6 2 2 2" xfId="27896" xr:uid="{237D147D-546C-494A-AEEC-0C7BCCFC4FF4}"/>
    <cellStyle name="Total 9 4 6 2 3" xfId="15866" xr:uid="{92BDE8AC-A71C-4586-A4FA-7B7B9170F37C}"/>
    <cellStyle name="Total 9 4 6 2 3 2" xfId="30974" xr:uid="{3C7DCA2F-2DD8-4D48-8478-26F7C18AD92B}"/>
    <cellStyle name="Total 9 4 6 2 4" xfId="21585" xr:uid="{CDDF95FB-C053-4ABB-B8D7-91D132539A41}"/>
    <cellStyle name="Total 9 4 6 3" xfId="10222" xr:uid="{83FCC4B7-AFB1-441F-BD42-FEF7F4E88B0D}"/>
    <cellStyle name="Total 9 4 6 3 2" xfId="25330" xr:uid="{94F27BC4-978E-4827-A035-2E17848D2369}"/>
    <cellStyle name="Total 9 4 6 4" xfId="11786" xr:uid="{52752AE4-3091-47AE-A974-915786B3E105}"/>
    <cellStyle name="Total 9 4 6 4 2" xfId="26894" xr:uid="{E79C9C87-E893-4700-B701-F603EB3CF641}"/>
    <cellStyle name="Total 9 4 6 5" xfId="18948" xr:uid="{D2770ACB-5C6F-4447-9055-802ECF01C64D}"/>
    <cellStyle name="Total 9 4 7" xfId="4222" xr:uid="{740DB3AE-EFC7-4B12-A5C8-83AFE0E1CF5B}"/>
    <cellStyle name="Total 9 4 7 2" xfId="6859" xr:uid="{BA9C0851-3FF8-46D4-A610-00A3038878C8}"/>
    <cellStyle name="Total 9 4 7 2 2" xfId="13170" xr:uid="{29994B8C-DBCB-43DD-AB45-6B097B35163B}"/>
    <cellStyle name="Total 9 4 7 2 2 2" xfId="28278" xr:uid="{3FFA1979-2CFC-42CD-9AF8-FA67F56E0927}"/>
    <cellStyle name="Total 9 4 7 2 3" xfId="16839" xr:uid="{6BCE1FA6-53B0-43E8-A7B5-4BF0E9100A3D}"/>
    <cellStyle name="Total 9 4 7 2 3 2" xfId="31947" xr:uid="{60F72026-C1EF-4298-9503-0D426B8900AA}"/>
    <cellStyle name="Total 9 4 7 2 4" xfId="21967" xr:uid="{911EF84F-84B0-4BD8-AFA5-A0D8E4B23F64}"/>
    <cellStyle name="Total 9 4 7 3" xfId="10604" xr:uid="{DD05D1E5-E867-45E1-B391-B93C79178D59}"/>
    <cellStyle name="Total 9 4 7 3 2" xfId="25712" xr:uid="{3ACB3F6A-4A75-4779-BEB8-9343CDCAEBAC}"/>
    <cellStyle name="Total 9 4 7 4" xfId="16409" xr:uid="{4299ABED-F8DB-4D15-84D1-FDFF7447C243}"/>
    <cellStyle name="Total 9 4 7 4 2" xfId="31517" xr:uid="{00EA845A-2F87-411C-B6E1-42450C972926}"/>
    <cellStyle name="Total 9 4 7 5" xfId="19330" xr:uid="{A7EE1A5A-CF8A-483E-BB88-8FDD997E623C}"/>
    <cellStyle name="Total 9 4 8" xfId="4787" xr:uid="{BD1D4521-8BCF-4319-AE6B-55675FE13C31}"/>
    <cellStyle name="Total 9 4 8 2" xfId="11169" xr:uid="{B35A1B88-5C9E-4F7E-B69E-57BAAF8963C5}"/>
    <cellStyle name="Total 9 4 8 2 2" xfId="26277" xr:uid="{570E1662-A570-4B1E-A0E7-D00730F55F19}"/>
    <cellStyle name="Total 9 4 8 3" xfId="16022" xr:uid="{B83F0D2C-274F-4B1E-BF20-F4CB6D7CDABE}"/>
    <cellStyle name="Total 9 4 8 3 2" xfId="31130" xr:uid="{5597E182-FE04-4DBB-B580-8B4DF226DC46}"/>
    <cellStyle name="Total 9 4 8 4" xfId="19895" xr:uid="{5DD78275-7E85-4D3B-8828-A556A279C35E}"/>
    <cellStyle name="Total 9 4 9" xfId="8648" xr:uid="{D5116405-C32F-4722-BB7B-3182AF56D8C7}"/>
    <cellStyle name="Total 9 4 9 2" xfId="23756" xr:uid="{91E7F7D2-9461-431F-A94D-3BFEF6E0F84D}"/>
    <cellStyle name="Total 9 5" xfId="2165" xr:uid="{08FEEC73-D56E-487A-8228-B87E7F9F904D}"/>
    <cellStyle name="Total 9 5 10" xfId="7875" xr:uid="{62B74C0C-4502-45C0-A781-E1CD55F97E86}"/>
    <cellStyle name="Total 9 5 10 2" xfId="22983" xr:uid="{1FCA423A-AA79-4E2A-B412-5C994A3DEC71}"/>
    <cellStyle name="Total 9 5 11" xfId="17390" xr:uid="{35E3B5F7-A7D5-4871-881E-9EA52E84E8B1}"/>
    <cellStyle name="Total 9 5 2" xfId="2920" xr:uid="{CEA14016-AF4D-41CE-811C-9E56B6E6DF13}"/>
    <cellStyle name="Total 9 5 2 2" xfId="5557" xr:uid="{3C4BA0B0-6F19-4012-99D4-EF9E8BAFC33F}"/>
    <cellStyle name="Total 9 5 2 2 2" xfId="11868" xr:uid="{44CB4DEF-71B4-43C3-B85A-D1A84316551D}"/>
    <cellStyle name="Total 9 5 2 2 2 2" xfId="26976" xr:uid="{645DBD70-B1F3-4AD1-9B20-3EADBC4824F1}"/>
    <cellStyle name="Total 9 5 2 2 3" xfId="16124" xr:uid="{8578DD7B-F4D5-4FD0-86A5-41EDA35232A3}"/>
    <cellStyle name="Total 9 5 2 2 3 2" xfId="31232" xr:uid="{C171BAA8-7A11-4474-96CE-6DC3DE68C446}"/>
    <cellStyle name="Total 9 5 2 2 4" xfId="20665" xr:uid="{E158BA0D-42C6-42AB-AE3D-A3E3B7623E2D}"/>
    <cellStyle name="Total 9 5 2 3" xfId="7845" xr:uid="{CB2B7D7A-3F75-498A-9A33-1FC7186109C6}"/>
    <cellStyle name="Total 9 5 2 3 2" xfId="22953" xr:uid="{91EB2ACD-3E5F-4B8A-8BB4-6FB68A518BA4}"/>
    <cellStyle name="Total 9 5 2 4" xfId="18028" xr:uid="{38B8EF78-FCD5-4679-84CA-0F07358FE07D}"/>
    <cellStyle name="Total 9 5 3" xfId="3223" xr:uid="{590E91B2-35F4-4659-9635-7020A31B7D2E}"/>
    <cellStyle name="Total 9 5 3 2" xfId="5860" xr:uid="{0623B7A4-BAAB-4759-98FF-41C0AC38718D}"/>
    <cellStyle name="Total 9 5 3 2 2" xfId="12171" xr:uid="{06822920-B84B-4B6F-9266-260174799D0F}"/>
    <cellStyle name="Total 9 5 3 2 2 2" xfId="27279" xr:uid="{96F64DDF-FBF2-4E2C-A6E9-E1264259A67D}"/>
    <cellStyle name="Total 9 5 3 2 3" xfId="8158" xr:uid="{7ADFBF84-F78B-4529-A724-34D90198107D}"/>
    <cellStyle name="Total 9 5 3 2 3 2" xfId="23266" xr:uid="{1327211A-BC90-4086-853B-39655F51EAE5}"/>
    <cellStyle name="Total 9 5 3 2 4" xfId="20968" xr:uid="{8CA11DA3-E128-4928-BCF0-86D7784373F8}"/>
    <cellStyle name="Total 9 5 3 3" xfId="9605" xr:uid="{83D56AB7-D759-4A8D-A670-DDD44F4BD615}"/>
    <cellStyle name="Total 9 5 3 3 2" xfId="24713" xr:uid="{8EF7A5AE-92E4-45B8-95A4-D133C013C049}"/>
    <cellStyle name="Total 9 5 3 4" xfId="15386" xr:uid="{8329FEC5-FE77-4260-8BD8-970F0D2CB07B}"/>
    <cellStyle name="Total 9 5 3 4 2" xfId="30494" xr:uid="{9EBE944C-3165-4ADF-BAD0-A81E33294A86}"/>
    <cellStyle name="Total 9 5 3 5" xfId="18331" xr:uid="{893FD732-1EDF-40FD-AA66-A6CA2D908554}"/>
    <cellStyle name="Total 9 5 4" xfId="3549" xr:uid="{67DD82B3-F2F7-47BD-B89F-B95D5DB44398}"/>
    <cellStyle name="Total 9 5 4 2" xfId="6186" xr:uid="{2B7ADDEB-BE8A-48EE-BF61-6659CD11D72E}"/>
    <cellStyle name="Total 9 5 4 2 2" xfId="12497" xr:uid="{E5632D22-2F47-4B6A-AA52-D8ABB47E583E}"/>
    <cellStyle name="Total 9 5 4 2 2 2" xfId="27605" xr:uid="{89436ABF-EA6B-4BCC-AE90-7F9E3F865353}"/>
    <cellStyle name="Total 9 5 4 2 3" xfId="13619" xr:uid="{57F636EB-A18A-49D6-9C49-5D0C7C86795A}"/>
    <cellStyle name="Total 9 5 4 2 3 2" xfId="28727" xr:uid="{8AC17224-19C5-4540-AA3E-3A28ADEF17B0}"/>
    <cellStyle name="Total 9 5 4 2 4" xfId="21294" xr:uid="{9B3A73B0-A530-48D6-BA62-6FD9532DC7C4}"/>
    <cellStyle name="Total 9 5 4 3" xfId="9931" xr:uid="{0D822F19-89F7-46AF-95ED-74884FF3A801}"/>
    <cellStyle name="Total 9 5 4 3 2" xfId="25039" xr:uid="{5FF79EB2-7047-45F3-A173-8D499DE6817F}"/>
    <cellStyle name="Total 9 5 4 4" xfId="7598" xr:uid="{91C02826-76F7-4F57-AF27-E1C17B8D5A3D}"/>
    <cellStyle name="Total 9 5 4 4 2" xfId="22706" xr:uid="{C808292D-93D6-41AE-AED2-956A7AADD396}"/>
    <cellStyle name="Total 9 5 4 5" xfId="18657" xr:uid="{8ED8B94F-4A33-4719-A785-19523E13EDB3}"/>
    <cellStyle name="Total 9 5 5" xfId="3855" xr:uid="{93565F5A-C18C-4C8B-A773-36F8E5B8295A}"/>
    <cellStyle name="Total 9 5 5 2" xfId="6492" xr:uid="{AABA33E7-37A5-46C1-A444-DC10D3F274F1}"/>
    <cellStyle name="Total 9 5 5 2 2" xfId="12803" xr:uid="{41C8B4E3-886C-4079-B834-848A70F0B571}"/>
    <cellStyle name="Total 9 5 5 2 2 2" xfId="27911" xr:uid="{FC41A281-5FAA-42E3-95C2-C52B8DFE3648}"/>
    <cellStyle name="Total 9 5 5 2 3" xfId="15677" xr:uid="{83073798-5ED5-483F-BA76-D5412605501C}"/>
    <cellStyle name="Total 9 5 5 2 3 2" xfId="30785" xr:uid="{F5E8D398-8E5A-438B-A50B-0BAD999D22E8}"/>
    <cellStyle name="Total 9 5 5 2 4" xfId="21600" xr:uid="{96100C7E-5E25-441B-BD89-4D6894912B1A}"/>
    <cellStyle name="Total 9 5 5 3" xfId="10237" xr:uid="{6FA64AC8-D664-4B39-9317-927E328305DB}"/>
    <cellStyle name="Total 9 5 5 3 2" xfId="25345" xr:uid="{572669C2-3CA4-4192-ADA6-AE6E3AF0DA55}"/>
    <cellStyle name="Total 9 5 5 4" xfId="7816" xr:uid="{E66672B8-B464-4080-A610-1DDEA6657A00}"/>
    <cellStyle name="Total 9 5 5 4 2" xfId="22924" xr:uid="{7EDB2330-1BE3-4246-A9FA-78F4E1C3E70D}"/>
    <cellStyle name="Total 9 5 5 5" xfId="18963" xr:uid="{61A6D861-3895-4787-AE36-C68EB54686E5}"/>
    <cellStyle name="Total 9 5 6" xfId="4237" xr:uid="{40A113CB-B90B-4428-8D56-388F87DB0D15}"/>
    <cellStyle name="Total 9 5 6 2" xfId="6874" xr:uid="{B2B684F5-50F6-47BD-AFF0-833505FF35DD}"/>
    <cellStyle name="Total 9 5 6 2 2" xfId="13185" xr:uid="{48A43441-31F8-4DE2-8686-AE761E9ACADE}"/>
    <cellStyle name="Total 9 5 6 2 2 2" xfId="28293" xr:uid="{BA6BC451-9480-4D10-B12D-6B820E559CF8}"/>
    <cellStyle name="Total 9 5 6 2 3" xfId="16854" xr:uid="{899D9DD1-482F-425E-8F52-9842F082BAE2}"/>
    <cellStyle name="Total 9 5 6 2 3 2" xfId="31962" xr:uid="{930E94EA-192C-4CC2-B935-43204708D259}"/>
    <cellStyle name="Total 9 5 6 2 4" xfId="21982" xr:uid="{EB8B5C3C-6654-460E-910B-0EBE933E2FAF}"/>
    <cellStyle name="Total 9 5 6 3" xfId="10619" xr:uid="{9A998D57-9188-4EF2-9249-93BBCA90F356}"/>
    <cellStyle name="Total 9 5 6 3 2" xfId="25727" xr:uid="{C3A826D9-1BA7-4605-932D-F39055BE8C1D}"/>
    <cellStyle name="Total 9 5 6 4" xfId="14466" xr:uid="{DBF55DB3-7341-4981-B4B0-A33F2FE71244}"/>
    <cellStyle name="Total 9 5 6 4 2" xfId="29574" xr:uid="{0FD05A1A-3630-4BA9-9E39-8EA6E51C5295}"/>
    <cellStyle name="Total 9 5 6 5" xfId="19345" xr:uid="{CB992B00-5E2A-4522-A29E-406013D98E68}"/>
    <cellStyle name="Total 9 5 7" xfId="4802" xr:uid="{97CF17DC-F5C6-4669-A131-FC12B4ABE1DC}"/>
    <cellStyle name="Total 9 5 7 2" xfId="11184" xr:uid="{FA598A8F-E5AC-454E-820C-B75039720D99}"/>
    <cellStyle name="Total 9 5 7 2 2" xfId="26292" xr:uid="{B30357A9-9A28-4CD1-AAAC-DF58F38CDC9E}"/>
    <cellStyle name="Total 9 5 7 3" xfId="15076" xr:uid="{9F9D8341-F962-4381-BFBF-BB3959DED18B}"/>
    <cellStyle name="Total 9 5 7 3 2" xfId="30184" xr:uid="{045D49AE-F368-4877-8821-33499AEFD6D1}"/>
    <cellStyle name="Total 9 5 7 4" xfId="19910" xr:uid="{C52D96A6-B350-42A6-9FE6-08703C3D63D4}"/>
    <cellStyle name="Total 9 5 8" xfId="8663" xr:uid="{116D6F08-DCE4-4477-9BC1-14912DEC10FE}"/>
    <cellStyle name="Total 9 5 8 2" xfId="23771" xr:uid="{5E50656E-3590-4EAB-96AE-9925278FB3DF}"/>
    <cellStyle name="Total 9 5 9" xfId="13752" xr:uid="{55970A0B-9F75-4E70-AE23-9880A1AF55CC}"/>
    <cellStyle name="Total 9 5 9 2" xfId="28860" xr:uid="{699BE19C-E781-4B94-95E6-535FB799EC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3.7499999999999999E-2</c:v>
                </c:pt>
                <c:pt idx="1">
                  <c:v>3.7499999999999999E-2</c:v>
                </c:pt>
                <c:pt idx="2">
                  <c:v>3.8249999999999999E-2</c:v>
                </c:pt>
                <c:pt idx="3">
                  <c:v>3.7139999999999999E-2</c:v>
                </c:pt>
                <c:pt idx="4">
                  <c:v>0</c:v>
                </c:pt>
                <c:pt idx="5">
                  <c:v>0</c:v>
                </c:pt>
                <c:pt idx="6">
                  <c:v>0</c:v>
                </c:pt>
                <c:pt idx="7">
                  <c:v>0</c:v>
                </c:pt>
                <c:pt idx="8">
                  <c:v>0</c:v>
                </c:pt>
                <c:pt idx="9">
                  <c:v>3.3750000000000002E-2</c:v>
                </c:pt>
                <c:pt idx="10">
                  <c:v>7.4819999999999998E-2</c:v>
                </c:pt>
                <c:pt idx="11">
                  <c:v>4.1069999999999995E-2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3.7499999999999999E-2</c:v>
                </c:pt>
                <c:pt idx="1">
                  <c:v>3.7499999999999999E-2</c:v>
                </c:pt>
                <c:pt idx="2">
                  <c:v>2.8140000000000002E-2</c:v>
                </c:pt>
                <c:pt idx="3">
                  <c:v>3.5999999999999997E-2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0">
                  <c:v>0.125</c:v>
                </c:pt>
                <c:pt idx="1">
                  <c:v>0.25</c:v>
                </c:pt>
                <c:pt idx="2">
                  <c:v>0.34379999999999999</c:v>
                </c:pt>
                <c:pt idx="3">
                  <c:v>0.46379999999999999</c:v>
                </c:pt>
                <c:pt idx="4">
                  <c:v>0.46379999999999999</c:v>
                </c:pt>
                <c:pt idx="5">
                  <c:v>0.46379999999999999</c:v>
                </c:pt>
                <c:pt idx="6">
                  <c:v>0.46379999999999999</c:v>
                </c:pt>
                <c:pt idx="7">
                  <c:v>0.46379999999999999</c:v>
                </c:pt>
                <c:pt idx="8">
                  <c:v>0.46379999999999999</c:v>
                </c:pt>
                <c:pt idx="9">
                  <c:v>0.46379999999999999</c:v>
                </c:pt>
                <c:pt idx="10">
                  <c:v>0.46379999999999999</c:v>
                </c:pt>
                <c:pt idx="11">
                  <c:v>0.46379999999999999</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2.6666560000000002E-2</c:v>
                </c:pt>
                <c:pt idx="1">
                  <c:v>2.6666560000000002E-2</c:v>
                </c:pt>
                <c:pt idx="2">
                  <c:v>2.6666560000000002E-2</c:v>
                </c:pt>
                <c:pt idx="3">
                  <c:v>2.6666560000000002E-2</c:v>
                </c:pt>
                <c:pt idx="4">
                  <c:v>2.6666560000000002E-2</c:v>
                </c:pt>
                <c:pt idx="5">
                  <c:v>2.6666560000000002E-2</c:v>
                </c:pt>
                <c:pt idx="6">
                  <c:v>2.6666560000000002E-2</c:v>
                </c:pt>
                <c:pt idx="7">
                  <c:v>2.6666560000000002E-2</c:v>
                </c:pt>
                <c:pt idx="8">
                  <c:v>2.6666560000000002E-2</c:v>
                </c:pt>
                <c:pt idx="9">
                  <c:v>2.6666560000000002E-2</c:v>
                </c:pt>
                <c:pt idx="10">
                  <c:v>2.6666560000000002E-2</c:v>
                </c:pt>
                <c:pt idx="11">
                  <c:v>2.6666560000000002E-2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#,##0.000_);_(* \(#,##0.000\);_(* "-"??_);_(@_)</c:formatCode>
                <c:ptCount val="12"/>
                <c:pt idx="0">
                  <c:v>2.6666560000000002E-2</c:v>
                </c:pt>
                <c:pt idx="1">
                  <c:v>2.6666560000000002E-2</c:v>
                </c:pt>
                <c:pt idx="2">
                  <c:v>2.6666560000000002E-2</c:v>
                </c:pt>
                <c:pt idx="3">
                  <c:v>2.6666560000000002E-2</c:v>
                </c:pt>
                <c:pt idx="4">
                  <c:v>2.6666560000000002E-2</c:v>
                </c:pt>
                <c:pt idx="5">
                  <c:v>2.6666560000000002E-2</c:v>
                </c:pt>
                <c:pt idx="6">
                  <c:v>2.6666560000000002E-2</c:v>
                </c:pt>
                <c:pt idx="7">
                  <c:v>2.6666560000000002E-2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0.00%</c:formatCode>
                <c:ptCount val="12"/>
                <c:pt idx="0">
                  <c:v>8.3333000000000004E-2</c:v>
                </c:pt>
                <c:pt idx="1">
                  <c:v>0.16666600000000001</c:v>
                </c:pt>
                <c:pt idx="2">
                  <c:v>0.24999900000000003</c:v>
                </c:pt>
                <c:pt idx="3">
                  <c:v>0.33333200000000002</c:v>
                </c:pt>
                <c:pt idx="4">
                  <c:v>0.41666500000000001</c:v>
                </c:pt>
                <c:pt idx="5">
                  <c:v>0.499998</c:v>
                </c:pt>
                <c:pt idx="6">
                  <c:v>0.58333100000000004</c:v>
                </c:pt>
                <c:pt idx="7">
                  <c:v>0.66666400000000003</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2.7600000000000003E-2</c:v>
                </c:pt>
                <c:pt idx="1">
                  <c:v>1.72E-2</c:v>
                </c:pt>
                <c:pt idx="2">
                  <c:v>1.6E-2</c:v>
                </c:pt>
                <c:pt idx="3">
                  <c:v>3.2640000000000002E-2</c:v>
                </c:pt>
                <c:pt idx="4">
                  <c:v>1.72E-2</c:v>
                </c:pt>
                <c:pt idx="5">
                  <c:v>1.6E-2</c:v>
                </c:pt>
                <c:pt idx="6">
                  <c:v>3.04E-2</c:v>
                </c:pt>
                <c:pt idx="7">
                  <c:v>2.7200000000000002E-2</c:v>
                </c:pt>
                <c:pt idx="8">
                  <c:v>6.2400000000000004E-2</c:v>
                </c:pt>
                <c:pt idx="9">
                  <c:v>9.2799999999999994E-2</c:v>
                </c:pt>
                <c:pt idx="10">
                  <c:v>3.8000000000000006E-2</c:v>
                </c:pt>
                <c:pt idx="11">
                  <c:v>2.0000000000000004E-2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2.7600000000000003E-2</c:v>
                </c:pt>
                <c:pt idx="1">
                  <c:v>1.72E-2</c:v>
                </c:pt>
                <c:pt idx="2">
                  <c:v>1.6E-2</c:v>
                </c:pt>
                <c:pt idx="3">
                  <c:v>3.0640000000000001E-2</c:v>
                </c:pt>
                <c:pt idx="4">
                  <c:v>1.6800000000000002E-2</c:v>
                </c:pt>
                <c:pt idx="5">
                  <c:v>1.3600000000000001E-2</c:v>
                </c:pt>
                <c:pt idx="6">
                  <c:v>3.9960000000000002E-2</c:v>
                </c:pt>
                <c:pt idx="7">
                  <c:v>2.7200000000000002E-2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6.9000000000000006E-2</c:v>
                </c:pt>
                <c:pt idx="1">
                  <c:v>0.112</c:v>
                </c:pt>
                <c:pt idx="2">
                  <c:v>0.152</c:v>
                </c:pt>
                <c:pt idx="3">
                  <c:v>0.2286</c:v>
                </c:pt>
                <c:pt idx="4">
                  <c:v>0.27060000000000001</c:v>
                </c:pt>
                <c:pt idx="5">
                  <c:v>0.30459999999999998</c:v>
                </c:pt>
                <c:pt idx="6">
                  <c:v>0.40449999999999997</c:v>
                </c:pt>
                <c:pt idx="7">
                  <c:v>0.47249999999999998</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7.4099999999999999E-2</c:v>
                </c:pt>
                <c:pt idx="1">
                  <c:v>9.9000000000000008E-3</c:v>
                </c:pt>
                <c:pt idx="2">
                  <c:v>8.1000000000000013E-3</c:v>
                </c:pt>
                <c:pt idx="3">
                  <c:v>0.06</c:v>
                </c:pt>
                <c:pt idx="4">
                  <c:v>1.5899999999999997E-2</c:v>
                </c:pt>
                <c:pt idx="5">
                  <c:v>8.1000000000000013E-3</c:v>
                </c:pt>
                <c:pt idx="6">
                  <c:v>8.1000000000000013E-3</c:v>
                </c:pt>
                <c:pt idx="7">
                  <c:v>0.03</c:v>
                </c:pt>
                <c:pt idx="8">
                  <c:v>1.5899999999999997E-2</c:v>
                </c:pt>
                <c:pt idx="9">
                  <c:v>2.01E-2</c:v>
                </c:pt>
                <c:pt idx="10">
                  <c:v>7.4999999999999997E-3</c:v>
                </c:pt>
                <c:pt idx="11">
                  <c:v>4.2299999999999997E-2</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7.4099999999999999E-2</c:v>
                </c:pt>
                <c:pt idx="1">
                  <c:v>9.9000000000000008E-3</c:v>
                </c:pt>
                <c:pt idx="2">
                  <c:v>8.1000000000000013E-3</c:v>
                </c:pt>
                <c:pt idx="3">
                  <c:v>2.2019999999999998E-2</c:v>
                </c:pt>
                <c:pt idx="4">
                  <c:v>1.2E-2</c:v>
                </c:pt>
                <c:pt idx="5">
                  <c:v>3.8100000000000002E-2</c:v>
                </c:pt>
                <c:pt idx="6">
                  <c:v>8.1000000000000013E-3</c:v>
                </c:pt>
                <c:pt idx="7">
                  <c:v>3.2099999999999997E-2</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0.247</c:v>
                </c:pt>
                <c:pt idx="1">
                  <c:v>0.28000000000000003</c:v>
                </c:pt>
                <c:pt idx="2">
                  <c:v>0.30700000000000005</c:v>
                </c:pt>
                <c:pt idx="3">
                  <c:v>0.38040000000000007</c:v>
                </c:pt>
                <c:pt idx="4">
                  <c:v>0.42040000000000005</c:v>
                </c:pt>
                <c:pt idx="5">
                  <c:v>0.54740000000000011</c:v>
                </c:pt>
                <c:pt idx="6">
                  <c:v>0.57440000000000013</c:v>
                </c:pt>
                <c:pt idx="7">
                  <c:v>0.68140000000000012</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70386496"/>
        <c:crosses val="autoZero"/>
        <c:auto val="1"/>
        <c:lblAlgn val="ctr"/>
        <c:lblOffset val="100"/>
        <c:noMultiLvlLbl val="0"/>
      </c:catAx>
      <c:valAx>
        <c:axId val="4703864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70388456"/>
        <c:crosses val="autoZero"/>
        <c:crossBetween val="between"/>
      </c:valAx>
      <c:valAx>
        <c:axId val="470388064"/>
        <c:scaling>
          <c:orientation val="minMax"/>
          <c:max val="1"/>
        </c:scaling>
        <c:delete val="0"/>
        <c:axPos val="r"/>
        <c:numFmt formatCode="0.0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_(* #,##0.000_);_(* \(#,##0.000\);_(* "-"??_);_(@_)</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2.5020000000000001E-2</c:v>
                </c:pt>
                <c:pt idx="9">
                  <c:v>2.5020000000000001E-2</c:v>
                </c:pt>
                <c:pt idx="10">
                  <c:v>2.5020000000000001E-2</c:v>
                </c:pt>
                <c:pt idx="11">
                  <c:v>2.5020000000000001E-2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_(* #,##0.000_);_(* \(#,##0.000\);_(* "-"??_);_(@_)</c:formatCode>
                <c:ptCount val="12"/>
                <c:pt idx="0">
                  <c:v>2.4900000000000002E-2</c:v>
                </c:pt>
                <c:pt idx="1">
                  <c:v>2.4900000000000002E-2</c:v>
                </c:pt>
                <c:pt idx="2">
                  <c:v>2.4989999999999998E-2</c:v>
                </c:pt>
                <c:pt idx="3">
                  <c:v>2.4989999999999998E-2</c:v>
                </c:pt>
                <c:pt idx="4">
                  <c:v>2.4989999999999998E-2</c:v>
                </c:pt>
                <c:pt idx="5">
                  <c:v>2.4989999999999998E-2</c:v>
                </c:pt>
                <c:pt idx="6">
                  <c:v>2.4989999999999998E-2</c:v>
                </c:pt>
                <c:pt idx="7">
                  <c:v>2.4989999999999998E-2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0.00%</c:formatCode>
                <c:ptCount val="12"/>
                <c:pt idx="0">
                  <c:v>8.3000000000000004E-2</c:v>
                </c:pt>
                <c:pt idx="1">
                  <c:v>0.16600000000000001</c:v>
                </c:pt>
                <c:pt idx="2">
                  <c:v>0.24930000000000002</c:v>
                </c:pt>
                <c:pt idx="3">
                  <c:v>0.33260000000000001</c:v>
                </c:pt>
                <c:pt idx="4">
                  <c:v>0.41589999999999999</c:v>
                </c:pt>
                <c:pt idx="5">
                  <c:v>0.49919999999999998</c:v>
                </c:pt>
                <c:pt idx="6">
                  <c:v>0.58250000000000002</c:v>
                </c:pt>
                <c:pt idx="7">
                  <c:v>0.66580000000000006</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max val="2.5000000000000005E-2"/>
          <c:min val="0"/>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2.7085041269841282E-2</c:v>
                </c:pt>
                <c:pt idx="1">
                  <c:v>2.0142668975468993E-2</c:v>
                </c:pt>
                <c:pt idx="2">
                  <c:v>2.0144040404040418E-2</c:v>
                </c:pt>
                <c:pt idx="3">
                  <c:v>2.8157208658008671E-2</c:v>
                </c:pt>
                <c:pt idx="4">
                  <c:v>2.9003005483405474E-2</c:v>
                </c:pt>
                <c:pt idx="5">
                  <c:v>3.0908910245310239E-2</c:v>
                </c:pt>
                <c:pt idx="6">
                  <c:v>3.4479564213564157E-2</c:v>
                </c:pt>
                <c:pt idx="7">
                  <c:v>2.1938561038961052E-2</c:v>
                </c:pt>
                <c:pt idx="8">
                  <c:v>2.8059678499278495E-2</c:v>
                </c:pt>
                <c:pt idx="9">
                  <c:v>1.9549164213564226E-2</c:v>
                </c:pt>
                <c:pt idx="10">
                  <c:v>2.1639361038961056E-2</c:v>
                </c:pt>
                <c:pt idx="11">
                  <c:v>3.8892795959595841E-2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_(* #,##0.000_);_(* \(#,##0.000\);_(* "-"??_);_(@_)</c:formatCode>
                <c:ptCount val="12"/>
                <c:pt idx="0">
                  <c:v>2.7085041269841282E-2</c:v>
                </c:pt>
                <c:pt idx="1">
                  <c:v>1.9216193015873025E-2</c:v>
                </c:pt>
                <c:pt idx="2">
                  <c:v>1.6367786666666655E-2</c:v>
                </c:pt>
                <c:pt idx="3">
                  <c:v>2.4144141991341985E-2</c:v>
                </c:pt>
                <c:pt idx="4">
                  <c:v>3.1295999999999997E-2</c:v>
                </c:pt>
                <c:pt idx="5">
                  <c:v>1.1040000000000001E-2</c:v>
                </c:pt>
                <c:pt idx="6">
                  <c:v>5.8015999999999998E-2</c:v>
                </c:pt>
                <c:pt idx="7">
                  <c:v>3.6575999999999997E-2</c:v>
                </c:pt>
                <c:pt idx="8">
                  <c:v>0</c:v>
                </c:pt>
                <c:pt idx="9">
                  <c:v>0</c:v>
                </c:pt>
                <c:pt idx="10">
                  <c:v>0</c:v>
                </c:pt>
                <c:pt idx="11">
                  <c:v>0</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0.00%</c:formatCode>
                <c:ptCount val="12"/>
                <c:pt idx="0">
                  <c:v>8.4640753968254004E-2</c:v>
                </c:pt>
                <c:pt idx="1">
                  <c:v>0.14469135714285719</c:v>
                </c:pt>
                <c:pt idx="2">
                  <c:v>0.19584069047619049</c:v>
                </c:pt>
                <c:pt idx="3">
                  <c:v>0.2712911341991342</c:v>
                </c:pt>
                <c:pt idx="4">
                  <c:v>0.3690911341991342</c:v>
                </c:pt>
                <c:pt idx="5">
                  <c:v>0.40359113419913417</c:v>
                </c:pt>
                <c:pt idx="6">
                  <c:v>0.58489113419913419</c:v>
                </c:pt>
                <c:pt idx="7">
                  <c:v>0.69919113419913415</c:v>
                </c:pt>
                <c:pt idx="8">
                  <c:v>0.69919113419913415</c:v>
                </c:pt>
                <c:pt idx="9">
                  <c:v>0.69919113419913415</c:v>
                </c:pt>
                <c:pt idx="10">
                  <c:v>0.69919113419913415</c:v>
                </c:pt>
                <c:pt idx="11">
                  <c:v>0.69919113419913415</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ES"/>
          </a:p>
        </c:txPr>
        <c:crossAx val="250323344"/>
        <c:crossesAt val="0"/>
        <c:auto val="1"/>
        <c:lblAlgn val="ctr"/>
        <c:lblOffset val="100"/>
        <c:noMultiLvlLbl val="0"/>
      </c:catAx>
      <c:valAx>
        <c:axId val="250323344"/>
        <c:scaling>
          <c:orientation val="minMax"/>
          <c:max val="6.0000000000000012E-2"/>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majorUnit val="1.0000000000000002E-2"/>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5960256576"/>
          <c:y val="0.2147783603518135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5.9200000000000008E-3</c:v>
                </c:pt>
                <c:pt idx="1">
                  <c:v>4.3680000000000004E-2</c:v>
                </c:pt>
                <c:pt idx="2">
                  <c:v>4.2720000000000001E-2</c:v>
                </c:pt>
                <c:pt idx="3">
                  <c:v>5.9680000000000004E-2</c:v>
                </c:pt>
                <c:pt idx="4">
                  <c:v>5.2359999999999997E-2</c:v>
                </c:pt>
                <c:pt idx="5">
                  <c:v>3.9960000000000002E-2</c:v>
                </c:pt>
                <c:pt idx="6">
                  <c:v>3.508E-2</c:v>
                </c:pt>
                <c:pt idx="7">
                  <c:v>3.3480000000000003E-2</c:v>
                </c:pt>
                <c:pt idx="8">
                  <c:v>3.3680000000000002E-2</c:v>
                </c:pt>
                <c:pt idx="9">
                  <c:v>2.6520000000000002E-2</c:v>
                </c:pt>
                <c:pt idx="10">
                  <c:v>1.3519999999999999E-2</c:v>
                </c:pt>
                <c:pt idx="11">
                  <c:v>1.3400000000000002E-2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5.9200000000000008E-3</c:v>
                </c:pt>
                <c:pt idx="1">
                  <c:v>3.0879999999999998E-2</c:v>
                </c:pt>
                <c:pt idx="2">
                  <c:v>4.2720000000000001E-2</c:v>
                </c:pt>
                <c:pt idx="3">
                  <c:v>6.9279999999999994E-2</c:v>
                </c:pt>
                <c:pt idx="4">
                  <c:v>5.2359999999999997E-2</c:v>
                </c:pt>
                <c:pt idx="5">
                  <c:v>3.3360000000000001E-2</c:v>
                </c:pt>
                <c:pt idx="6">
                  <c:v>3.508E-2</c:v>
                </c:pt>
                <c:pt idx="7">
                  <c:v>2.7160000000000004E-2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0.00%</c:formatCode>
                <c:ptCount val="12"/>
                <c:pt idx="0">
                  <c:v>1.4800000000000001E-2</c:v>
                </c:pt>
                <c:pt idx="1">
                  <c:v>9.1999999999999998E-2</c:v>
                </c:pt>
                <c:pt idx="2">
                  <c:v>0.19879999999999998</c:v>
                </c:pt>
                <c:pt idx="3">
                  <c:v>0.37199999999999994</c:v>
                </c:pt>
                <c:pt idx="4">
                  <c:v>0.5028999999999999</c:v>
                </c:pt>
                <c:pt idx="5">
                  <c:v>0.58629999999999993</c:v>
                </c:pt>
                <c:pt idx="6">
                  <c:v>0.67399999999999993</c:v>
                </c:pt>
                <c:pt idx="7">
                  <c:v>0.74189999999999989</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40343</xdr:colOff>
      <xdr:row>39</xdr:row>
      <xdr:rowOff>6722</xdr:rowOff>
    </xdr:from>
    <xdr:to>
      <xdr:col>8</xdr:col>
      <xdr:colOff>1030942</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642258</xdr:rowOff>
    </xdr:from>
    <xdr:to>
      <xdr:col>8</xdr:col>
      <xdr:colOff>1709057</xdr:colOff>
      <xdr:row>43</xdr:row>
      <xdr:rowOff>391887</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33619</xdr:colOff>
      <xdr:row>38</xdr:row>
      <xdr:rowOff>1644479</xdr:rowOff>
    </xdr:from>
    <xdr:to>
      <xdr:col>8</xdr:col>
      <xdr:colOff>1434354</xdr:colOff>
      <xdr:row>43</xdr:row>
      <xdr:rowOff>398386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381000</xdr:colOff>
      <xdr:row>39</xdr:row>
      <xdr:rowOff>133350</xdr:rowOff>
    </xdr:from>
    <xdr:to>
      <xdr:col>7</xdr:col>
      <xdr:colOff>64294</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0</xdr:colOff>
      <xdr:row>43</xdr:row>
      <xdr:rowOff>414617</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54683</xdr:colOff>
      <xdr:row>38</xdr:row>
      <xdr:rowOff>654424</xdr:rowOff>
    </xdr:from>
    <xdr:to>
      <xdr:col>8</xdr:col>
      <xdr:colOff>1485900</xdr:colOff>
      <xdr:row>44</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0.85546875" style="74"/>
  </cols>
  <sheetData>
    <row r="2" spans="1:67" s="118" customFormat="1" ht="45.75" customHeight="1" x14ac:dyDescent="0.25">
      <c r="A2" s="307"/>
      <c r="B2" s="307"/>
      <c r="C2" s="304" t="s">
        <v>24</v>
      </c>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34"/>
    </row>
    <row r="3" spans="1:67" s="118" customFormat="1" ht="45.75" customHeight="1" x14ac:dyDescent="0.25">
      <c r="A3" s="307"/>
      <c r="B3" s="307"/>
      <c r="C3" s="304" t="s">
        <v>25</v>
      </c>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35"/>
    </row>
    <row r="4" spans="1:67" s="118" customFormat="1" ht="45.75" customHeight="1" x14ac:dyDescent="0.25">
      <c r="A4" s="307"/>
      <c r="B4" s="307"/>
      <c r="C4" s="304" t="s">
        <v>198</v>
      </c>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35"/>
    </row>
    <row r="5" spans="1:67" s="118" customFormat="1" ht="45.75" customHeight="1" x14ac:dyDescent="0.25">
      <c r="A5" s="307"/>
      <c r="B5" s="307"/>
      <c r="C5" s="314" t="s">
        <v>29</v>
      </c>
      <c r="D5" s="314"/>
      <c r="E5" s="314"/>
      <c r="F5" s="314"/>
      <c r="G5" s="314"/>
      <c r="H5" s="314"/>
      <c r="I5" s="314"/>
      <c r="J5" s="314"/>
      <c r="K5" s="314"/>
      <c r="L5" s="314"/>
      <c r="M5" s="314"/>
      <c r="N5" s="314"/>
      <c r="O5" s="314"/>
      <c r="P5" s="314"/>
      <c r="Q5" s="314"/>
      <c r="R5" s="332" t="s">
        <v>189</v>
      </c>
      <c r="S5" s="332"/>
      <c r="T5" s="332"/>
      <c r="U5" s="332"/>
      <c r="V5" s="332"/>
      <c r="W5" s="332"/>
      <c r="X5" s="332"/>
      <c r="Y5" s="332"/>
      <c r="Z5" s="332"/>
      <c r="AA5" s="332"/>
      <c r="AB5" s="332"/>
      <c r="AC5" s="332"/>
      <c r="AD5" s="332"/>
      <c r="AE5" s="332"/>
      <c r="AF5" s="336"/>
    </row>
    <row r="6" spans="1:67" s="119" customFormat="1" ht="30.75" customHeight="1" x14ac:dyDescent="0.25">
      <c r="D6" s="120"/>
      <c r="K6" s="121"/>
      <c r="AA6" s="122"/>
    </row>
    <row r="7" spans="1:67" s="119" customFormat="1" ht="42" customHeight="1" x14ac:dyDescent="0.25">
      <c r="B7" s="123" t="s">
        <v>32</v>
      </c>
      <c r="C7" s="306" t="e">
        <f>+#REF!</f>
        <v>#REF!</v>
      </c>
      <c r="D7" s="306"/>
      <c r="E7" s="306"/>
      <c r="F7" s="306"/>
      <c r="G7" s="306"/>
      <c r="K7" s="121"/>
      <c r="AA7" s="122"/>
    </row>
    <row r="8" spans="1:67" s="119" customFormat="1" ht="42" customHeight="1" x14ac:dyDescent="0.25">
      <c r="B8" s="123" t="s">
        <v>1</v>
      </c>
      <c r="C8" s="306" t="e">
        <f>+#REF!</f>
        <v>#REF!</v>
      </c>
      <c r="D8" s="306"/>
      <c r="E8" s="306"/>
      <c r="F8" s="306"/>
      <c r="G8" s="306"/>
      <c r="K8" s="121"/>
      <c r="AA8" s="122"/>
    </row>
    <row r="9" spans="1:67" s="119" customFormat="1" ht="42" customHeight="1" x14ac:dyDescent="0.25">
      <c r="B9" s="124" t="s">
        <v>30</v>
      </c>
      <c r="C9" s="306" t="e">
        <f>+#REF!</f>
        <v>#REF!</v>
      </c>
      <c r="D9" s="306"/>
      <c r="E9" s="306"/>
      <c r="F9" s="306"/>
      <c r="G9" s="306"/>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323" t="s">
        <v>373</v>
      </c>
      <c r="B11" s="324"/>
      <c r="C11" s="324"/>
      <c r="D11" s="324"/>
      <c r="E11" s="324"/>
      <c r="F11" s="324"/>
      <c r="G11" s="324"/>
      <c r="H11" s="325"/>
      <c r="I11" s="338" t="s">
        <v>36</v>
      </c>
      <c r="J11" s="339"/>
      <c r="K11" s="339"/>
      <c r="L11" s="339"/>
      <c r="M11" s="339"/>
      <c r="N11" s="340"/>
      <c r="O11" s="333" t="s">
        <v>38</v>
      </c>
      <c r="P11" s="333"/>
      <c r="Q11" s="333"/>
      <c r="R11" s="333"/>
      <c r="S11" s="333"/>
      <c r="T11" s="333"/>
      <c r="U11" s="333"/>
      <c r="V11" s="333"/>
      <c r="W11" s="333"/>
      <c r="X11" s="333"/>
      <c r="Y11" s="333"/>
      <c r="Z11" s="333"/>
      <c r="AA11" s="333"/>
      <c r="AB11" s="333"/>
      <c r="AC11" s="333"/>
      <c r="AD11" s="323" t="s">
        <v>18</v>
      </c>
      <c r="AE11" s="324"/>
      <c r="AF11" s="32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305" t="s">
        <v>154</v>
      </c>
      <c r="B13" s="305" t="s">
        <v>366</v>
      </c>
      <c r="C13" s="305">
        <v>224</v>
      </c>
      <c r="D13" s="305" t="s">
        <v>187</v>
      </c>
      <c r="E13" s="305">
        <v>171</v>
      </c>
      <c r="F13" s="337" t="s">
        <v>175</v>
      </c>
      <c r="G13" s="305" t="s">
        <v>152</v>
      </c>
      <c r="H13" s="305" t="s">
        <v>70</v>
      </c>
      <c r="I13" s="315" t="e">
        <f>SUM(J13:N14)</f>
        <v>#REF!</v>
      </c>
      <c r="J13" s="312" t="e">
        <f>+#REF!</f>
        <v>#REF!</v>
      </c>
      <c r="K13" s="341" t="e">
        <f>+#REF!</f>
        <v>#REF!</v>
      </c>
      <c r="L13" s="310" t="e">
        <f>+#REF!</f>
        <v>#REF!</v>
      </c>
      <c r="M13" s="312" t="e">
        <f>+#REF!</f>
        <v>#REF!</v>
      </c>
      <c r="N13" s="312" t="e">
        <f>+#REF!</f>
        <v>#REF!</v>
      </c>
      <c r="O13" s="316" t="e">
        <f>+#REF!</f>
        <v>#REF!</v>
      </c>
      <c r="P13" s="316">
        <v>6.45</v>
      </c>
      <c r="Q13" s="316">
        <v>31.03</v>
      </c>
      <c r="R13" s="316"/>
      <c r="S13" s="316" t="e">
        <f>+#REF!</f>
        <v>#REF!</v>
      </c>
      <c r="T13" s="316" t="e">
        <f>+#REF!</f>
        <v>#REF!</v>
      </c>
      <c r="U13" s="316" t="e">
        <f>+#REF!</f>
        <v>#REF!</v>
      </c>
      <c r="V13" s="316" t="e">
        <f>+#REF!</f>
        <v>#REF!</v>
      </c>
      <c r="W13" s="316" t="e">
        <f>+#REF!</f>
        <v>#REF!</v>
      </c>
      <c r="X13" s="316" t="e">
        <f>+#REF!</f>
        <v>#REF!</v>
      </c>
      <c r="Y13" s="316" t="e">
        <f>+#REF!</f>
        <v>#REF!</v>
      </c>
      <c r="Z13" s="316" t="e">
        <f>+#REF!</f>
        <v>#REF!</v>
      </c>
      <c r="AA13" s="321" t="e">
        <f>SUM(O13:Z14)</f>
        <v>#REF!</v>
      </c>
      <c r="AB13" s="318" t="e">
        <f>+AA13/K13</f>
        <v>#REF!</v>
      </c>
      <c r="AC13" s="318" t="e">
        <f>+(J13+AA13)/I13</f>
        <v>#REF!</v>
      </c>
      <c r="AD13" s="319" t="s">
        <v>219</v>
      </c>
      <c r="AE13" s="308" t="s">
        <v>223</v>
      </c>
      <c r="AF13" s="319"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305"/>
      <c r="B14" s="305"/>
      <c r="C14" s="305"/>
      <c r="D14" s="305"/>
      <c r="E14" s="305"/>
      <c r="F14" s="337"/>
      <c r="G14" s="305"/>
      <c r="H14" s="305"/>
      <c r="I14" s="315"/>
      <c r="J14" s="313"/>
      <c r="K14" s="342"/>
      <c r="L14" s="311"/>
      <c r="M14" s="313"/>
      <c r="N14" s="313"/>
      <c r="O14" s="317"/>
      <c r="P14" s="317"/>
      <c r="Q14" s="317"/>
      <c r="R14" s="317"/>
      <c r="S14" s="317"/>
      <c r="T14" s="317"/>
      <c r="U14" s="317"/>
      <c r="V14" s="317"/>
      <c r="W14" s="317"/>
      <c r="X14" s="317"/>
      <c r="Y14" s="317"/>
      <c r="Z14" s="317"/>
      <c r="AA14" s="322"/>
      <c r="AB14" s="318"/>
      <c r="AC14" s="318"/>
      <c r="AD14" s="320"/>
      <c r="AE14" s="309"/>
      <c r="AF14" s="320"/>
    </row>
    <row r="15" spans="1:67" ht="89.25" customHeight="1" x14ac:dyDescent="0.25">
      <c r="A15" s="305" t="s">
        <v>154</v>
      </c>
      <c r="B15" s="305" t="s">
        <v>367</v>
      </c>
      <c r="C15" s="305">
        <v>223</v>
      </c>
      <c r="D15" s="305" t="s">
        <v>188</v>
      </c>
      <c r="E15" s="305">
        <v>170</v>
      </c>
      <c r="F15" s="337" t="s">
        <v>174</v>
      </c>
      <c r="G15" s="305" t="s">
        <v>152</v>
      </c>
      <c r="H15" s="305" t="s">
        <v>70</v>
      </c>
      <c r="I15" s="315" t="e">
        <f>SUM(J15:N16)</f>
        <v>#REF!</v>
      </c>
      <c r="J15" s="330" t="e">
        <f>+#REF!</f>
        <v>#REF!</v>
      </c>
      <c r="K15" s="326" t="e">
        <f>+#REF!</f>
        <v>#REF!</v>
      </c>
      <c r="L15" s="328" t="e">
        <f>+#REF!</f>
        <v>#REF!</v>
      </c>
      <c r="M15" s="330" t="e">
        <f>+#REF!</f>
        <v>#REF!</v>
      </c>
      <c r="N15" s="330" t="e">
        <f>+#REF!</f>
        <v>#REF!</v>
      </c>
      <c r="O15" s="316">
        <v>53</v>
      </c>
      <c r="P15" s="316">
        <v>712</v>
      </c>
      <c r="Q15" s="316">
        <v>881</v>
      </c>
      <c r="R15" s="316"/>
      <c r="S15" s="316" t="e">
        <f>+#REF!</f>
        <v>#REF!</v>
      </c>
      <c r="T15" s="316" t="e">
        <f>+#REF!</f>
        <v>#REF!</v>
      </c>
      <c r="U15" s="316" t="e">
        <f>+#REF!</f>
        <v>#REF!</v>
      </c>
      <c r="V15" s="316" t="e">
        <f>+#REF!</f>
        <v>#REF!</v>
      </c>
      <c r="W15" s="316" t="e">
        <f>+#REF!</f>
        <v>#REF!</v>
      </c>
      <c r="X15" s="316" t="e">
        <f>+#REF!</f>
        <v>#REF!</v>
      </c>
      <c r="Y15" s="316" t="e">
        <f>+#REF!</f>
        <v>#REF!</v>
      </c>
      <c r="Z15" s="316" t="e">
        <f>+#REF!</f>
        <v>#REF!</v>
      </c>
      <c r="AA15" s="321" t="e">
        <f>SUM(O15:Z16)</f>
        <v>#REF!</v>
      </c>
      <c r="AB15" s="318" t="e">
        <f>+AA15/K15</f>
        <v>#REF!</v>
      </c>
      <c r="AC15" s="318" t="e">
        <f>+(J15+AA15)/I15</f>
        <v>#REF!</v>
      </c>
      <c r="AD15" s="319" t="s">
        <v>221</v>
      </c>
      <c r="AE15" s="308" t="s">
        <v>223</v>
      </c>
      <c r="AF15" s="319" t="s">
        <v>222</v>
      </c>
    </row>
    <row r="16" spans="1:67" ht="140.25" customHeight="1" x14ac:dyDescent="0.25">
      <c r="A16" s="305"/>
      <c r="B16" s="305"/>
      <c r="C16" s="305"/>
      <c r="D16" s="305"/>
      <c r="E16" s="305"/>
      <c r="F16" s="337"/>
      <c r="G16" s="305"/>
      <c r="H16" s="305"/>
      <c r="I16" s="315"/>
      <c r="J16" s="331"/>
      <c r="K16" s="327"/>
      <c r="L16" s="329"/>
      <c r="M16" s="331"/>
      <c r="N16" s="331"/>
      <c r="O16" s="317"/>
      <c r="P16" s="317"/>
      <c r="Q16" s="317"/>
      <c r="R16" s="317"/>
      <c r="S16" s="317"/>
      <c r="T16" s="317"/>
      <c r="U16" s="317"/>
      <c r="V16" s="317"/>
      <c r="W16" s="317"/>
      <c r="X16" s="317"/>
      <c r="Y16" s="317"/>
      <c r="Z16" s="317"/>
      <c r="AA16" s="322"/>
      <c r="AB16" s="318"/>
      <c r="AC16" s="318"/>
      <c r="AD16" s="320"/>
      <c r="AE16" s="309"/>
      <c r="AF16" s="320"/>
    </row>
    <row r="17" spans="1:32" ht="62.25" customHeight="1" x14ac:dyDescent="0.25">
      <c r="A17" s="305" t="s">
        <v>154</v>
      </c>
      <c r="B17" s="361" t="s">
        <v>368</v>
      </c>
      <c r="C17" s="305">
        <v>231</v>
      </c>
      <c r="D17" s="305" t="s">
        <v>176</v>
      </c>
      <c r="E17" s="305">
        <v>178</v>
      </c>
      <c r="F17" s="337" t="s">
        <v>177</v>
      </c>
      <c r="G17" s="305" t="s">
        <v>151</v>
      </c>
      <c r="H17" s="305" t="s">
        <v>70</v>
      </c>
      <c r="I17" s="343">
        <f>SUM(J17:N18)</f>
        <v>1</v>
      </c>
      <c r="J17" s="372">
        <v>0.05</v>
      </c>
      <c r="K17" s="359">
        <v>0.28999999999999998</v>
      </c>
      <c r="L17" s="362">
        <v>0.25</v>
      </c>
      <c r="M17" s="359">
        <v>0.4</v>
      </c>
      <c r="N17" s="359">
        <v>0.01</v>
      </c>
      <c r="O17" s="364">
        <v>0.19</v>
      </c>
      <c r="P17" s="365"/>
      <c r="Q17" s="365"/>
      <c r="R17" s="368">
        <v>0</v>
      </c>
      <c r="S17" s="369"/>
      <c r="T17" s="369"/>
      <c r="U17" s="347">
        <v>0</v>
      </c>
      <c r="V17" s="348"/>
      <c r="W17" s="348"/>
      <c r="X17" s="347">
        <v>0</v>
      </c>
      <c r="Y17" s="348"/>
      <c r="Z17" s="348"/>
      <c r="AA17" s="351">
        <f>+R17+O17+U17+X17</f>
        <v>0.19</v>
      </c>
      <c r="AB17" s="318">
        <f>+AA17/K17</f>
        <v>0.65517241379310354</v>
      </c>
      <c r="AC17" s="318">
        <f>+(J17+AA17)/I17</f>
        <v>0.24</v>
      </c>
      <c r="AD17" s="345" t="s">
        <v>224</v>
      </c>
      <c r="AE17" s="308" t="s">
        <v>223</v>
      </c>
      <c r="AF17" s="345" t="s">
        <v>225</v>
      </c>
    </row>
    <row r="18" spans="1:32" ht="200.25" customHeight="1" x14ac:dyDescent="0.25">
      <c r="A18" s="305"/>
      <c r="B18" s="361"/>
      <c r="C18" s="305"/>
      <c r="D18" s="305"/>
      <c r="E18" s="305"/>
      <c r="F18" s="337"/>
      <c r="G18" s="305"/>
      <c r="H18" s="305"/>
      <c r="I18" s="344"/>
      <c r="J18" s="373"/>
      <c r="K18" s="360"/>
      <c r="L18" s="363"/>
      <c r="M18" s="360"/>
      <c r="N18" s="360"/>
      <c r="O18" s="366"/>
      <c r="P18" s="367"/>
      <c r="Q18" s="367"/>
      <c r="R18" s="370"/>
      <c r="S18" s="371"/>
      <c r="T18" s="371"/>
      <c r="U18" s="349"/>
      <c r="V18" s="350"/>
      <c r="W18" s="350"/>
      <c r="X18" s="349"/>
      <c r="Y18" s="350"/>
      <c r="Z18" s="350"/>
      <c r="AA18" s="352"/>
      <c r="AB18" s="318"/>
      <c r="AC18" s="318"/>
      <c r="AD18" s="346"/>
      <c r="AE18" s="309"/>
      <c r="AF18" s="346"/>
    </row>
    <row r="19" spans="1:32" ht="62.25" customHeight="1" x14ac:dyDescent="0.25">
      <c r="A19" s="305" t="s">
        <v>154</v>
      </c>
      <c r="B19" s="361" t="s">
        <v>369</v>
      </c>
      <c r="C19" s="305">
        <v>232</v>
      </c>
      <c r="D19" s="305" t="s">
        <v>178</v>
      </c>
      <c r="E19" s="305">
        <v>179</v>
      </c>
      <c r="F19" s="337" t="s">
        <v>179</v>
      </c>
      <c r="G19" s="305" t="s">
        <v>151</v>
      </c>
      <c r="H19" s="305" t="s">
        <v>70</v>
      </c>
      <c r="I19" s="343">
        <f>SUM(J19:N20)</f>
        <v>1</v>
      </c>
      <c r="J19" s="372">
        <v>0.01</v>
      </c>
      <c r="K19" s="359">
        <v>0.15</v>
      </c>
      <c r="L19" s="362">
        <v>0.42</v>
      </c>
      <c r="M19" s="359">
        <v>0.42</v>
      </c>
      <c r="N19" s="359">
        <v>0</v>
      </c>
      <c r="O19" s="355">
        <v>0.35</v>
      </c>
      <c r="P19" s="356"/>
      <c r="Q19" s="356"/>
      <c r="R19" s="364">
        <v>0</v>
      </c>
      <c r="S19" s="365"/>
      <c r="T19" s="365"/>
      <c r="U19" s="355">
        <v>0</v>
      </c>
      <c r="V19" s="356"/>
      <c r="W19" s="356"/>
      <c r="X19" s="355">
        <v>0</v>
      </c>
      <c r="Y19" s="356"/>
      <c r="Z19" s="356"/>
      <c r="AA19" s="353">
        <f>+R19+O19+U19+X19</f>
        <v>0.35</v>
      </c>
      <c r="AB19" s="318">
        <f>+AA19/K19</f>
        <v>2.3333333333333335</v>
      </c>
      <c r="AC19" s="318">
        <f>+(J19+AA19)/I19</f>
        <v>0.36</v>
      </c>
      <c r="AD19" s="345" t="s">
        <v>227</v>
      </c>
      <c r="AE19" s="308" t="s">
        <v>223</v>
      </c>
      <c r="AF19" s="345" t="s">
        <v>225</v>
      </c>
    </row>
    <row r="20" spans="1:32" ht="298.5" customHeight="1" x14ac:dyDescent="0.25">
      <c r="A20" s="305"/>
      <c r="B20" s="361"/>
      <c r="C20" s="305"/>
      <c r="D20" s="305"/>
      <c r="E20" s="305"/>
      <c r="F20" s="337"/>
      <c r="G20" s="305"/>
      <c r="H20" s="305"/>
      <c r="I20" s="344"/>
      <c r="J20" s="373"/>
      <c r="K20" s="360"/>
      <c r="L20" s="363"/>
      <c r="M20" s="360"/>
      <c r="N20" s="360"/>
      <c r="O20" s="357"/>
      <c r="P20" s="358"/>
      <c r="Q20" s="358"/>
      <c r="R20" s="366"/>
      <c r="S20" s="367"/>
      <c r="T20" s="367"/>
      <c r="U20" s="357"/>
      <c r="V20" s="358"/>
      <c r="W20" s="358"/>
      <c r="X20" s="357"/>
      <c r="Y20" s="358"/>
      <c r="Z20" s="358"/>
      <c r="AA20" s="354"/>
      <c r="AB20" s="318"/>
      <c r="AC20" s="318"/>
      <c r="AD20" s="346"/>
      <c r="AE20" s="309"/>
      <c r="AF20" s="346"/>
    </row>
    <row r="21" spans="1:32" ht="62.25" customHeight="1" x14ac:dyDescent="0.25">
      <c r="A21" s="305" t="s">
        <v>154</v>
      </c>
      <c r="B21" s="361" t="s">
        <v>370</v>
      </c>
      <c r="C21" s="305">
        <v>233</v>
      </c>
      <c r="D21" s="305" t="s">
        <v>180</v>
      </c>
      <c r="E21" s="305">
        <v>180</v>
      </c>
      <c r="F21" s="337" t="s">
        <v>181</v>
      </c>
      <c r="G21" s="305" t="s">
        <v>151</v>
      </c>
      <c r="H21" s="305" t="s">
        <v>70</v>
      </c>
      <c r="I21" s="343">
        <f>SUM(J21:N22)</f>
        <v>1</v>
      </c>
      <c r="J21" s="372">
        <v>0.01</v>
      </c>
      <c r="K21" s="359">
        <v>0.1</v>
      </c>
      <c r="L21" s="362">
        <v>0.3</v>
      </c>
      <c r="M21" s="359">
        <v>0.55000000000000004</v>
      </c>
      <c r="N21" s="359">
        <v>0.04</v>
      </c>
      <c r="O21" s="355">
        <v>4.4999999999999998E-2</v>
      </c>
      <c r="P21" s="356"/>
      <c r="Q21" s="356"/>
      <c r="R21" s="355">
        <v>0</v>
      </c>
      <c r="S21" s="356"/>
      <c r="T21" s="356"/>
      <c r="U21" s="355">
        <v>0</v>
      </c>
      <c r="V21" s="356"/>
      <c r="W21" s="356"/>
      <c r="X21" s="355">
        <v>0</v>
      </c>
      <c r="Y21" s="356"/>
      <c r="Z21" s="356"/>
      <c r="AA21" s="353">
        <f>+R21+O21+U21+X21</f>
        <v>4.4999999999999998E-2</v>
      </c>
      <c r="AB21" s="318">
        <f>+AA21/K21</f>
        <v>0.44999999999999996</v>
      </c>
      <c r="AC21" s="318">
        <f>+(J21+AA21)/I21</f>
        <v>5.5E-2</v>
      </c>
      <c r="AD21" s="345" t="s">
        <v>228</v>
      </c>
      <c r="AE21" s="308" t="s">
        <v>223</v>
      </c>
      <c r="AF21" s="345" t="s">
        <v>225</v>
      </c>
    </row>
    <row r="22" spans="1:32" ht="124.5" customHeight="1" x14ac:dyDescent="0.25">
      <c r="A22" s="305"/>
      <c r="B22" s="361"/>
      <c r="C22" s="305"/>
      <c r="D22" s="305"/>
      <c r="E22" s="305"/>
      <c r="F22" s="337"/>
      <c r="G22" s="305"/>
      <c r="H22" s="305"/>
      <c r="I22" s="344"/>
      <c r="J22" s="373"/>
      <c r="K22" s="360"/>
      <c r="L22" s="363"/>
      <c r="M22" s="360"/>
      <c r="N22" s="360"/>
      <c r="O22" s="357"/>
      <c r="P22" s="358"/>
      <c r="Q22" s="358"/>
      <c r="R22" s="357"/>
      <c r="S22" s="358"/>
      <c r="T22" s="358"/>
      <c r="U22" s="357"/>
      <c r="V22" s="358"/>
      <c r="W22" s="358"/>
      <c r="X22" s="357"/>
      <c r="Y22" s="358"/>
      <c r="Z22" s="358"/>
      <c r="AA22" s="354"/>
      <c r="AB22" s="318"/>
      <c r="AC22" s="318"/>
      <c r="AD22" s="346"/>
      <c r="AE22" s="309"/>
      <c r="AF22" s="34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76"/>
      <c r="C2" s="374" t="s">
        <v>24</v>
      </c>
      <c r="D2" s="374"/>
      <c r="E2" s="374"/>
      <c r="F2" s="374"/>
      <c r="G2" s="374"/>
      <c r="H2" s="374"/>
      <c r="I2" s="378"/>
      <c r="J2" s="13"/>
      <c r="K2" s="13"/>
      <c r="M2" s="14" t="s">
        <v>47</v>
      </c>
    </row>
    <row r="3" spans="2:14" ht="25.5" customHeight="1" x14ac:dyDescent="0.2">
      <c r="B3" s="377"/>
      <c r="C3" s="375" t="s">
        <v>25</v>
      </c>
      <c r="D3" s="375"/>
      <c r="E3" s="375"/>
      <c r="F3" s="375"/>
      <c r="G3" s="375"/>
      <c r="H3" s="375"/>
      <c r="I3" s="379"/>
      <c r="J3" s="13"/>
      <c r="K3" s="13"/>
      <c r="M3" s="14" t="s">
        <v>48</v>
      </c>
    </row>
    <row r="4" spans="2:14" ht="25.5" customHeight="1" x14ac:dyDescent="0.2">
      <c r="B4" s="377"/>
      <c r="C4" s="375" t="s">
        <v>49</v>
      </c>
      <c r="D4" s="375"/>
      <c r="E4" s="375"/>
      <c r="F4" s="375"/>
      <c r="G4" s="375"/>
      <c r="H4" s="375"/>
      <c r="I4" s="379"/>
      <c r="J4" s="13"/>
      <c r="K4" s="13"/>
      <c r="M4" s="14" t="s">
        <v>50</v>
      </c>
    </row>
    <row r="5" spans="2:14" ht="25.5" customHeight="1" x14ac:dyDescent="0.2">
      <c r="B5" s="377"/>
      <c r="C5" s="375" t="s">
        <v>51</v>
      </c>
      <c r="D5" s="375"/>
      <c r="E5" s="375"/>
      <c r="F5" s="375"/>
      <c r="G5" s="380" t="s">
        <v>52</v>
      </c>
      <c r="H5" s="380"/>
      <c r="I5" s="379"/>
      <c r="J5" s="13"/>
      <c r="K5" s="13"/>
      <c r="M5" s="14" t="s">
        <v>53</v>
      </c>
    </row>
    <row r="6" spans="2:14" ht="23.25" customHeight="1" x14ac:dyDescent="0.2">
      <c r="B6" s="381" t="s">
        <v>54</v>
      </c>
      <c r="C6" s="382"/>
      <c r="D6" s="382"/>
      <c r="E6" s="382"/>
      <c r="F6" s="382"/>
      <c r="G6" s="382"/>
      <c r="H6" s="382"/>
      <c r="I6" s="383"/>
      <c r="J6" s="15"/>
      <c r="K6" s="15"/>
    </row>
    <row r="7" spans="2:14" ht="24" customHeight="1" x14ac:dyDescent="0.2">
      <c r="B7" s="384" t="s">
        <v>55</v>
      </c>
      <c r="C7" s="385"/>
      <c r="D7" s="385"/>
      <c r="E7" s="385"/>
      <c r="F7" s="385"/>
      <c r="G7" s="385"/>
      <c r="H7" s="385"/>
      <c r="I7" s="386"/>
      <c r="J7" s="16"/>
      <c r="K7" s="16"/>
    </row>
    <row r="8" spans="2:14" ht="24" customHeight="1" x14ac:dyDescent="0.2">
      <c r="B8" s="387" t="s">
        <v>56</v>
      </c>
      <c r="C8" s="388"/>
      <c r="D8" s="388"/>
      <c r="E8" s="388"/>
      <c r="F8" s="388"/>
      <c r="G8" s="388"/>
      <c r="H8" s="388"/>
      <c r="I8" s="389"/>
      <c r="J8" s="58"/>
      <c r="K8" s="58"/>
      <c r="N8" s="6" t="s">
        <v>57</v>
      </c>
    </row>
    <row r="9" spans="2:14" ht="30.75" customHeight="1" x14ac:dyDescent="0.2">
      <c r="B9" s="113" t="s">
        <v>58</v>
      </c>
      <c r="C9" s="59">
        <v>231</v>
      </c>
      <c r="D9" s="395" t="s">
        <v>59</v>
      </c>
      <c r="E9" s="395"/>
      <c r="F9" s="396" t="s">
        <v>201</v>
      </c>
      <c r="G9" s="397"/>
      <c r="H9" s="397"/>
      <c r="I9" s="398"/>
      <c r="J9" s="17"/>
      <c r="K9" s="17"/>
      <c r="M9" s="14" t="s">
        <v>60</v>
      </c>
      <c r="N9" s="6" t="s">
        <v>61</v>
      </c>
    </row>
    <row r="10" spans="2:14" ht="30.75" customHeight="1" x14ac:dyDescent="0.2">
      <c r="B10" s="20" t="s">
        <v>62</v>
      </c>
      <c r="C10" s="60" t="s">
        <v>81</v>
      </c>
      <c r="D10" s="399" t="s">
        <v>63</v>
      </c>
      <c r="E10" s="400"/>
      <c r="F10" s="390" t="s">
        <v>155</v>
      </c>
      <c r="G10" s="391"/>
      <c r="H10" s="18" t="s">
        <v>64</v>
      </c>
      <c r="I10" s="115" t="s">
        <v>81</v>
      </c>
      <c r="J10" s="19"/>
      <c r="K10" s="19"/>
      <c r="M10" s="14" t="s">
        <v>65</v>
      </c>
      <c r="N10" s="6" t="s">
        <v>66</v>
      </c>
    </row>
    <row r="11" spans="2:14" ht="30.75" customHeight="1" x14ac:dyDescent="0.2">
      <c r="B11" s="20" t="s">
        <v>67</v>
      </c>
      <c r="C11" s="392" t="s">
        <v>156</v>
      </c>
      <c r="D11" s="392"/>
      <c r="E11" s="392"/>
      <c r="F11" s="392"/>
      <c r="G11" s="18" t="s">
        <v>68</v>
      </c>
      <c r="H11" s="393">
        <v>1032</v>
      </c>
      <c r="I11" s="394"/>
      <c r="J11" s="21"/>
      <c r="K11" s="21"/>
      <c r="M11" s="14" t="s">
        <v>69</v>
      </c>
      <c r="N11" s="6" t="s">
        <v>70</v>
      </c>
    </row>
    <row r="12" spans="2:14" ht="30.75" customHeight="1" x14ac:dyDescent="0.2">
      <c r="B12" s="20" t="s">
        <v>71</v>
      </c>
      <c r="C12" s="401" t="s">
        <v>65</v>
      </c>
      <c r="D12" s="401"/>
      <c r="E12" s="401"/>
      <c r="F12" s="401"/>
      <c r="G12" s="18" t="s">
        <v>72</v>
      </c>
      <c r="H12" s="402" t="s">
        <v>157</v>
      </c>
      <c r="I12" s="403"/>
      <c r="J12" s="22"/>
      <c r="K12" s="22"/>
      <c r="M12" s="23" t="s">
        <v>73</v>
      </c>
    </row>
    <row r="13" spans="2:14" ht="30.75" customHeight="1" x14ac:dyDescent="0.2">
      <c r="B13" s="20" t="s">
        <v>74</v>
      </c>
      <c r="C13" s="404" t="s">
        <v>45</v>
      </c>
      <c r="D13" s="404"/>
      <c r="E13" s="404"/>
      <c r="F13" s="404"/>
      <c r="G13" s="404"/>
      <c r="H13" s="404"/>
      <c r="I13" s="405"/>
      <c r="J13" s="24"/>
      <c r="K13" s="24"/>
      <c r="M13" s="23"/>
    </row>
    <row r="14" spans="2:14" ht="30.75" customHeight="1" x14ac:dyDescent="0.2">
      <c r="B14" s="20" t="s">
        <v>75</v>
      </c>
      <c r="C14" s="390" t="s">
        <v>202</v>
      </c>
      <c r="D14" s="391"/>
      <c r="E14" s="391"/>
      <c r="F14" s="391"/>
      <c r="G14" s="391"/>
      <c r="H14" s="391"/>
      <c r="I14" s="406"/>
      <c r="J14" s="19"/>
      <c r="K14" s="19"/>
      <c r="M14" s="23"/>
      <c r="N14" s="6" t="s">
        <v>76</v>
      </c>
    </row>
    <row r="15" spans="2:14" ht="30.75" customHeight="1" x14ac:dyDescent="0.2">
      <c r="B15" s="20" t="s">
        <v>77</v>
      </c>
      <c r="C15" s="407" t="s">
        <v>203</v>
      </c>
      <c r="D15" s="407"/>
      <c r="E15" s="407"/>
      <c r="F15" s="407"/>
      <c r="G15" s="18" t="s">
        <v>78</v>
      </c>
      <c r="H15" s="408" t="s">
        <v>91</v>
      </c>
      <c r="I15" s="409"/>
      <c r="J15" s="19"/>
      <c r="K15" s="19"/>
      <c r="M15" s="23" t="s">
        <v>80</v>
      </c>
      <c r="N15" s="6" t="s">
        <v>81</v>
      </c>
    </row>
    <row r="16" spans="2:14" ht="30.75" customHeight="1" x14ac:dyDescent="0.2">
      <c r="B16" s="20" t="s">
        <v>82</v>
      </c>
      <c r="C16" s="410" t="s">
        <v>215</v>
      </c>
      <c r="D16" s="411"/>
      <c r="E16" s="411"/>
      <c r="F16" s="411"/>
      <c r="G16" s="18" t="s">
        <v>83</v>
      </c>
      <c r="H16" s="408" t="s">
        <v>70</v>
      </c>
      <c r="I16" s="409"/>
      <c r="J16" s="19"/>
      <c r="K16" s="19"/>
      <c r="M16" s="23" t="s">
        <v>84</v>
      </c>
    </row>
    <row r="17" spans="2:14" ht="36" customHeight="1" x14ac:dyDescent="0.2">
      <c r="B17" s="20" t="s">
        <v>85</v>
      </c>
      <c r="C17" s="404" t="s">
        <v>204</v>
      </c>
      <c r="D17" s="404"/>
      <c r="E17" s="404"/>
      <c r="F17" s="404"/>
      <c r="G17" s="404"/>
      <c r="H17" s="404"/>
      <c r="I17" s="405"/>
      <c r="J17" s="24"/>
      <c r="K17" s="24"/>
      <c r="M17" s="23" t="s">
        <v>86</v>
      </c>
      <c r="N17" s="6" t="s">
        <v>39</v>
      </c>
    </row>
    <row r="18" spans="2:14" ht="30.75" customHeight="1" x14ac:dyDescent="0.2">
      <c r="B18" s="20" t="s">
        <v>87</v>
      </c>
      <c r="C18" s="407" t="s">
        <v>163</v>
      </c>
      <c r="D18" s="407"/>
      <c r="E18" s="407"/>
      <c r="F18" s="407"/>
      <c r="G18" s="407"/>
      <c r="H18" s="407"/>
      <c r="I18" s="412"/>
      <c r="J18" s="25"/>
      <c r="K18" s="25"/>
      <c r="M18" s="23" t="s">
        <v>88</v>
      </c>
      <c r="N18" s="6" t="s">
        <v>40</v>
      </c>
    </row>
    <row r="19" spans="2:14" ht="30.75" customHeight="1" x14ac:dyDescent="0.2">
      <c r="B19" s="20" t="s">
        <v>89</v>
      </c>
      <c r="C19" s="407" t="s">
        <v>159</v>
      </c>
      <c r="D19" s="407"/>
      <c r="E19" s="407"/>
      <c r="F19" s="407"/>
      <c r="G19" s="407"/>
      <c r="H19" s="407"/>
      <c r="I19" s="412"/>
      <c r="J19" s="26"/>
      <c r="K19" s="26"/>
      <c r="M19" s="23"/>
      <c r="N19" s="6" t="s">
        <v>41</v>
      </c>
    </row>
    <row r="20" spans="2:14" ht="30.75" customHeight="1" x14ac:dyDescent="0.2">
      <c r="B20" s="20" t="s">
        <v>90</v>
      </c>
      <c r="C20" s="413" t="s">
        <v>151</v>
      </c>
      <c r="D20" s="413"/>
      <c r="E20" s="413"/>
      <c r="F20" s="413"/>
      <c r="G20" s="413"/>
      <c r="H20" s="413"/>
      <c r="I20" s="414"/>
      <c r="J20" s="27"/>
      <c r="K20" s="27"/>
      <c r="M20" s="23" t="s">
        <v>91</v>
      </c>
      <c r="N20" s="6" t="s">
        <v>42</v>
      </c>
    </row>
    <row r="21" spans="2:14" ht="27.75" customHeight="1" x14ac:dyDescent="0.2">
      <c r="B21" s="415" t="s">
        <v>92</v>
      </c>
      <c r="C21" s="417" t="s">
        <v>93</v>
      </c>
      <c r="D21" s="417"/>
      <c r="E21" s="417"/>
      <c r="F21" s="418" t="s">
        <v>94</v>
      </c>
      <c r="G21" s="418"/>
      <c r="H21" s="418"/>
      <c r="I21" s="419"/>
      <c r="J21" s="28"/>
      <c r="K21" s="28"/>
      <c r="M21" s="23" t="s">
        <v>79</v>
      </c>
      <c r="N21" s="6" t="s">
        <v>43</v>
      </c>
    </row>
    <row r="22" spans="2:14" ht="27" customHeight="1" x14ac:dyDescent="0.2">
      <c r="B22" s="416"/>
      <c r="C22" s="407" t="s">
        <v>160</v>
      </c>
      <c r="D22" s="407"/>
      <c r="E22" s="407"/>
      <c r="F22" s="407" t="s">
        <v>161</v>
      </c>
      <c r="G22" s="407"/>
      <c r="H22" s="407"/>
      <c r="I22" s="412"/>
      <c r="J22" s="26"/>
      <c r="K22" s="26"/>
      <c r="M22" s="23" t="s">
        <v>95</v>
      </c>
      <c r="N22" s="6" t="s">
        <v>44</v>
      </c>
    </row>
    <row r="23" spans="2:14" ht="39.75" customHeight="1" x14ac:dyDescent="0.2">
      <c r="B23" s="20" t="s">
        <v>96</v>
      </c>
      <c r="C23" s="408" t="s">
        <v>151</v>
      </c>
      <c r="D23" s="408"/>
      <c r="E23" s="408"/>
      <c r="F23" s="408" t="s">
        <v>151</v>
      </c>
      <c r="G23" s="408"/>
      <c r="H23" s="408"/>
      <c r="I23" s="409"/>
      <c r="J23" s="19"/>
      <c r="K23" s="19"/>
      <c r="M23" s="23"/>
      <c r="N23" s="6" t="s">
        <v>45</v>
      </c>
    </row>
    <row r="24" spans="2:14" ht="44.25" customHeight="1" x14ac:dyDescent="0.2">
      <c r="B24" s="20" t="s">
        <v>97</v>
      </c>
      <c r="C24" s="429" t="s">
        <v>205</v>
      </c>
      <c r="D24" s="430"/>
      <c r="E24" s="431"/>
      <c r="F24" s="396" t="s">
        <v>206</v>
      </c>
      <c r="G24" s="397"/>
      <c r="H24" s="397"/>
      <c r="I24" s="398"/>
      <c r="J24" s="25"/>
      <c r="K24" s="25"/>
      <c r="M24" s="29"/>
      <c r="N24" s="6" t="s">
        <v>46</v>
      </c>
    </row>
    <row r="25" spans="2:14" ht="29.25" customHeight="1" x14ac:dyDescent="0.2">
      <c r="B25" s="20" t="s">
        <v>98</v>
      </c>
      <c r="C25" s="432" t="s">
        <v>215</v>
      </c>
      <c r="D25" s="433"/>
      <c r="E25" s="434"/>
      <c r="F25" s="18" t="s">
        <v>99</v>
      </c>
      <c r="G25" s="435">
        <v>0.3</v>
      </c>
      <c r="H25" s="436"/>
      <c r="I25" s="437"/>
      <c r="J25" s="30"/>
      <c r="K25" s="30"/>
      <c r="M25" s="29"/>
    </row>
    <row r="26" spans="2:14" ht="27" customHeight="1" x14ac:dyDescent="0.2">
      <c r="B26" s="20" t="s">
        <v>100</v>
      </c>
      <c r="C26" s="396" t="s">
        <v>216</v>
      </c>
      <c r="D26" s="397"/>
      <c r="E26" s="438"/>
      <c r="F26" s="18" t="s">
        <v>101</v>
      </c>
      <c r="G26" s="439">
        <v>0.3</v>
      </c>
      <c r="H26" s="440"/>
      <c r="I26" s="441"/>
      <c r="J26" s="31"/>
      <c r="K26" s="31"/>
      <c r="M26" s="29"/>
    </row>
    <row r="27" spans="2:14" ht="47.25" customHeight="1" x14ac:dyDescent="0.2">
      <c r="B27" s="112" t="s">
        <v>102</v>
      </c>
      <c r="C27" s="442" t="s">
        <v>86</v>
      </c>
      <c r="D27" s="443"/>
      <c r="E27" s="444"/>
      <c r="F27" s="32" t="s">
        <v>103</v>
      </c>
      <c r="G27" s="439" t="s">
        <v>182</v>
      </c>
      <c r="H27" s="440"/>
      <c r="I27" s="441"/>
      <c r="J27" s="28"/>
      <c r="K27" s="28"/>
      <c r="M27" s="29"/>
    </row>
    <row r="28" spans="2:14" ht="30" customHeight="1" x14ac:dyDescent="0.2">
      <c r="B28" s="445" t="s">
        <v>104</v>
      </c>
      <c r="C28" s="446"/>
      <c r="D28" s="446"/>
      <c r="E28" s="446"/>
      <c r="F28" s="446"/>
      <c r="G28" s="446"/>
      <c r="H28" s="446"/>
      <c r="I28" s="44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448" t="s">
        <v>224</v>
      </c>
      <c r="D42" s="448"/>
      <c r="E42" s="448"/>
      <c r="F42" s="448"/>
      <c r="G42" s="448"/>
      <c r="H42" s="448"/>
      <c r="I42" s="449"/>
      <c r="J42" s="39"/>
      <c r="K42" s="39"/>
    </row>
    <row r="43" spans="2:11" ht="29.25" customHeight="1" x14ac:dyDescent="0.2">
      <c r="B43" s="445" t="s">
        <v>126</v>
      </c>
      <c r="C43" s="446"/>
      <c r="D43" s="446"/>
      <c r="E43" s="446"/>
      <c r="F43" s="446"/>
      <c r="G43" s="446"/>
      <c r="H43" s="446"/>
      <c r="I43" s="447"/>
      <c r="J43" s="58"/>
      <c r="K43" s="58"/>
    </row>
    <row r="44" spans="2:11" ht="32.25" customHeight="1" x14ac:dyDescent="0.2">
      <c r="B44" s="420"/>
      <c r="C44" s="421"/>
      <c r="D44" s="421"/>
      <c r="E44" s="421"/>
      <c r="F44" s="421"/>
      <c r="G44" s="421"/>
      <c r="H44" s="421"/>
      <c r="I44" s="422"/>
      <c r="J44" s="58"/>
      <c r="K44" s="58"/>
    </row>
    <row r="45" spans="2:11" ht="32.25" customHeight="1" x14ac:dyDescent="0.2">
      <c r="B45" s="423"/>
      <c r="C45" s="424"/>
      <c r="D45" s="424"/>
      <c r="E45" s="424"/>
      <c r="F45" s="424"/>
      <c r="G45" s="424"/>
      <c r="H45" s="424"/>
      <c r="I45" s="425"/>
      <c r="J45" s="39"/>
      <c r="K45" s="39"/>
    </row>
    <row r="46" spans="2:11" ht="32.25" customHeight="1" x14ac:dyDescent="0.2">
      <c r="B46" s="423"/>
      <c r="C46" s="424"/>
      <c r="D46" s="424"/>
      <c r="E46" s="424"/>
      <c r="F46" s="424"/>
      <c r="G46" s="424"/>
      <c r="H46" s="424"/>
      <c r="I46" s="425"/>
      <c r="J46" s="39"/>
      <c r="K46" s="39"/>
    </row>
    <row r="47" spans="2:11" ht="32.25" customHeight="1" x14ac:dyDescent="0.2">
      <c r="B47" s="423"/>
      <c r="C47" s="424"/>
      <c r="D47" s="424"/>
      <c r="E47" s="424"/>
      <c r="F47" s="424"/>
      <c r="G47" s="424"/>
      <c r="H47" s="424"/>
      <c r="I47" s="425"/>
      <c r="J47" s="39"/>
      <c r="K47" s="39"/>
    </row>
    <row r="48" spans="2:11" ht="32.25" customHeight="1" x14ac:dyDescent="0.2">
      <c r="B48" s="426"/>
      <c r="C48" s="427"/>
      <c r="D48" s="427"/>
      <c r="E48" s="427"/>
      <c r="F48" s="427"/>
      <c r="G48" s="427"/>
      <c r="H48" s="427"/>
      <c r="I48" s="428"/>
      <c r="J48" s="40"/>
      <c r="K48" s="40"/>
    </row>
    <row r="49" spans="2:11" ht="83.25" customHeight="1" x14ac:dyDescent="0.2">
      <c r="B49" s="20" t="s">
        <v>127</v>
      </c>
      <c r="C49" s="448" t="s">
        <v>224</v>
      </c>
      <c r="D49" s="448"/>
      <c r="E49" s="448"/>
      <c r="F49" s="448"/>
      <c r="G49" s="448"/>
      <c r="H49" s="448"/>
      <c r="I49" s="449"/>
      <c r="J49" s="41"/>
      <c r="K49" s="41"/>
    </row>
    <row r="50" spans="2:11" ht="34.5" customHeight="1" x14ac:dyDescent="0.2">
      <c r="B50" s="20" t="s">
        <v>128</v>
      </c>
      <c r="C50" s="450" t="s">
        <v>182</v>
      </c>
      <c r="D50" s="450"/>
      <c r="E50" s="450"/>
      <c r="F50" s="450"/>
      <c r="G50" s="450"/>
      <c r="H50" s="450"/>
      <c r="I50" s="451"/>
      <c r="J50" s="41"/>
      <c r="K50" s="41"/>
    </row>
    <row r="51" spans="2:11" ht="34.5" customHeight="1" x14ac:dyDescent="0.2">
      <c r="B51" s="114" t="s">
        <v>129</v>
      </c>
      <c r="C51" s="452" t="s">
        <v>225</v>
      </c>
      <c r="D51" s="453"/>
      <c r="E51" s="453"/>
      <c r="F51" s="453"/>
      <c r="G51" s="453"/>
      <c r="H51" s="453"/>
      <c r="I51" s="454"/>
      <c r="J51" s="41"/>
      <c r="K51" s="41"/>
    </row>
    <row r="52" spans="2:11" ht="29.25" customHeight="1" x14ac:dyDescent="0.2">
      <c r="B52" s="445" t="s">
        <v>130</v>
      </c>
      <c r="C52" s="446"/>
      <c r="D52" s="446"/>
      <c r="E52" s="446"/>
      <c r="F52" s="446"/>
      <c r="G52" s="446"/>
      <c r="H52" s="446"/>
      <c r="I52" s="447"/>
      <c r="J52" s="41"/>
      <c r="K52" s="41"/>
    </row>
    <row r="53" spans="2:11" ht="33" customHeight="1" x14ac:dyDescent="0.2">
      <c r="B53" s="455" t="s">
        <v>131</v>
      </c>
      <c r="C53" s="111" t="s">
        <v>132</v>
      </c>
      <c r="D53" s="456" t="s">
        <v>133</v>
      </c>
      <c r="E53" s="456"/>
      <c r="F53" s="456"/>
      <c r="G53" s="456" t="s">
        <v>134</v>
      </c>
      <c r="H53" s="456"/>
      <c r="I53" s="457"/>
      <c r="J53" s="42"/>
      <c r="K53" s="42"/>
    </row>
    <row r="54" spans="2:11" ht="31.5" customHeight="1" x14ac:dyDescent="0.2">
      <c r="B54" s="455"/>
      <c r="C54" s="43"/>
      <c r="D54" s="450"/>
      <c r="E54" s="450"/>
      <c r="F54" s="450"/>
      <c r="G54" s="458"/>
      <c r="H54" s="458"/>
      <c r="I54" s="459"/>
      <c r="J54" s="42"/>
      <c r="K54" s="42"/>
    </row>
    <row r="55" spans="2:11" ht="31.5" customHeight="1" x14ac:dyDescent="0.2">
      <c r="B55" s="114" t="s">
        <v>135</v>
      </c>
      <c r="C55" s="471" t="s">
        <v>164</v>
      </c>
      <c r="D55" s="471"/>
      <c r="E55" s="472" t="s">
        <v>136</v>
      </c>
      <c r="F55" s="472"/>
      <c r="G55" s="471" t="s">
        <v>186</v>
      </c>
      <c r="H55" s="471"/>
      <c r="I55" s="473"/>
      <c r="J55" s="44"/>
      <c r="K55" s="44"/>
    </row>
    <row r="56" spans="2:11" ht="31.5" customHeight="1" x14ac:dyDescent="0.2">
      <c r="B56" s="114" t="s">
        <v>137</v>
      </c>
      <c r="C56" s="450" t="s">
        <v>372</v>
      </c>
      <c r="D56" s="450"/>
      <c r="E56" s="474" t="s">
        <v>138</v>
      </c>
      <c r="F56" s="474"/>
      <c r="G56" s="471" t="s">
        <v>184</v>
      </c>
      <c r="H56" s="471"/>
      <c r="I56" s="473"/>
      <c r="J56" s="44"/>
      <c r="K56" s="44"/>
    </row>
    <row r="57" spans="2:11" ht="31.5" customHeight="1" x14ac:dyDescent="0.2">
      <c r="B57" s="114" t="s">
        <v>139</v>
      </c>
      <c r="C57" s="450"/>
      <c r="D57" s="450"/>
      <c r="E57" s="460" t="s">
        <v>140</v>
      </c>
      <c r="F57" s="461"/>
      <c r="G57" s="464"/>
      <c r="H57" s="465"/>
      <c r="I57" s="466"/>
      <c r="J57" s="45"/>
      <c r="K57" s="45"/>
    </row>
    <row r="58" spans="2:11" ht="31.5" customHeight="1" thickBot="1" x14ac:dyDescent="0.25">
      <c r="B58" s="78" t="s">
        <v>141</v>
      </c>
      <c r="C58" s="470"/>
      <c r="D58" s="470"/>
      <c r="E58" s="462"/>
      <c r="F58" s="463"/>
      <c r="G58" s="467"/>
      <c r="H58" s="468"/>
      <c r="I58" s="46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79"/>
      <c r="C1" s="482" t="s">
        <v>24</v>
      </c>
      <c r="D1" s="483"/>
      <c r="E1" s="483"/>
      <c r="F1" s="483"/>
      <c r="G1" s="483"/>
      <c r="H1" s="484"/>
      <c r="I1" s="485"/>
      <c r="J1" s="486"/>
    </row>
    <row r="2" spans="2:13" ht="18" customHeight="1" thickBot="1" x14ac:dyDescent="0.3">
      <c r="B2" s="480"/>
      <c r="C2" s="491" t="s">
        <v>25</v>
      </c>
      <c r="D2" s="492"/>
      <c r="E2" s="492"/>
      <c r="F2" s="492"/>
      <c r="G2" s="492"/>
      <c r="H2" s="493"/>
      <c r="I2" s="487"/>
      <c r="J2" s="488"/>
    </row>
    <row r="3" spans="2:13" ht="18" customHeight="1" thickBot="1" x14ac:dyDescent="0.3">
      <c r="B3" s="480"/>
      <c r="C3" s="491" t="s">
        <v>142</v>
      </c>
      <c r="D3" s="492"/>
      <c r="E3" s="492"/>
      <c r="F3" s="492"/>
      <c r="G3" s="492"/>
      <c r="H3" s="493"/>
      <c r="I3" s="487"/>
      <c r="J3" s="488"/>
    </row>
    <row r="4" spans="2:13" ht="18" customHeight="1" thickBot="1" x14ac:dyDescent="0.3">
      <c r="B4" s="481"/>
      <c r="C4" s="491" t="s">
        <v>143</v>
      </c>
      <c r="D4" s="492"/>
      <c r="E4" s="492"/>
      <c r="F4" s="493"/>
      <c r="G4" s="494" t="s">
        <v>190</v>
      </c>
      <c r="H4" s="495"/>
      <c r="I4" s="489"/>
      <c r="J4" s="490"/>
    </row>
    <row r="5" spans="2:13" ht="18" customHeight="1" thickBot="1" x14ac:dyDescent="0.3">
      <c r="B5" s="51"/>
      <c r="C5" s="52"/>
      <c r="D5" s="52"/>
      <c r="E5" s="52"/>
      <c r="F5" s="52"/>
      <c r="G5" s="52"/>
      <c r="H5" s="52"/>
      <c r="I5" s="52"/>
      <c r="J5" s="53"/>
    </row>
    <row r="6" spans="2:13" ht="51.75" customHeight="1" thickBot="1" x14ac:dyDescent="0.3">
      <c r="B6" s="1" t="s">
        <v>185</v>
      </c>
      <c r="C6" s="498" t="s">
        <v>154</v>
      </c>
      <c r="D6" s="499"/>
      <c r="E6" s="500"/>
      <c r="F6" s="54"/>
      <c r="G6" s="52"/>
      <c r="H6" s="52"/>
      <c r="I6" s="52"/>
      <c r="J6" s="53"/>
    </row>
    <row r="7" spans="2:13" ht="32.25" customHeight="1" thickBot="1" x14ac:dyDescent="0.3">
      <c r="B7" s="2" t="s">
        <v>0</v>
      </c>
      <c r="C7" s="498" t="s">
        <v>155</v>
      </c>
      <c r="D7" s="499"/>
      <c r="E7" s="500"/>
      <c r="F7" s="54"/>
      <c r="G7" s="52"/>
      <c r="H7" s="52"/>
      <c r="I7" s="52"/>
      <c r="J7" s="53"/>
    </row>
    <row r="8" spans="2:13" ht="32.25" customHeight="1" thickBot="1" x14ac:dyDescent="0.3">
      <c r="B8" s="2" t="s">
        <v>144</v>
      </c>
      <c r="C8" s="498" t="s">
        <v>371</v>
      </c>
      <c r="D8" s="499"/>
      <c r="E8" s="500"/>
      <c r="F8" s="4"/>
      <c r="G8" s="52"/>
      <c r="H8" s="52"/>
      <c r="I8" s="52"/>
      <c r="J8" s="53"/>
    </row>
    <row r="9" spans="2:13" ht="33.75" customHeight="1" thickBot="1" x14ac:dyDescent="0.3">
      <c r="B9" s="2" t="s">
        <v>28</v>
      </c>
      <c r="C9" s="498" t="s">
        <v>184</v>
      </c>
      <c r="D9" s="499"/>
      <c r="E9" s="500"/>
      <c r="F9" s="54"/>
      <c r="G9" s="52"/>
      <c r="H9" s="52"/>
      <c r="I9" s="52"/>
      <c r="J9" s="53"/>
    </row>
    <row r="10" spans="2:13" ht="32.25" customHeight="1" thickBot="1" x14ac:dyDescent="0.3">
      <c r="B10" s="2" t="s">
        <v>197</v>
      </c>
      <c r="C10" s="498" t="s">
        <v>202</v>
      </c>
      <c r="D10" s="499"/>
      <c r="E10" s="500"/>
    </row>
    <row r="12" spans="2:13" x14ac:dyDescent="0.25">
      <c r="B12" s="508" t="s">
        <v>217</v>
      </c>
      <c r="C12" s="509"/>
      <c r="D12" s="509"/>
      <c r="E12" s="509"/>
      <c r="F12" s="509"/>
      <c r="G12" s="509"/>
      <c r="H12" s="510"/>
      <c r="I12" s="502" t="s">
        <v>145</v>
      </c>
      <c r="J12" s="503"/>
      <c r="K12" s="503"/>
    </row>
    <row r="13" spans="2:13" s="56" customFormat="1" ht="30" customHeight="1" x14ac:dyDescent="0.25">
      <c r="B13" s="496" t="s">
        <v>146</v>
      </c>
      <c r="C13" s="496" t="s">
        <v>147</v>
      </c>
      <c r="D13" s="496" t="s">
        <v>196</v>
      </c>
      <c r="E13" s="496" t="s">
        <v>148</v>
      </c>
      <c r="F13" s="496" t="s">
        <v>149</v>
      </c>
      <c r="G13" s="496" t="s">
        <v>191</v>
      </c>
      <c r="H13" s="496" t="s">
        <v>192</v>
      </c>
      <c r="I13" s="504" t="s">
        <v>193</v>
      </c>
      <c r="J13" s="506" t="s">
        <v>194</v>
      </c>
      <c r="K13" s="501" t="s">
        <v>195</v>
      </c>
    </row>
    <row r="14" spans="2:13" s="56" customFormat="1" x14ac:dyDescent="0.25">
      <c r="B14" s="497"/>
      <c r="C14" s="497"/>
      <c r="D14" s="497"/>
      <c r="E14" s="497"/>
      <c r="F14" s="497"/>
      <c r="G14" s="497"/>
      <c r="H14" s="497"/>
      <c r="I14" s="505"/>
      <c r="J14" s="507"/>
      <c r="K14" s="501"/>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75" t="s">
        <v>17</v>
      </c>
      <c r="C18" s="476"/>
      <c r="D18" s="57">
        <f>SUM(D15:D17)</f>
        <v>0.25</v>
      </c>
      <c r="E18" s="477" t="s">
        <v>17</v>
      </c>
      <c r="F18" s="478"/>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X60"/>
  <sheetViews>
    <sheetView topLeftCell="C40" zoomScale="85" zoomScaleNormal="85" zoomScalePageLayoutView="85" workbookViewId="0">
      <selection activeCell="C38" sqref="C38"/>
    </sheetView>
  </sheetViews>
  <sheetFormatPr baseColWidth="10" defaultColWidth="10.85546875" defaultRowHeight="12.75" x14ac:dyDescent="0.2"/>
  <cols>
    <col min="1" max="1" width="1" style="173" customWidth="1"/>
    <col min="2" max="2" width="25.42578125" style="208" customWidth="1"/>
    <col min="3" max="3" width="14.5703125" style="173" customWidth="1"/>
    <col min="4" max="4" width="15.7109375" style="173" customWidth="1"/>
    <col min="5" max="5" width="23.42578125" style="173" customWidth="1"/>
    <col min="6" max="6" width="20.85546875" style="173" customWidth="1"/>
    <col min="7" max="7" width="19.85546875" style="208" customWidth="1"/>
    <col min="8" max="8" width="19.85546875" style="173" customWidth="1"/>
    <col min="9" max="9" width="16.28515625" style="173" customWidth="1"/>
    <col min="10" max="11" width="22.42578125" style="173" customWidth="1"/>
    <col min="12" max="24" width="10.85546875" style="171"/>
    <col min="25" max="16384" width="10.85546875" style="173"/>
  </cols>
  <sheetData>
    <row r="1" spans="1:15" ht="37.5" customHeight="1" x14ac:dyDescent="0.2">
      <c r="A1" s="275"/>
      <c r="B1" s="511"/>
      <c r="C1" s="514" t="s">
        <v>25</v>
      </c>
      <c r="D1" s="514"/>
      <c r="E1" s="514"/>
      <c r="F1" s="514"/>
      <c r="G1" s="514"/>
      <c r="H1" s="514"/>
      <c r="I1" s="515"/>
      <c r="J1" s="170"/>
      <c r="K1" s="170"/>
      <c r="L1" s="213"/>
      <c r="M1" s="214" t="s">
        <v>47</v>
      </c>
      <c r="N1" s="213"/>
      <c r="O1" s="213"/>
    </row>
    <row r="2" spans="1:15" ht="37.5" customHeight="1" x14ac:dyDescent="0.2">
      <c r="A2" s="276"/>
      <c r="B2" s="512"/>
      <c r="C2" s="518" t="s">
        <v>239</v>
      </c>
      <c r="D2" s="518"/>
      <c r="E2" s="518"/>
      <c r="F2" s="518"/>
      <c r="G2" s="518"/>
      <c r="H2" s="518"/>
      <c r="I2" s="516"/>
      <c r="J2" s="170"/>
      <c r="K2" s="170"/>
      <c r="L2" s="213"/>
      <c r="M2" s="214" t="s">
        <v>48</v>
      </c>
      <c r="N2" s="213"/>
      <c r="O2" s="213"/>
    </row>
    <row r="3" spans="1:15" ht="37.5" customHeight="1" thickBot="1" x14ac:dyDescent="0.25">
      <c r="A3" s="276"/>
      <c r="B3" s="513"/>
      <c r="C3" s="519" t="s">
        <v>240</v>
      </c>
      <c r="D3" s="519"/>
      <c r="E3" s="519"/>
      <c r="F3" s="519" t="s">
        <v>241</v>
      </c>
      <c r="G3" s="519"/>
      <c r="H3" s="519"/>
      <c r="I3" s="517"/>
      <c r="J3" s="170"/>
      <c r="K3" s="170"/>
      <c r="L3" s="213"/>
      <c r="M3" s="214" t="s">
        <v>50</v>
      </c>
      <c r="N3" s="213"/>
      <c r="O3" s="213"/>
    </row>
    <row r="4" spans="1:15" ht="23.25" customHeight="1" x14ac:dyDescent="0.2">
      <c r="A4" s="276"/>
      <c r="B4" s="520" t="s">
        <v>357</v>
      </c>
      <c r="C4" s="521"/>
      <c r="D4" s="521"/>
      <c r="E4" s="521"/>
      <c r="F4" s="521"/>
      <c r="G4" s="521"/>
      <c r="H4" s="521"/>
      <c r="I4" s="522"/>
      <c r="J4" s="174"/>
      <c r="K4" s="174"/>
      <c r="L4" s="213"/>
      <c r="M4" s="213"/>
      <c r="N4" s="213"/>
      <c r="O4" s="213"/>
    </row>
    <row r="5" spans="1:15" ht="24" customHeight="1" x14ac:dyDescent="0.2">
      <c r="A5" s="276"/>
      <c r="B5" s="523" t="s">
        <v>234</v>
      </c>
      <c r="C5" s="524"/>
      <c r="D5" s="524"/>
      <c r="E5" s="524"/>
      <c r="F5" s="524"/>
      <c r="G5" s="524"/>
      <c r="H5" s="524"/>
      <c r="I5" s="525"/>
      <c r="J5" s="175"/>
      <c r="K5" s="175"/>
      <c r="L5" s="213"/>
      <c r="M5" s="213"/>
      <c r="N5" s="213" t="s">
        <v>57</v>
      </c>
      <c r="O5" s="213"/>
    </row>
    <row r="6" spans="1:15" ht="30.75" customHeight="1" x14ac:dyDescent="0.2">
      <c r="A6" s="276"/>
      <c r="B6" s="224" t="s">
        <v>242</v>
      </c>
      <c r="C6" s="222">
        <v>1</v>
      </c>
      <c r="D6" s="526" t="s">
        <v>243</v>
      </c>
      <c r="E6" s="526"/>
      <c r="F6" s="527" t="s">
        <v>360</v>
      </c>
      <c r="G6" s="527"/>
      <c r="H6" s="527"/>
      <c r="I6" s="528"/>
      <c r="J6" s="177"/>
      <c r="K6" s="177"/>
      <c r="L6" s="213"/>
      <c r="M6" s="214" t="s">
        <v>60</v>
      </c>
      <c r="N6" s="213" t="s">
        <v>61</v>
      </c>
      <c r="O6" s="213"/>
    </row>
    <row r="7" spans="1:15" ht="30.75" customHeight="1" x14ac:dyDescent="0.2">
      <c r="A7" s="276"/>
      <c r="B7" s="224" t="s">
        <v>244</v>
      </c>
      <c r="C7" s="222" t="s">
        <v>81</v>
      </c>
      <c r="D7" s="526" t="s">
        <v>245</v>
      </c>
      <c r="E7" s="526"/>
      <c r="F7" s="529" t="s">
        <v>325</v>
      </c>
      <c r="G7" s="529"/>
      <c r="H7" s="277" t="s">
        <v>246</v>
      </c>
      <c r="I7" s="223" t="s">
        <v>81</v>
      </c>
      <c r="J7" s="179"/>
      <c r="K7" s="179"/>
      <c r="L7" s="213"/>
      <c r="M7" s="214" t="s">
        <v>65</v>
      </c>
      <c r="N7" s="213" t="s">
        <v>66</v>
      </c>
      <c r="O7" s="213"/>
    </row>
    <row r="8" spans="1:15" ht="30.75" customHeight="1" x14ac:dyDescent="0.2">
      <c r="A8" s="276"/>
      <c r="B8" s="224" t="s">
        <v>247</v>
      </c>
      <c r="C8" s="527" t="s">
        <v>289</v>
      </c>
      <c r="D8" s="527"/>
      <c r="E8" s="527"/>
      <c r="F8" s="527"/>
      <c r="G8" s="221" t="s">
        <v>248</v>
      </c>
      <c r="H8" s="532">
        <v>7550</v>
      </c>
      <c r="I8" s="533"/>
      <c r="J8" s="180"/>
      <c r="K8" s="180"/>
      <c r="L8" s="213"/>
      <c r="M8" s="214" t="s">
        <v>69</v>
      </c>
      <c r="N8" s="213" t="s">
        <v>70</v>
      </c>
      <c r="O8" s="213"/>
    </row>
    <row r="9" spans="1:15" ht="30.75" customHeight="1" x14ac:dyDescent="0.2">
      <c r="A9" s="276"/>
      <c r="B9" s="224" t="s">
        <v>48</v>
      </c>
      <c r="C9" s="534" t="s">
        <v>60</v>
      </c>
      <c r="D9" s="534"/>
      <c r="E9" s="534"/>
      <c r="F9" s="534"/>
      <c r="G9" s="221" t="s">
        <v>249</v>
      </c>
      <c r="H9" s="535" t="s">
        <v>290</v>
      </c>
      <c r="I9" s="536"/>
      <c r="J9" s="181"/>
      <c r="K9" s="181"/>
      <c r="L9" s="213"/>
      <c r="M9" s="215" t="s">
        <v>73</v>
      </c>
      <c r="N9" s="213"/>
      <c r="O9" s="213"/>
    </row>
    <row r="10" spans="1:15" ht="39" customHeight="1" x14ac:dyDescent="0.2">
      <c r="A10" s="276"/>
      <c r="B10" s="224" t="s">
        <v>250</v>
      </c>
      <c r="C10" s="527" t="s">
        <v>348</v>
      </c>
      <c r="D10" s="527"/>
      <c r="E10" s="527"/>
      <c r="F10" s="527"/>
      <c r="G10" s="527"/>
      <c r="H10" s="527"/>
      <c r="I10" s="528"/>
      <c r="J10" s="183"/>
      <c r="K10" s="183"/>
      <c r="L10" s="213"/>
      <c r="M10" s="215"/>
      <c r="N10" s="213"/>
      <c r="O10" s="213"/>
    </row>
    <row r="11" spans="1:15" ht="30.75" customHeight="1" x14ac:dyDescent="0.2">
      <c r="A11" s="276"/>
      <c r="B11" s="224" t="s">
        <v>251</v>
      </c>
      <c r="C11" s="537" t="s">
        <v>291</v>
      </c>
      <c r="D11" s="537"/>
      <c r="E11" s="537"/>
      <c r="F11" s="537"/>
      <c r="G11" s="537"/>
      <c r="H11" s="537"/>
      <c r="I11" s="538"/>
      <c r="J11" s="179"/>
      <c r="K11" s="179"/>
      <c r="L11" s="213"/>
      <c r="M11" s="215"/>
      <c r="N11" s="213" t="s">
        <v>76</v>
      </c>
      <c r="O11" s="213"/>
    </row>
    <row r="12" spans="1:15" ht="30.75" customHeight="1" x14ac:dyDescent="0.2">
      <c r="A12" s="276"/>
      <c r="B12" s="224" t="s">
        <v>254</v>
      </c>
      <c r="C12" s="530" t="s">
        <v>314</v>
      </c>
      <c r="D12" s="530"/>
      <c r="E12" s="530"/>
      <c r="F12" s="530"/>
      <c r="G12" s="221" t="s">
        <v>252</v>
      </c>
      <c r="H12" s="539" t="s">
        <v>91</v>
      </c>
      <c r="I12" s="540"/>
      <c r="J12" s="179"/>
      <c r="K12" s="179"/>
      <c r="L12" s="213"/>
      <c r="M12" s="215" t="s">
        <v>80</v>
      </c>
      <c r="N12" s="213" t="s">
        <v>81</v>
      </c>
      <c r="O12" s="213"/>
    </row>
    <row r="13" spans="1:15" ht="30.75" customHeight="1" x14ac:dyDescent="0.2">
      <c r="A13" s="276"/>
      <c r="B13" s="224" t="s">
        <v>255</v>
      </c>
      <c r="C13" s="541" t="s">
        <v>330</v>
      </c>
      <c r="D13" s="541"/>
      <c r="E13" s="541"/>
      <c r="F13" s="541"/>
      <c r="G13" s="221" t="s">
        <v>253</v>
      </c>
      <c r="H13" s="539" t="s">
        <v>70</v>
      </c>
      <c r="I13" s="540"/>
      <c r="J13" s="179"/>
      <c r="K13" s="179"/>
      <c r="L13" s="213"/>
      <c r="M13" s="215" t="s">
        <v>84</v>
      </c>
      <c r="N13" s="213"/>
      <c r="O13" s="213"/>
    </row>
    <row r="14" spans="1:15" ht="64.5" customHeight="1" x14ac:dyDescent="0.2">
      <c r="A14" s="276"/>
      <c r="B14" s="224" t="s">
        <v>256</v>
      </c>
      <c r="C14" s="530" t="s">
        <v>315</v>
      </c>
      <c r="D14" s="530"/>
      <c r="E14" s="530"/>
      <c r="F14" s="530"/>
      <c r="G14" s="530"/>
      <c r="H14" s="530"/>
      <c r="I14" s="531"/>
      <c r="J14" s="183"/>
      <c r="K14" s="183"/>
      <c r="L14" s="213"/>
      <c r="M14" s="215" t="s">
        <v>86</v>
      </c>
      <c r="N14" s="213"/>
      <c r="O14" s="213"/>
    </row>
    <row r="15" spans="1:15" ht="30.75" customHeight="1" x14ac:dyDescent="0.2">
      <c r="A15" s="276"/>
      <c r="B15" s="224" t="s">
        <v>257</v>
      </c>
      <c r="C15" s="530" t="s">
        <v>377</v>
      </c>
      <c r="D15" s="530"/>
      <c r="E15" s="530"/>
      <c r="F15" s="530"/>
      <c r="G15" s="530"/>
      <c r="H15" s="530"/>
      <c r="I15" s="531"/>
      <c r="J15" s="184"/>
      <c r="K15" s="184"/>
      <c r="L15" s="213"/>
      <c r="M15" s="215" t="s">
        <v>88</v>
      </c>
      <c r="N15" s="213"/>
      <c r="O15" s="213"/>
    </row>
    <row r="16" spans="1:15" ht="20.25" customHeight="1" x14ac:dyDescent="0.2">
      <c r="A16" s="276"/>
      <c r="B16" s="224" t="s">
        <v>258</v>
      </c>
      <c r="C16" s="530" t="s">
        <v>316</v>
      </c>
      <c r="D16" s="530"/>
      <c r="E16" s="530"/>
      <c r="F16" s="530"/>
      <c r="G16" s="530"/>
      <c r="H16" s="530"/>
      <c r="I16" s="531"/>
      <c r="J16" s="185"/>
      <c r="K16" s="185"/>
      <c r="L16" s="213"/>
      <c r="M16" s="215"/>
      <c r="N16" s="213"/>
      <c r="O16" s="213"/>
    </row>
    <row r="17" spans="1:15" ht="30.75" customHeight="1" x14ac:dyDescent="0.2">
      <c r="A17" s="276"/>
      <c r="B17" s="224" t="s">
        <v>259</v>
      </c>
      <c r="C17" s="529" t="s">
        <v>309</v>
      </c>
      <c r="D17" s="548"/>
      <c r="E17" s="548"/>
      <c r="F17" s="548"/>
      <c r="G17" s="548"/>
      <c r="H17" s="548"/>
      <c r="I17" s="549"/>
      <c r="J17" s="186"/>
      <c r="K17" s="186"/>
      <c r="L17" s="213"/>
      <c r="M17" s="215" t="s">
        <v>91</v>
      </c>
      <c r="N17" s="213"/>
      <c r="O17" s="213"/>
    </row>
    <row r="18" spans="1:15" ht="18" customHeight="1" x14ac:dyDescent="0.2">
      <c r="A18" s="276"/>
      <c r="B18" s="550" t="s">
        <v>265</v>
      </c>
      <c r="C18" s="551" t="s">
        <v>237</v>
      </c>
      <c r="D18" s="551"/>
      <c r="E18" s="551"/>
      <c r="F18" s="552" t="s">
        <v>238</v>
      </c>
      <c r="G18" s="552"/>
      <c r="H18" s="552"/>
      <c r="I18" s="553"/>
      <c r="J18" s="187"/>
      <c r="K18" s="187"/>
      <c r="L18" s="213"/>
      <c r="M18" s="215" t="s">
        <v>79</v>
      </c>
      <c r="N18" s="213"/>
      <c r="O18" s="213"/>
    </row>
    <row r="19" spans="1:15" ht="39.75" customHeight="1" x14ac:dyDescent="0.2">
      <c r="A19" s="276"/>
      <c r="B19" s="550"/>
      <c r="C19" s="527" t="s">
        <v>317</v>
      </c>
      <c r="D19" s="527"/>
      <c r="E19" s="527"/>
      <c r="F19" s="527" t="s">
        <v>318</v>
      </c>
      <c r="G19" s="527"/>
      <c r="H19" s="527"/>
      <c r="I19" s="528"/>
      <c r="J19" s="185"/>
      <c r="K19" s="185"/>
      <c r="L19" s="213"/>
      <c r="M19" s="215" t="s">
        <v>95</v>
      </c>
      <c r="N19" s="213"/>
      <c r="O19" s="213"/>
    </row>
    <row r="20" spans="1:15" ht="39.75" customHeight="1" x14ac:dyDescent="0.2">
      <c r="A20" s="276"/>
      <c r="B20" s="224" t="s">
        <v>266</v>
      </c>
      <c r="C20" s="554" t="s">
        <v>309</v>
      </c>
      <c r="D20" s="555"/>
      <c r="E20" s="556"/>
      <c r="F20" s="557" t="s">
        <v>309</v>
      </c>
      <c r="G20" s="557"/>
      <c r="H20" s="557"/>
      <c r="I20" s="558"/>
      <c r="J20" s="179"/>
      <c r="K20" s="179"/>
      <c r="L20" s="213"/>
      <c r="M20" s="215"/>
      <c r="N20" s="213"/>
      <c r="O20" s="213"/>
    </row>
    <row r="21" spans="1:15" ht="106.15" customHeight="1" x14ac:dyDescent="0.2">
      <c r="A21" s="276"/>
      <c r="B21" s="224" t="s">
        <v>267</v>
      </c>
      <c r="C21" s="559" t="s">
        <v>319</v>
      </c>
      <c r="D21" s="560"/>
      <c r="E21" s="561"/>
      <c r="F21" s="562" t="s">
        <v>320</v>
      </c>
      <c r="G21" s="563"/>
      <c r="H21" s="563"/>
      <c r="I21" s="564"/>
      <c r="J21" s="184"/>
      <c r="K21" s="184"/>
      <c r="L21" s="213"/>
      <c r="M21" s="215"/>
      <c r="N21" s="213"/>
      <c r="O21" s="213"/>
    </row>
    <row r="22" spans="1:15" ht="23.25" customHeight="1" x14ac:dyDescent="0.2">
      <c r="A22" s="276"/>
      <c r="B22" s="224" t="s">
        <v>268</v>
      </c>
      <c r="C22" s="542">
        <v>44197</v>
      </c>
      <c r="D22" s="565"/>
      <c r="E22" s="566"/>
      <c r="F22" s="178" t="s">
        <v>271</v>
      </c>
      <c r="G22" s="278">
        <v>0.1</v>
      </c>
      <c r="H22" s="178" t="s">
        <v>275</v>
      </c>
      <c r="I22" s="279">
        <v>0.1</v>
      </c>
      <c r="J22" s="189"/>
      <c r="K22" s="189"/>
      <c r="L22" s="213"/>
      <c r="M22" s="215"/>
      <c r="N22" s="213"/>
      <c r="O22" s="213"/>
    </row>
    <row r="23" spans="1:15" ht="27" customHeight="1" x14ac:dyDescent="0.2">
      <c r="A23" s="276"/>
      <c r="B23" s="224" t="s">
        <v>269</v>
      </c>
      <c r="C23" s="542">
        <v>44561</v>
      </c>
      <c r="D23" s="543"/>
      <c r="E23" s="544"/>
      <c r="F23" s="178" t="s">
        <v>272</v>
      </c>
      <c r="G23" s="545">
        <v>0.3</v>
      </c>
      <c r="H23" s="546"/>
      <c r="I23" s="547"/>
      <c r="J23" s="190"/>
      <c r="K23" s="190"/>
      <c r="L23" s="213"/>
      <c r="M23" s="215"/>
      <c r="N23" s="213"/>
      <c r="O23" s="213"/>
    </row>
    <row r="24" spans="1:15" ht="30.75" customHeight="1" x14ac:dyDescent="0.2">
      <c r="A24" s="276"/>
      <c r="B24" s="231" t="s">
        <v>270</v>
      </c>
      <c r="C24" s="567" t="s">
        <v>321</v>
      </c>
      <c r="D24" s="568"/>
      <c r="E24" s="569"/>
      <c r="F24" s="227" t="s">
        <v>274</v>
      </c>
      <c r="G24" s="570" t="s">
        <v>223</v>
      </c>
      <c r="H24" s="543"/>
      <c r="I24" s="571"/>
      <c r="J24" s="187"/>
      <c r="K24" s="187"/>
      <c r="M24" s="188"/>
    </row>
    <row r="25" spans="1:15" ht="22.5" customHeight="1" x14ac:dyDescent="0.2">
      <c r="A25" s="276"/>
      <c r="B25" s="523" t="s">
        <v>235</v>
      </c>
      <c r="C25" s="524"/>
      <c r="D25" s="524"/>
      <c r="E25" s="524"/>
      <c r="F25" s="524"/>
      <c r="G25" s="524"/>
      <c r="H25" s="524"/>
      <c r="I25" s="525"/>
      <c r="J25" s="175"/>
      <c r="K25" s="175"/>
      <c r="M25" s="188"/>
    </row>
    <row r="26" spans="1:15" ht="43.5" customHeight="1" x14ac:dyDescent="0.2">
      <c r="A26" s="276"/>
      <c r="B26" s="191" t="s">
        <v>105</v>
      </c>
      <c r="C26" s="221" t="s">
        <v>261</v>
      </c>
      <c r="D26" s="221" t="s">
        <v>260</v>
      </c>
      <c r="E26" s="192" t="s">
        <v>264</v>
      </c>
      <c r="F26" s="221" t="s">
        <v>263</v>
      </c>
      <c r="G26" s="221" t="s">
        <v>262</v>
      </c>
      <c r="H26" s="192" t="s">
        <v>276</v>
      </c>
      <c r="I26" s="193" t="s">
        <v>273</v>
      </c>
      <c r="J26" s="185"/>
      <c r="K26" s="185"/>
      <c r="M26" s="188"/>
    </row>
    <row r="27" spans="1:15" ht="15.6" customHeight="1" x14ac:dyDescent="0.2">
      <c r="A27" s="276"/>
      <c r="B27" s="191" t="s">
        <v>323</v>
      </c>
      <c r="C27" s="216">
        <f>0.125*$G$23</f>
        <v>3.7499999999999999E-2</v>
      </c>
      <c r="D27" s="217">
        <f>12.5%*G23</f>
        <v>3.7499999999999999E-2</v>
      </c>
      <c r="E27" s="282">
        <f>IF(OR(C27=0,C27=""),0,D27/C27)</f>
        <v>1</v>
      </c>
      <c r="F27" s="590">
        <f>SUM(C27:C38)</f>
        <v>0.30002999999999996</v>
      </c>
      <c r="G27" s="842">
        <f>SUM(D27:D38)</f>
        <v>0.13913999999999999</v>
      </c>
      <c r="H27" s="845">
        <f>+(D27*100%)/$G$23</f>
        <v>0.125</v>
      </c>
      <c r="I27" s="584">
        <f>G27+I22</f>
        <v>0.23913999999999999</v>
      </c>
      <c r="J27" s="185"/>
      <c r="K27" s="185"/>
      <c r="M27" s="188"/>
    </row>
    <row r="28" spans="1:15" ht="15.6" customHeight="1" x14ac:dyDescent="0.2">
      <c r="A28" s="276"/>
      <c r="B28" s="191" t="s">
        <v>114</v>
      </c>
      <c r="C28" s="216">
        <f>0.125*$G$23</f>
        <v>3.7499999999999999E-2</v>
      </c>
      <c r="D28" s="216">
        <f>12.5%*G23</f>
        <v>3.7499999999999999E-2</v>
      </c>
      <c r="E28" s="282">
        <f t="shared" ref="E28:E38" si="0">IF(OR(C28=0,C28=""),0,D28/C28)</f>
        <v>1</v>
      </c>
      <c r="F28" s="591"/>
      <c r="G28" s="843"/>
      <c r="H28" s="845">
        <f>+IF(D28="","",((D28*100%)/$G$23)+H27)</f>
        <v>0.25</v>
      </c>
      <c r="I28" s="585"/>
      <c r="J28" s="185"/>
      <c r="K28" s="185"/>
      <c r="M28" s="188"/>
    </row>
    <row r="29" spans="1:15" ht="15.6" customHeight="1" x14ac:dyDescent="0.2">
      <c r="A29" s="276"/>
      <c r="B29" s="191" t="s">
        <v>115</v>
      </c>
      <c r="C29" s="216">
        <f>0.1275*$G$23</f>
        <v>3.8249999999999999E-2</v>
      </c>
      <c r="D29" s="216">
        <f>+G23*9.38%</f>
        <v>2.8140000000000002E-2</v>
      </c>
      <c r="E29" s="282">
        <f t="shared" si="0"/>
        <v>0.73568627450980395</v>
      </c>
      <c r="F29" s="591"/>
      <c r="G29" s="843"/>
      <c r="H29" s="845">
        <f t="shared" ref="H29:H38" si="1">+IF(D29="","",((D29*100%)/$G$23)+H28)</f>
        <v>0.34379999999999999</v>
      </c>
      <c r="I29" s="585"/>
      <c r="J29" s="185"/>
      <c r="K29" s="185"/>
      <c r="M29" s="188"/>
    </row>
    <row r="30" spans="1:15" ht="15.6" customHeight="1" x14ac:dyDescent="0.2">
      <c r="A30" s="276"/>
      <c r="B30" s="191" t="s">
        <v>116</v>
      </c>
      <c r="C30" s="216">
        <f>12.38%*G23</f>
        <v>3.7139999999999999E-2</v>
      </c>
      <c r="D30" s="216">
        <f>12%*G23</f>
        <v>3.5999999999999997E-2</v>
      </c>
      <c r="E30" s="282">
        <f t="shared" si="0"/>
        <v>0.96930533117932138</v>
      </c>
      <c r="F30" s="591"/>
      <c r="G30" s="843"/>
      <c r="H30" s="845">
        <f t="shared" si="1"/>
        <v>0.46379999999999999</v>
      </c>
      <c r="I30" s="585"/>
      <c r="J30" s="185"/>
      <c r="K30" s="185"/>
      <c r="M30" s="188"/>
    </row>
    <row r="31" spans="1:15" ht="15.6" customHeight="1" x14ac:dyDescent="0.2">
      <c r="A31" s="276"/>
      <c r="B31" s="191" t="s">
        <v>117</v>
      </c>
      <c r="C31" s="216">
        <v>0</v>
      </c>
      <c r="D31" s="216">
        <v>0</v>
      </c>
      <c r="E31" s="282">
        <f t="shared" si="0"/>
        <v>0</v>
      </c>
      <c r="F31" s="591"/>
      <c r="G31" s="843"/>
      <c r="H31" s="845">
        <f t="shared" si="1"/>
        <v>0.46379999999999999</v>
      </c>
      <c r="I31" s="585"/>
      <c r="J31" s="185"/>
      <c r="K31" s="185"/>
      <c r="M31" s="188"/>
    </row>
    <row r="32" spans="1:15" ht="15.6" customHeight="1" x14ac:dyDescent="0.2">
      <c r="A32" s="276"/>
      <c r="B32" s="191" t="s">
        <v>118</v>
      </c>
      <c r="C32" s="216">
        <v>0</v>
      </c>
      <c r="D32" s="216">
        <v>0</v>
      </c>
      <c r="E32" s="282">
        <f t="shared" si="0"/>
        <v>0</v>
      </c>
      <c r="F32" s="591"/>
      <c r="G32" s="843"/>
      <c r="H32" s="845">
        <f t="shared" si="1"/>
        <v>0.46379999999999999</v>
      </c>
      <c r="I32" s="585"/>
      <c r="J32" s="185"/>
      <c r="K32" s="185"/>
      <c r="M32" s="188"/>
    </row>
    <row r="33" spans="1:11" ht="19.5" customHeight="1" x14ac:dyDescent="0.2">
      <c r="A33" s="276"/>
      <c r="B33" s="191" t="s">
        <v>119</v>
      </c>
      <c r="C33" s="216">
        <v>0</v>
      </c>
      <c r="D33" s="216">
        <v>0</v>
      </c>
      <c r="E33" s="282">
        <f t="shared" si="0"/>
        <v>0</v>
      </c>
      <c r="F33" s="591"/>
      <c r="G33" s="843"/>
      <c r="H33" s="845">
        <f t="shared" si="1"/>
        <v>0.46379999999999999</v>
      </c>
      <c r="I33" s="585"/>
      <c r="J33" s="195"/>
      <c r="K33" s="195"/>
    </row>
    <row r="34" spans="1:11" ht="19.5" customHeight="1" x14ac:dyDescent="0.2">
      <c r="A34" s="276"/>
      <c r="B34" s="191" t="s">
        <v>120</v>
      </c>
      <c r="C34" s="216">
        <v>0</v>
      </c>
      <c r="D34" s="216">
        <v>0</v>
      </c>
      <c r="E34" s="282">
        <f t="shared" si="0"/>
        <v>0</v>
      </c>
      <c r="F34" s="591"/>
      <c r="G34" s="843"/>
      <c r="H34" s="845">
        <f t="shared" si="1"/>
        <v>0.46379999999999999</v>
      </c>
      <c r="I34" s="585"/>
      <c r="J34" s="195"/>
      <c r="K34" s="195"/>
    </row>
    <row r="35" spans="1:11" ht="19.5" customHeight="1" x14ac:dyDescent="0.2">
      <c r="A35" s="276"/>
      <c r="B35" s="191" t="s">
        <v>121</v>
      </c>
      <c r="C35" s="216">
        <v>0</v>
      </c>
      <c r="D35" s="216">
        <v>0</v>
      </c>
      <c r="E35" s="282">
        <f t="shared" si="0"/>
        <v>0</v>
      </c>
      <c r="F35" s="591"/>
      <c r="G35" s="843"/>
      <c r="H35" s="845">
        <f t="shared" si="1"/>
        <v>0.46379999999999999</v>
      </c>
      <c r="I35" s="585"/>
      <c r="J35" s="195" t="s">
        <v>412</v>
      </c>
      <c r="K35" s="195"/>
    </row>
    <row r="36" spans="1:11" ht="19.5" customHeight="1" x14ac:dyDescent="0.2">
      <c r="A36" s="276"/>
      <c r="B36" s="191" t="s">
        <v>122</v>
      </c>
      <c r="C36" s="216">
        <f>11.25%*$G$23</f>
        <v>3.3750000000000002E-2</v>
      </c>
      <c r="D36" s="216">
        <v>0</v>
      </c>
      <c r="E36" s="282">
        <f t="shared" si="0"/>
        <v>0</v>
      </c>
      <c r="F36" s="591"/>
      <c r="G36" s="843"/>
      <c r="H36" s="845">
        <f t="shared" si="1"/>
        <v>0.46379999999999999</v>
      </c>
      <c r="I36" s="585"/>
      <c r="J36" s="195"/>
      <c r="K36" s="195"/>
    </row>
    <row r="37" spans="1:11" ht="19.5" customHeight="1" x14ac:dyDescent="0.2">
      <c r="A37" s="276"/>
      <c r="B37" s="191" t="s">
        <v>123</v>
      </c>
      <c r="C37" s="216">
        <f>24.94%*$G$23</f>
        <v>7.4819999999999998E-2</v>
      </c>
      <c r="D37" s="216">
        <v>0</v>
      </c>
      <c r="E37" s="282">
        <f t="shared" si="0"/>
        <v>0</v>
      </c>
      <c r="F37" s="591"/>
      <c r="G37" s="843"/>
      <c r="H37" s="845">
        <f t="shared" si="1"/>
        <v>0.46379999999999999</v>
      </c>
      <c r="I37" s="585"/>
      <c r="J37" s="195"/>
      <c r="K37" s="195"/>
    </row>
    <row r="38" spans="1:11" ht="19.5" customHeight="1" x14ac:dyDescent="0.2">
      <c r="A38" s="276"/>
      <c r="B38" s="191" t="s">
        <v>124</v>
      </c>
      <c r="C38" s="216">
        <f>13.69%*$G$23</f>
        <v>4.1069999999999995E-2</v>
      </c>
      <c r="D38" s="216">
        <v>0</v>
      </c>
      <c r="E38" s="282">
        <f t="shared" si="0"/>
        <v>0</v>
      </c>
      <c r="F38" s="592"/>
      <c r="G38" s="844"/>
      <c r="H38" s="845">
        <f t="shared" si="1"/>
        <v>0.46379999999999999</v>
      </c>
      <c r="I38" s="586"/>
      <c r="J38" s="195"/>
      <c r="K38" s="195"/>
    </row>
    <row r="39" spans="1:11" ht="52.5" customHeight="1" x14ac:dyDescent="0.2">
      <c r="A39" s="276"/>
      <c r="B39" s="229" t="s">
        <v>277</v>
      </c>
      <c r="C39" s="572" t="s">
        <v>396</v>
      </c>
      <c r="D39" s="573"/>
      <c r="E39" s="573"/>
      <c r="F39" s="573"/>
      <c r="G39" s="573"/>
      <c r="H39" s="573"/>
      <c r="I39" s="574"/>
      <c r="J39" s="196"/>
      <c r="K39" s="196"/>
    </row>
    <row r="40" spans="1:11" ht="34.5" customHeight="1" x14ac:dyDescent="0.2">
      <c r="A40" s="276"/>
      <c r="B40" s="575"/>
      <c r="C40" s="576"/>
      <c r="D40" s="576"/>
      <c r="E40" s="576"/>
      <c r="F40" s="576"/>
      <c r="G40" s="576"/>
      <c r="H40" s="576"/>
      <c r="I40" s="577"/>
      <c r="J40" s="175"/>
      <c r="K40" s="175"/>
    </row>
    <row r="41" spans="1:11" ht="34.5" customHeight="1" x14ac:dyDescent="0.2">
      <c r="A41" s="276"/>
      <c r="B41" s="578"/>
      <c r="C41" s="579"/>
      <c r="D41" s="579"/>
      <c r="E41" s="579"/>
      <c r="F41" s="579"/>
      <c r="G41" s="579"/>
      <c r="H41" s="579"/>
      <c r="I41" s="580"/>
      <c r="J41" s="196"/>
      <c r="K41" s="196"/>
    </row>
    <row r="42" spans="1:11" ht="34.5" customHeight="1" x14ac:dyDescent="0.2">
      <c r="A42" s="276"/>
      <c r="B42" s="578"/>
      <c r="C42" s="579"/>
      <c r="D42" s="579"/>
      <c r="E42" s="579"/>
      <c r="F42" s="579"/>
      <c r="G42" s="579"/>
      <c r="H42" s="579"/>
      <c r="I42" s="580"/>
      <c r="J42" s="196"/>
      <c r="K42" s="196"/>
    </row>
    <row r="43" spans="1:11" ht="34.5" customHeight="1" x14ac:dyDescent="0.2">
      <c r="A43" s="276"/>
      <c r="B43" s="578"/>
      <c r="C43" s="579"/>
      <c r="D43" s="579"/>
      <c r="E43" s="579"/>
      <c r="F43" s="579"/>
      <c r="G43" s="579"/>
      <c r="H43" s="579"/>
      <c r="I43" s="580"/>
      <c r="J43" s="196"/>
      <c r="K43" s="196"/>
    </row>
    <row r="44" spans="1:11" ht="34.5" customHeight="1" x14ac:dyDescent="0.2">
      <c r="A44" s="276"/>
      <c r="B44" s="581"/>
      <c r="C44" s="582"/>
      <c r="D44" s="582"/>
      <c r="E44" s="582"/>
      <c r="F44" s="582"/>
      <c r="G44" s="582"/>
      <c r="H44" s="582"/>
      <c r="I44" s="583"/>
      <c r="J44" s="174"/>
      <c r="K44" s="174"/>
    </row>
    <row r="45" spans="1:11" ht="140.25" customHeight="1" x14ac:dyDescent="0.2">
      <c r="A45" s="276"/>
      <c r="B45" s="224" t="s">
        <v>278</v>
      </c>
      <c r="C45" s="607" t="s">
        <v>422</v>
      </c>
      <c r="D45" s="608"/>
      <c r="E45" s="608"/>
      <c r="F45" s="608"/>
      <c r="G45" s="608"/>
      <c r="H45" s="608"/>
      <c r="I45" s="609"/>
      <c r="J45" s="197"/>
      <c r="K45" s="197"/>
    </row>
    <row r="46" spans="1:11" ht="84" customHeight="1" x14ac:dyDescent="0.2">
      <c r="A46" s="276"/>
      <c r="B46" s="224" t="s">
        <v>279</v>
      </c>
      <c r="C46" s="601" t="s">
        <v>414</v>
      </c>
      <c r="D46" s="602"/>
      <c r="E46" s="602"/>
      <c r="F46" s="602"/>
      <c r="G46" s="602"/>
      <c r="H46" s="602"/>
      <c r="I46" s="603"/>
      <c r="J46" s="197"/>
      <c r="K46" s="197"/>
    </row>
    <row r="47" spans="1:11" ht="66" customHeight="1" x14ac:dyDescent="0.2">
      <c r="A47" s="276"/>
      <c r="B47" s="230" t="s">
        <v>280</v>
      </c>
      <c r="C47" s="604" t="s">
        <v>421</v>
      </c>
      <c r="D47" s="605"/>
      <c r="E47" s="605"/>
      <c r="F47" s="605"/>
      <c r="G47" s="605"/>
      <c r="H47" s="605"/>
      <c r="I47" s="606"/>
      <c r="J47" s="197"/>
      <c r="K47" s="197"/>
    </row>
    <row r="48" spans="1:11" ht="22.5" customHeight="1" x14ac:dyDescent="0.2">
      <c r="A48" s="276"/>
      <c r="B48" s="523" t="s">
        <v>236</v>
      </c>
      <c r="C48" s="524"/>
      <c r="D48" s="524"/>
      <c r="E48" s="524"/>
      <c r="F48" s="524"/>
      <c r="G48" s="524"/>
      <c r="H48" s="524"/>
      <c r="I48" s="525"/>
      <c r="J48" s="197"/>
      <c r="K48" s="197"/>
    </row>
    <row r="49" spans="1:11" ht="22.5" customHeight="1" x14ac:dyDescent="0.2">
      <c r="A49" s="276"/>
      <c r="B49" s="597" t="s">
        <v>281</v>
      </c>
      <c r="C49" s="218" t="s">
        <v>282</v>
      </c>
      <c r="D49" s="599" t="s">
        <v>283</v>
      </c>
      <c r="E49" s="599"/>
      <c r="F49" s="599"/>
      <c r="G49" s="599" t="s">
        <v>284</v>
      </c>
      <c r="H49" s="599"/>
      <c r="I49" s="600"/>
      <c r="J49" s="198"/>
      <c r="K49" s="198"/>
    </row>
    <row r="50" spans="1:11" ht="30.75" customHeight="1" x14ac:dyDescent="0.2">
      <c r="A50" s="276"/>
      <c r="B50" s="598"/>
      <c r="C50" s="280"/>
      <c r="D50" s="593"/>
      <c r="E50" s="593"/>
      <c r="F50" s="593"/>
      <c r="G50" s="593"/>
      <c r="H50" s="593"/>
      <c r="I50" s="594"/>
      <c r="J50" s="198"/>
      <c r="K50" s="198"/>
    </row>
    <row r="51" spans="1:11" ht="32.25" customHeight="1" x14ac:dyDescent="0.2">
      <c r="A51" s="276"/>
      <c r="B51" s="233" t="s">
        <v>285</v>
      </c>
      <c r="C51" s="593" t="s">
        <v>327</v>
      </c>
      <c r="D51" s="593"/>
      <c r="E51" s="593"/>
      <c r="F51" s="593"/>
      <c r="G51" s="593"/>
      <c r="H51" s="593"/>
      <c r="I51" s="594"/>
      <c r="J51" s="200"/>
      <c r="K51" s="200"/>
    </row>
    <row r="52" spans="1:11" ht="28.5" customHeight="1" x14ac:dyDescent="0.2">
      <c r="A52" s="276"/>
      <c r="B52" s="234" t="s">
        <v>286</v>
      </c>
      <c r="C52" s="593" t="s">
        <v>327</v>
      </c>
      <c r="D52" s="593"/>
      <c r="E52" s="593"/>
      <c r="F52" s="593"/>
      <c r="G52" s="593"/>
      <c r="H52" s="593"/>
      <c r="I52" s="594"/>
      <c r="J52" s="200"/>
      <c r="K52" s="200"/>
    </row>
    <row r="53" spans="1:11" ht="30" customHeight="1" x14ac:dyDescent="0.2">
      <c r="A53" s="276"/>
      <c r="B53" s="230" t="s">
        <v>287</v>
      </c>
      <c r="C53" s="593" t="s">
        <v>355</v>
      </c>
      <c r="D53" s="593"/>
      <c r="E53" s="593"/>
      <c r="F53" s="593"/>
      <c r="G53" s="593"/>
      <c r="H53" s="593"/>
      <c r="I53" s="594"/>
      <c r="J53" s="201"/>
      <c r="K53" s="201"/>
    </row>
    <row r="54" spans="1:11" ht="31.5" customHeight="1" thickBot="1" x14ac:dyDescent="0.25">
      <c r="A54" s="281"/>
      <c r="B54" s="211" t="s">
        <v>288</v>
      </c>
      <c r="C54" s="595" t="s">
        <v>375</v>
      </c>
      <c r="D54" s="595"/>
      <c r="E54" s="595"/>
      <c r="F54" s="595"/>
      <c r="G54" s="595"/>
      <c r="H54" s="595"/>
      <c r="I54" s="596"/>
      <c r="J54" s="202"/>
      <c r="K54" s="202"/>
    </row>
    <row r="55" spans="1:11" x14ac:dyDescent="0.2">
      <c r="B55" s="203"/>
      <c r="C55" s="204"/>
      <c r="D55" s="204"/>
      <c r="E55" s="205"/>
      <c r="F55" s="205"/>
      <c r="G55" s="212"/>
      <c r="H55" s="207"/>
      <c r="I55" s="204"/>
      <c r="J55" s="202"/>
      <c r="K55" s="202"/>
    </row>
    <row r="56" spans="1:11" x14ac:dyDescent="0.2">
      <c r="B56" s="203"/>
      <c r="C56" s="204"/>
      <c r="D56" s="204"/>
      <c r="E56" s="205"/>
      <c r="F56" s="205"/>
      <c r="G56" s="212"/>
      <c r="H56" s="207"/>
      <c r="I56" s="204"/>
      <c r="J56" s="202"/>
      <c r="K56" s="202"/>
    </row>
    <row r="57" spans="1:11" x14ac:dyDescent="0.2">
      <c r="B57" s="203"/>
      <c r="C57" s="204"/>
      <c r="D57" s="204"/>
      <c r="E57" s="205"/>
      <c r="F57" s="205"/>
      <c r="G57" s="212"/>
      <c r="H57" s="207"/>
      <c r="I57" s="204"/>
      <c r="J57" s="202"/>
      <c r="K57" s="202"/>
    </row>
    <row r="58" spans="1:11" x14ac:dyDescent="0.2">
      <c r="B58" s="203"/>
      <c r="C58" s="204"/>
      <c r="D58" s="204"/>
      <c r="E58" s="205"/>
      <c r="F58" s="205"/>
      <c r="G58" s="212"/>
      <c r="H58" s="207"/>
      <c r="I58" s="204"/>
      <c r="J58" s="202"/>
      <c r="K58" s="202"/>
    </row>
    <row r="59" spans="1:11" x14ac:dyDescent="0.2">
      <c r="B59" s="203"/>
      <c r="C59" s="204"/>
      <c r="D59" s="204"/>
      <c r="E59" s="205"/>
      <c r="F59" s="205"/>
      <c r="G59" s="212"/>
      <c r="H59" s="207"/>
      <c r="I59" s="204"/>
      <c r="J59" s="202"/>
      <c r="K59" s="202"/>
    </row>
    <row r="60" spans="1:11" ht="25.5" customHeight="1" x14ac:dyDescent="0.2">
      <c r="B60" s="203"/>
      <c r="C60" s="204"/>
      <c r="D60" s="204"/>
      <c r="E60" s="205"/>
      <c r="F60" s="205"/>
      <c r="G60" s="212"/>
      <c r="H60" s="207"/>
      <c r="I60" s="204"/>
      <c r="J60" s="202"/>
      <c r="K60" s="202"/>
    </row>
  </sheetData>
  <mergeCells count="59">
    <mergeCell ref="B48:I48"/>
    <mergeCell ref="C46:I46"/>
    <mergeCell ref="C47:I47"/>
    <mergeCell ref="C52:I52"/>
    <mergeCell ref="C45:I45"/>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0"/>
  <sheetViews>
    <sheetView view="pageBreakPreview" topLeftCell="A43" zoomScale="70" zoomScaleNormal="70" zoomScaleSheetLayoutView="70" zoomScalePageLayoutView="85" workbookViewId="0">
      <selection activeCell="B46" sqref="B46"/>
    </sheetView>
  </sheetViews>
  <sheetFormatPr baseColWidth="10" defaultColWidth="10.85546875" defaultRowHeight="12.75" x14ac:dyDescent="0.2"/>
  <cols>
    <col min="1" max="1" width="1" style="173" customWidth="1"/>
    <col min="2" max="2" width="25.42578125" style="208" customWidth="1"/>
    <col min="3" max="5" width="25.7109375" style="173" customWidth="1"/>
    <col min="6" max="6" width="25" style="173" customWidth="1"/>
    <col min="7" max="7" width="22" style="208" customWidth="1"/>
    <col min="8" max="8" width="20.42578125" style="173" customWidth="1"/>
    <col min="9" max="9" width="25.28515625" style="173" customWidth="1"/>
    <col min="10" max="11" width="22.42578125" style="173" customWidth="1"/>
    <col min="12" max="24" width="10.85546875" style="171"/>
    <col min="25" max="16384" width="10.85546875" style="173"/>
  </cols>
  <sheetData>
    <row r="1" spans="2:14" ht="37.5" customHeight="1" x14ac:dyDescent="0.2">
      <c r="B1" s="511"/>
      <c r="C1" s="610" t="s">
        <v>25</v>
      </c>
      <c r="D1" s="610"/>
      <c r="E1" s="610"/>
      <c r="F1" s="610"/>
      <c r="G1" s="610"/>
      <c r="H1" s="610"/>
      <c r="I1" s="515"/>
      <c r="J1" s="170"/>
      <c r="K1" s="170"/>
      <c r="M1" s="172" t="s">
        <v>47</v>
      </c>
    </row>
    <row r="2" spans="2:14" ht="37.5" customHeight="1" x14ac:dyDescent="0.2">
      <c r="B2" s="512"/>
      <c r="C2" s="518" t="s">
        <v>239</v>
      </c>
      <c r="D2" s="518"/>
      <c r="E2" s="518"/>
      <c r="F2" s="518"/>
      <c r="G2" s="518"/>
      <c r="H2" s="518"/>
      <c r="I2" s="516"/>
      <c r="J2" s="170"/>
      <c r="K2" s="170"/>
      <c r="M2" s="172" t="s">
        <v>48</v>
      </c>
    </row>
    <row r="3" spans="2:14" ht="37.5" customHeight="1" thickBot="1" x14ac:dyDescent="0.25">
      <c r="B3" s="513"/>
      <c r="C3" s="519" t="s">
        <v>240</v>
      </c>
      <c r="D3" s="519"/>
      <c r="E3" s="519"/>
      <c r="F3" s="519" t="s">
        <v>241</v>
      </c>
      <c r="G3" s="519"/>
      <c r="H3" s="519"/>
      <c r="I3" s="517"/>
      <c r="J3" s="170"/>
      <c r="K3" s="170"/>
      <c r="M3" s="172" t="s">
        <v>50</v>
      </c>
    </row>
    <row r="4" spans="2:14" ht="23.25" customHeight="1" x14ac:dyDescent="0.2">
      <c r="B4" s="520" t="s">
        <v>357</v>
      </c>
      <c r="C4" s="521"/>
      <c r="D4" s="521"/>
      <c r="E4" s="521"/>
      <c r="F4" s="521"/>
      <c r="G4" s="521"/>
      <c r="H4" s="521"/>
      <c r="I4" s="522"/>
      <c r="J4" s="174"/>
      <c r="K4" s="174"/>
    </row>
    <row r="5" spans="2:14" ht="24" customHeight="1" x14ac:dyDescent="0.2">
      <c r="B5" s="523" t="s">
        <v>234</v>
      </c>
      <c r="C5" s="524"/>
      <c r="D5" s="524"/>
      <c r="E5" s="524"/>
      <c r="F5" s="524"/>
      <c r="G5" s="524"/>
      <c r="H5" s="524"/>
      <c r="I5" s="525"/>
      <c r="J5" s="175"/>
      <c r="K5" s="175"/>
      <c r="N5" s="176" t="s">
        <v>57</v>
      </c>
    </row>
    <row r="6" spans="2:14" ht="30.75" customHeight="1" x14ac:dyDescent="0.2">
      <c r="B6" s="224" t="s">
        <v>242</v>
      </c>
      <c r="C6" s="222">
        <v>2</v>
      </c>
      <c r="D6" s="526" t="s">
        <v>243</v>
      </c>
      <c r="E6" s="526"/>
      <c r="F6" s="527" t="s">
        <v>361</v>
      </c>
      <c r="G6" s="527"/>
      <c r="H6" s="527"/>
      <c r="I6" s="528"/>
      <c r="J6" s="177"/>
      <c r="K6" s="177"/>
      <c r="M6" s="172" t="s">
        <v>60</v>
      </c>
      <c r="N6" s="176" t="s">
        <v>61</v>
      </c>
    </row>
    <row r="7" spans="2:14" ht="30.75" customHeight="1" x14ac:dyDescent="0.2">
      <c r="B7" s="224" t="s">
        <v>244</v>
      </c>
      <c r="C7" s="222" t="s">
        <v>81</v>
      </c>
      <c r="D7" s="526" t="s">
        <v>245</v>
      </c>
      <c r="E7" s="526"/>
      <c r="F7" s="529" t="s">
        <v>292</v>
      </c>
      <c r="G7" s="529"/>
      <c r="H7" s="178" t="s">
        <v>246</v>
      </c>
      <c r="I7" s="223" t="s">
        <v>81</v>
      </c>
      <c r="J7" s="179"/>
      <c r="K7" s="179"/>
      <c r="M7" s="172" t="s">
        <v>65</v>
      </c>
      <c r="N7" s="176" t="s">
        <v>66</v>
      </c>
    </row>
    <row r="8" spans="2:14" ht="30.75" customHeight="1" x14ac:dyDescent="0.2">
      <c r="B8" s="224" t="s">
        <v>247</v>
      </c>
      <c r="C8" s="527" t="s">
        <v>289</v>
      </c>
      <c r="D8" s="527"/>
      <c r="E8" s="527"/>
      <c r="F8" s="527"/>
      <c r="G8" s="178" t="s">
        <v>248</v>
      </c>
      <c r="H8" s="532">
        <v>7550</v>
      </c>
      <c r="I8" s="533"/>
      <c r="J8" s="180"/>
      <c r="K8" s="180"/>
      <c r="M8" s="172" t="s">
        <v>69</v>
      </c>
      <c r="N8" s="176" t="s">
        <v>70</v>
      </c>
    </row>
    <row r="9" spans="2:14" ht="30.75" customHeight="1" x14ac:dyDescent="0.2">
      <c r="B9" s="224" t="s">
        <v>48</v>
      </c>
      <c r="C9" s="534" t="s">
        <v>60</v>
      </c>
      <c r="D9" s="534"/>
      <c r="E9" s="534"/>
      <c r="F9" s="534"/>
      <c r="G9" s="178" t="s">
        <v>249</v>
      </c>
      <c r="H9" s="535" t="s">
        <v>290</v>
      </c>
      <c r="I9" s="536"/>
      <c r="J9" s="181"/>
      <c r="K9" s="181"/>
      <c r="M9" s="182" t="s">
        <v>73</v>
      </c>
    </row>
    <row r="10" spans="2:14" ht="98.25" customHeight="1" x14ac:dyDescent="0.2">
      <c r="B10" s="224" t="s">
        <v>250</v>
      </c>
      <c r="C10" s="527" t="s">
        <v>353</v>
      </c>
      <c r="D10" s="527"/>
      <c r="E10" s="527"/>
      <c r="F10" s="527"/>
      <c r="G10" s="527"/>
      <c r="H10" s="527"/>
      <c r="I10" s="528"/>
      <c r="J10" s="183"/>
      <c r="K10" s="183"/>
      <c r="M10" s="182"/>
    </row>
    <row r="11" spans="2:14" ht="30.75" customHeight="1" x14ac:dyDescent="0.2">
      <c r="B11" s="224" t="s">
        <v>251</v>
      </c>
      <c r="C11" s="537" t="s">
        <v>291</v>
      </c>
      <c r="D11" s="537"/>
      <c r="E11" s="537"/>
      <c r="F11" s="537"/>
      <c r="G11" s="537"/>
      <c r="H11" s="537"/>
      <c r="I11" s="538"/>
      <c r="J11" s="179"/>
      <c r="K11" s="179"/>
      <c r="M11" s="182"/>
      <c r="N11" s="176" t="s">
        <v>76</v>
      </c>
    </row>
    <row r="12" spans="2:14" ht="30.75" customHeight="1" x14ac:dyDescent="0.2">
      <c r="B12" s="224" t="s">
        <v>254</v>
      </c>
      <c r="C12" s="530" t="s">
        <v>304</v>
      </c>
      <c r="D12" s="530"/>
      <c r="E12" s="530"/>
      <c r="F12" s="530"/>
      <c r="G12" s="178" t="s">
        <v>252</v>
      </c>
      <c r="H12" s="539" t="s">
        <v>91</v>
      </c>
      <c r="I12" s="540"/>
      <c r="J12" s="179"/>
      <c r="K12" s="179"/>
      <c r="M12" s="182" t="s">
        <v>80</v>
      </c>
      <c r="N12" s="176" t="s">
        <v>81</v>
      </c>
    </row>
    <row r="13" spans="2:14" ht="30.75" customHeight="1" x14ac:dyDescent="0.2">
      <c r="B13" s="224" t="s">
        <v>255</v>
      </c>
      <c r="C13" s="541" t="s">
        <v>330</v>
      </c>
      <c r="D13" s="541"/>
      <c r="E13" s="541"/>
      <c r="F13" s="541"/>
      <c r="G13" s="221" t="s">
        <v>253</v>
      </c>
      <c r="H13" s="539" t="s">
        <v>61</v>
      </c>
      <c r="I13" s="540"/>
      <c r="J13" s="179"/>
      <c r="K13" s="179"/>
      <c r="M13" s="182" t="s">
        <v>84</v>
      </c>
    </row>
    <row r="14" spans="2:14" ht="64.5" customHeight="1" x14ac:dyDescent="0.2">
      <c r="B14" s="224" t="s">
        <v>256</v>
      </c>
      <c r="C14" s="530" t="s">
        <v>391</v>
      </c>
      <c r="D14" s="530"/>
      <c r="E14" s="530"/>
      <c r="F14" s="530"/>
      <c r="G14" s="530"/>
      <c r="H14" s="530"/>
      <c r="I14" s="531"/>
      <c r="J14" s="183"/>
      <c r="K14" s="183"/>
      <c r="M14" s="182" t="s">
        <v>86</v>
      </c>
      <c r="N14" s="176"/>
    </row>
    <row r="15" spans="2:14" ht="30.75" customHeight="1" x14ac:dyDescent="0.2">
      <c r="B15" s="224" t="s">
        <v>257</v>
      </c>
      <c r="C15" s="530" t="s">
        <v>293</v>
      </c>
      <c r="D15" s="530"/>
      <c r="E15" s="530"/>
      <c r="F15" s="530"/>
      <c r="G15" s="530"/>
      <c r="H15" s="530"/>
      <c r="I15" s="531"/>
      <c r="J15" s="184"/>
      <c r="K15" s="184"/>
      <c r="M15" s="182" t="s">
        <v>88</v>
      </c>
      <c r="N15" s="176"/>
    </row>
    <row r="16" spans="2:14" ht="35.450000000000003" customHeight="1" x14ac:dyDescent="0.2">
      <c r="B16" s="224" t="s">
        <v>258</v>
      </c>
      <c r="C16" s="537" t="s">
        <v>329</v>
      </c>
      <c r="D16" s="537"/>
      <c r="E16" s="537"/>
      <c r="F16" s="537"/>
      <c r="G16" s="537"/>
      <c r="H16" s="537"/>
      <c r="I16" s="538"/>
      <c r="J16" s="185"/>
      <c r="K16" s="185"/>
      <c r="M16" s="182"/>
      <c r="N16" s="176"/>
    </row>
    <row r="17" spans="2:14" ht="30.75" customHeight="1" x14ac:dyDescent="0.2">
      <c r="B17" s="224" t="s">
        <v>259</v>
      </c>
      <c r="C17" s="529" t="s">
        <v>152</v>
      </c>
      <c r="D17" s="548"/>
      <c r="E17" s="548"/>
      <c r="F17" s="548"/>
      <c r="G17" s="548"/>
      <c r="H17" s="548"/>
      <c r="I17" s="549"/>
      <c r="J17" s="186"/>
      <c r="K17" s="186"/>
      <c r="M17" s="182" t="s">
        <v>91</v>
      </c>
      <c r="N17" s="176"/>
    </row>
    <row r="18" spans="2:14" ht="18" customHeight="1" x14ac:dyDescent="0.2">
      <c r="B18" s="550" t="s">
        <v>265</v>
      </c>
      <c r="C18" s="551" t="s">
        <v>237</v>
      </c>
      <c r="D18" s="551"/>
      <c r="E18" s="551"/>
      <c r="F18" s="552" t="s">
        <v>238</v>
      </c>
      <c r="G18" s="552"/>
      <c r="H18" s="552"/>
      <c r="I18" s="553"/>
      <c r="J18" s="187"/>
      <c r="K18" s="187"/>
      <c r="M18" s="182" t="s">
        <v>79</v>
      </c>
      <c r="N18" s="176"/>
    </row>
    <row r="19" spans="2:14" ht="39.75" customHeight="1" x14ac:dyDescent="0.2">
      <c r="B19" s="550"/>
      <c r="C19" s="527" t="s">
        <v>302</v>
      </c>
      <c r="D19" s="527"/>
      <c r="E19" s="527"/>
      <c r="F19" s="527" t="s">
        <v>303</v>
      </c>
      <c r="G19" s="527"/>
      <c r="H19" s="527"/>
      <c r="I19" s="528"/>
      <c r="J19" s="185"/>
      <c r="K19" s="185"/>
      <c r="M19" s="182" t="s">
        <v>95</v>
      </c>
      <c r="N19" s="176"/>
    </row>
    <row r="20" spans="2:14" ht="39.75" customHeight="1" x14ac:dyDescent="0.2">
      <c r="B20" s="224" t="s">
        <v>266</v>
      </c>
      <c r="C20" s="554" t="s">
        <v>152</v>
      </c>
      <c r="D20" s="555"/>
      <c r="E20" s="556"/>
      <c r="F20" s="557" t="s">
        <v>152</v>
      </c>
      <c r="G20" s="557"/>
      <c r="H20" s="557"/>
      <c r="I20" s="558"/>
      <c r="J20" s="179"/>
      <c r="K20" s="179"/>
      <c r="M20" s="182"/>
      <c r="N20" s="176"/>
    </row>
    <row r="21" spans="2:14" ht="105" customHeight="1" x14ac:dyDescent="0.2">
      <c r="B21" s="224" t="s">
        <v>267</v>
      </c>
      <c r="C21" s="617" t="s">
        <v>392</v>
      </c>
      <c r="D21" s="618"/>
      <c r="E21" s="619"/>
      <c r="F21" s="620" t="s">
        <v>393</v>
      </c>
      <c r="G21" s="612"/>
      <c r="H21" s="612"/>
      <c r="I21" s="621"/>
      <c r="J21" s="184"/>
      <c r="K21" s="184"/>
      <c r="M21" s="188"/>
      <c r="N21" s="176"/>
    </row>
    <row r="22" spans="2:14" ht="23.25" customHeight="1" x14ac:dyDescent="0.2">
      <c r="B22" s="224" t="s">
        <v>268</v>
      </c>
      <c r="C22" s="611">
        <v>44197</v>
      </c>
      <c r="D22" s="622"/>
      <c r="E22" s="623"/>
      <c r="F22" s="178" t="s">
        <v>271</v>
      </c>
      <c r="G22" s="265">
        <v>8.5000000000000006E-2</v>
      </c>
      <c r="H22" s="178" t="s">
        <v>275</v>
      </c>
      <c r="I22" s="266">
        <v>8.5000000000000006E-2</v>
      </c>
      <c r="J22" s="189"/>
      <c r="K22" s="189"/>
      <c r="M22" s="188"/>
    </row>
    <row r="23" spans="2:14" ht="27" customHeight="1" x14ac:dyDescent="0.2">
      <c r="B23" s="224" t="s">
        <v>269</v>
      </c>
      <c r="C23" s="611">
        <v>44561</v>
      </c>
      <c r="D23" s="612"/>
      <c r="E23" s="613"/>
      <c r="F23" s="178" t="s">
        <v>272</v>
      </c>
      <c r="G23" s="614">
        <v>0.32</v>
      </c>
      <c r="H23" s="615"/>
      <c r="I23" s="616"/>
      <c r="J23" s="190"/>
      <c r="K23" s="190"/>
      <c r="M23" s="188"/>
    </row>
    <row r="24" spans="2:14" ht="30.75" customHeight="1" x14ac:dyDescent="0.2">
      <c r="B24" s="231" t="s">
        <v>270</v>
      </c>
      <c r="C24" s="624" t="s">
        <v>321</v>
      </c>
      <c r="D24" s="625"/>
      <c r="E24" s="626"/>
      <c r="F24" s="227" t="s">
        <v>274</v>
      </c>
      <c r="G24" s="570" t="s">
        <v>223</v>
      </c>
      <c r="H24" s="543"/>
      <c r="I24" s="571"/>
      <c r="J24" s="187"/>
      <c r="K24" s="187"/>
      <c r="M24" s="188"/>
    </row>
    <row r="25" spans="2:14" ht="22.5" customHeight="1" x14ac:dyDescent="0.2">
      <c r="B25" s="523" t="s">
        <v>235</v>
      </c>
      <c r="C25" s="524"/>
      <c r="D25" s="524"/>
      <c r="E25" s="524"/>
      <c r="F25" s="524"/>
      <c r="G25" s="524"/>
      <c r="H25" s="524"/>
      <c r="I25" s="525"/>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72">
        <f>0.083333*$G$23</f>
        <v>2.6666560000000002E-2</v>
      </c>
      <c r="D27" s="272">
        <f t="shared" ref="C27:D38" si="0">0.083333*$G$23</f>
        <v>2.6666560000000002E-2</v>
      </c>
      <c r="E27" s="263">
        <f>IF(OR(C27=0,C27=""),0,D27/C27)</f>
        <v>1</v>
      </c>
      <c r="F27" s="590">
        <f>SUM(C27:C38)</f>
        <v>0.31999872000000001</v>
      </c>
      <c r="G27" s="590">
        <f>SUM(D27:D38)</f>
        <v>0.21333248000000002</v>
      </c>
      <c r="H27" s="264">
        <f>+(D27*100%)/$G$23</f>
        <v>8.3333000000000004E-2</v>
      </c>
      <c r="I27" s="627">
        <f>G27+I22</f>
        <v>0.29833248000000001</v>
      </c>
      <c r="J27" s="185"/>
      <c r="K27" s="185"/>
      <c r="M27" s="188"/>
    </row>
    <row r="28" spans="2:14" ht="15.6" customHeight="1" x14ac:dyDescent="0.2">
      <c r="B28" s="191" t="s">
        <v>114</v>
      </c>
      <c r="C28" s="272">
        <f t="shared" si="0"/>
        <v>2.6666560000000002E-2</v>
      </c>
      <c r="D28" s="272">
        <f t="shared" si="0"/>
        <v>2.6666560000000002E-2</v>
      </c>
      <c r="E28" s="263">
        <f t="shared" ref="E28:E38" si="1">IF(OR(C28=0,C28=""),0,D28/C28)</f>
        <v>1</v>
      </c>
      <c r="F28" s="591"/>
      <c r="G28" s="591"/>
      <c r="H28" s="264">
        <f>+IF(D28="","",((D28*100%)/$G$23)+H27)</f>
        <v>0.16666600000000001</v>
      </c>
      <c r="I28" s="628"/>
      <c r="J28" s="185"/>
      <c r="K28" s="185"/>
      <c r="M28" s="188"/>
    </row>
    <row r="29" spans="2:14" ht="15.6" customHeight="1" x14ac:dyDescent="0.2">
      <c r="B29" s="191" t="s">
        <v>115</v>
      </c>
      <c r="C29" s="272">
        <f t="shared" si="0"/>
        <v>2.6666560000000002E-2</v>
      </c>
      <c r="D29" s="272">
        <f t="shared" si="0"/>
        <v>2.6666560000000002E-2</v>
      </c>
      <c r="E29" s="263">
        <f t="shared" si="1"/>
        <v>1</v>
      </c>
      <c r="F29" s="591"/>
      <c r="G29" s="591"/>
      <c r="H29" s="264">
        <f t="shared" ref="H29:H38" si="2">+IF(D29="","",((D29*100%)/$G$23)+H28)</f>
        <v>0.24999900000000003</v>
      </c>
      <c r="I29" s="628"/>
      <c r="J29" s="185"/>
      <c r="K29" s="185"/>
      <c r="M29" s="188"/>
    </row>
    <row r="30" spans="2:14" ht="15.6" customHeight="1" x14ac:dyDescent="0.2">
      <c r="B30" s="191" t="s">
        <v>116</v>
      </c>
      <c r="C30" s="272">
        <f t="shared" si="0"/>
        <v>2.6666560000000002E-2</v>
      </c>
      <c r="D30" s="272">
        <f t="shared" si="0"/>
        <v>2.6666560000000002E-2</v>
      </c>
      <c r="E30" s="263">
        <f t="shared" si="1"/>
        <v>1</v>
      </c>
      <c r="F30" s="591"/>
      <c r="G30" s="591"/>
      <c r="H30" s="264">
        <f t="shared" si="2"/>
        <v>0.33333200000000002</v>
      </c>
      <c r="I30" s="628"/>
      <c r="J30" s="185"/>
      <c r="K30" s="185"/>
      <c r="M30" s="188"/>
    </row>
    <row r="31" spans="2:14" ht="15.6" customHeight="1" x14ac:dyDescent="0.2">
      <c r="B31" s="191" t="s">
        <v>117</v>
      </c>
      <c r="C31" s="272">
        <f t="shared" si="0"/>
        <v>2.6666560000000002E-2</v>
      </c>
      <c r="D31" s="272">
        <f t="shared" si="0"/>
        <v>2.6666560000000002E-2</v>
      </c>
      <c r="E31" s="263">
        <f t="shared" si="1"/>
        <v>1</v>
      </c>
      <c r="F31" s="591"/>
      <c r="G31" s="591"/>
      <c r="H31" s="264">
        <f t="shared" si="2"/>
        <v>0.41666500000000001</v>
      </c>
      <c r="I31" s="628"/>
      <c r="J31" s="185"/>
      <c r="K31" s="185"/>
      <c r="M31" s="188"/>
    </row>
    <row r="32" spans="2:14" ht="15.6" customHeight="1" x14ac:dyDescent="0.2">
      <c r="B32" s="191" t="s">
        <v>118</v>
      </c>
      <c r="C32" s="272">
        <f t="shared" si="0"/>
        <v>2.6666560000000002E-2</v>
      </c>
      <c r="D32" s="272">
        <f t="shared" si="0"/>
        <v>2.6666560000000002E-2</v>
      </c>
      <c r="E32" s="263">
        <f t="shared" si="1"/>
        <v>1</v>
      </c>
      <c r="F32" s="591"/>
      <c r="G32" s="591"/>
      <c r="H32" s="264">
        <f t="shared" si="2"/>
        <v>0.499998</v>
      </c>
      <c r="I32" s="628"/>
      <c r="J32" s="185"/>
      <c r="K32" s="185"/>
      <c r="M32" s="188"/>
    </row>
    <row r="33" spans="2:11" ht="19.5" customHeight="1" x14ac:dyDescent="0.2">
      <c r="B33" s="191" t="s">
        <v>119</v>
      </c>
      <c r="C33" s="272">
        <f t="shared" si="0"/>
        <v>2.6666560000000002E-2</v>
      </c>
      <c r="D33" s="272">
        <f t="shared" si="0"/>
        <v>2.6666560000000002E-2</v>
      </c>
      <c r="E33" s="263">
        <f t="shared" si="1"/>
        <v>1</v>
      </c>
      <c r="F33" s="591"/>
      <c r="G33" s="591"/>
      <c r="H33" s="264">
        <f t="shared" si="2"/>
        <v>0.58333100000000004</v>
      </c>
      <c r="I33" s="628"/>
      <c r="J33" s="195"/>
      <c r="K33" s="195"/>
    </row>
    <row r="34" spans="2:11" ht="19.5" customHeight="1" x14ac:dyDescent="0.2">
      <c r="B34" s="191" t="s">
        <v>120</v>
      </c>
      <c r="C34" s="272">
        <f t="shared" si="0"/>
        <v>2.6666560000000002E-2</v>
      </c>
      <c r="D34" s="272">
        <f t="shared" si="0"/>
        <v>2.6666560000000002E-2</v>
      </c>
      <c r="E34" s="263">
        <f t="shared" si="1"/>
        <v>1</v>
      </c>
      <c r="F34" s="591"/>
      <c r="G34" s="591"/>
      <c r="H34" s="264">
        <f t="shared" si="2"/>
        <v>0.66666400000000003</v>
      </c>
      <c r="I34" s="628"/>
      <c r="J34" s="195"/>
      <c r="K34" s="195"/>
    </row>
    <row r="35" spans="2:11" ht="19.5" customHeight="1" x14ac:dyDescent="0.2">
      <c r="B35" s="191" t="s">
        <v>121</v>
      </c>
      <c r="C35" s="272">
        <f t="shared" si="0"/>
        <v>2.6666560000000002E-2</v>
      </c>
      <c r="D35" s="274"/>
      <c r="E35" s="263">
        <f t="shared" si="1"/>
        <v>0</v>
      </c>
      <c r="F35" s="591"/>
      <c r="G35" s="591"/>
      <c r="H35" s="264" t="str">
        <f t="shared" si="2"/>
        <v/>
      </c>
      <c r="I35" s="628"/>
      <c r="J35" s="195"/>
      <c r="K35" s="195"/>
    </row>
    <row r="36" spans="2:11" ht="19.5" customHeight="1" x14ac:dyDescent="0.2">
      <c r="B36" s="191" t="s">
        <v>122</v>
      </c>
      <c r="C36" s="272">
        <f t="shared" si="0"/>
        <v>2.6666560000000002E-2</v>
      </c>
      <c r="D36" s="274"/>
      <c r="E36" s="263">
        <f t="shared" si="1"/>
        <v>0</v>
      </c>
      <c r="F36" s="591"/>
      <c r="G36" s="591"/>
      <c r="H36" s="264" t="str">
        <f t="shared" si="2"/>
        <v/>
      </c>
      <c r="I36" s="628"/>
      <c r="J36" s="195"/>
      <c r="K36" s="195"/>
    </row>
    <row r="37" spans="2:11" ht="19.5" customHeight="1" x14ac:dyDescent="0.2">
      <c r="B37" s="191" t="s">
        <v>123</v>
      </c>
      <c r="C37" s="272">
        <f t="shared" si="0"/>
        <v>2.6666560000000002E-2</v>
      </c>
      <c r="D37" s="273"/>
      <c r="E37" s="263">
        <f t="shared" si="1"/>
        <v>0</v>
      </c>
      <c r="F37" s="591"/>
      <c r="G37" s="591"/>
      <c r="H37" s="264" t="str">
        <f t="shared" si="2"/>
        <v/>
      </c>
      <c r="I37" s="628"/>
      <c r="J37" s="195"/>
      <c r="K37" s="195"/>
    </row>
    <row r="38" spans="2:11" ht="19.5" customHeight="1" x14ac:dyDescent="0.2">
      <c r="B38" s="191" t="s">
        <v>124</v>
      </c>
      <c r="C38" s="272">
        <f t="shared" si="0"/>
        <v>2.6666560000000002E-2</v>
      </c>
      <c r="D38" s="273"/>
      <c r="E38" s="263">
        <f t="shared" si="1"/>
        <v>0</v>
      </c>
      <c r="F38" s="592"/>
      <c r="G38" s="592"/>
      <c r="H38" s="264" t="str">
        <f t="shared" si="2"/>
        <v/>
      </c>
      <c r="I38" s="629"/>
      <c r="J38" s="195"/>
      <c r="K38" s="195"/>
    </row>
    <row r="39" spans="2:11" ht="52.5" customHeight="1" x14ac:dyDescent="0.2">
      <c r="B39" s="229" t="s">
        <v>277</v>
      </c>
      <c r="C39" s="630" t="s">
        <v>397</v>
      </c>
      <c r="D39" s="631"/>
      <c r="E39" s="631"/>
      <c r="F39" s="631"/>
      <c r="G39" s="631"/>
      <c r="H39" s="631"/>
      <c r="I39" s="632"/>
      <c r="J39" s="196"/>
      <c r="K39" s="196"/>
    </row>
    <row r="40" spans="2:11" ht="34.5" customHeight="1" x14ac:dyDescent="0.2">
      <c r="B40" s="575"/>
      <c r="C40" s="576"/>
      <c r="D40" s="576"/>
      <c r="E40" s="576"/>
      <c r="F40" s="576"/>
      <c r="G40" s="576"/>
      <c r="H40" s="576"/>
      <c r="I40" s="577"/>
      <c r="J40" s="175"/>
      <c r="K40" s="175"/>
    </row>
    <row r="41" spans="2:11" ht="34.5" customHeight="1" x14ac:dyDescent="0.2">
      <c r="B41" s="578"/>
      <c r="C41" s="579"/>
      <c r="D41" s="579"/>
      <c r="E41" s="579"/>
      <c r="F41" s="579"/>
      <c r="G41" s="579"/>
      <c r="H41" s="579"/>
      <c r="I41" s="580"/>
      <c r="J41" s="196"/>
      <c r="K41" s="196"/>
    </row>
    <row r="42" spans="2:11" ht="34.5" customHeight="1" x14ac:dyDescent="0.2">
      <c r="B42" s="578"/>
      <c r="C42" s="579"/>
      <c r="D42" s="579"/>
      <c r="E42" s="579"/>
      <c r="F42" s="579"/>
      <c r="G42" s="579"/>
      <c r="H42" s="579"/>
      <c r="I42" s="580"/>
      <c r="J42" s="196"/>
      <c r="K42" s="196"/>
    </row>
    <row r="43" spans="2:11" ht="34.5" customHeight="1" x14ac:dyDescent="0.2">
      <c r="B43" s="578"/>
      <c r="C43" s="579"/>
      <c r="D43" s="579"/>
      <c r="E43" s="579"/>
      <c r="F43" s="579"/>
      <c r="G43" s="579"/>
      <c r="H43" s="579"/>
      <c r="I43" s="580"/>
      <c r="J43" s="196"/>
      <c r="K43" s="196"/>
    </row>
    <row r="44" spans="2:11" ht="34.5" customHeight="1" x14ac:dyDescent="0.2">
      <c r="B44" s="581"/>
      <c r="C44" s="582"/>
      <c r="D44" s="582"/>
      <c r="E44" s="582"/>
      <c r="F44" s="582"/>
      <c r="G44" s="582"/>
      <c r="H44" s="582"/>
      <c r="I44" s="583"/>
      <c r="J44" s="174"/>
      <c r="K44" s="174"/>
    </row>
    <row r="45" spans="2:11" ht="261.75" customHeight="1" x14ac:dyDescent="0.2">
      <c r="B45" s="224" t="s">
        <v>278</v>
      </c>
      <c r="C45" s="633" t="s">
        <v>415</v>
      </c>
      <c r="D45" s="634"/>
      <c r="E45" s="634"/>
      <c r="F45" s="634"/>
      <c r="G45" s="634"/>
      <c r="H45" s="634"/>
      <c r="I45" s="635"/>
      <c r="J45" s="197"/>
      <c r="K45" s="197"/>
    </row>
    <row r="46" spans="2:11" ht="46.5" customHeight="1" x14ac:dyDescent="0.2">
      <c r="B46" s="224" t="s">
        <v>279</v>
      </c>
      <c r="C46" s="633" t="s">
        <v>401</v>
      </c>
      <c r="D46" s="634"/>
      <c r="E46" s="634"/>
      <c r="F46" s="634"/>
      <c r="G46" s="634"/>
      <c r="H46" s="634"/>
      <c r="I46" s="635"/>
      <c r="J46" s="197"/>
      <c r="K46" s="197"/>
    </row>
    <row r="47" spans="2:11" ht="198.75" customHeight="1" x14ac:dyDescent="0.2">
      <c r="B47" s="230" t="s">
        <v>280</v>
      </c>
      <c r="C47" s="633" t="s">
        <v>416</v>
      </c>
      <c r="D47" s="634"/>
      <c r="E47" s="634"/>
      <c r="F47" s="634"/>
      <c r="G47" s="634"/>
      <c r="H47" s="634"/>
      <c r="I47" s="635"/>
      <c r="J47" s="197"/>
      <c r="K47" s="197"/>
    </row>
    <row r="48" spans="2:11" ht="22.5" customHeight="1" x14ac:dyDescent="0.2">
      <c r="B48" s="523" t="s">
        <v>236</v>
      </c>
      <c r="C48" s="524"/>
      <c r="D48" s="524"/>
      <c r="E48" s="524"/>
      <c r="F48" s="524"/>
      <c r="G48" s="524"/>
      <c r="H48" s="524"/>
      <c r="I48" s="525"/>
      <c r="J48" s="197"/>
      <c r="K48" s="197"/>
    </row>
    <row r="49" spans="2:11" ht="22.5" customHeight="1" x14ac:dyDescent="0.2">
      <c r="B49" s="597" t="s">
        <v>281</v>
      </c>
      <c r="C49" s="218" t="s">
        <v>282</v>
      </c>
      <c r="D49" s="599" t="s">
        <v>283</v>
      </c>
      <c r="E49" s="599"/>
      <c r="F49" s="599"/>
      <c r="G49" s="599" t="s">
        <v>284</v>
      </c>
      <c r="H49" s="599"/>
      <c r="I49" s="600"/>
      <c r="J49" s="198"/>
      <c r="K49" s="198"/>
    </row>
    <row r="50" spans="2:11" ht="30.75" customHeight="1" x14ac:dyDescent="0.2">
      <c r="B50" s="598"/>
      <c r="C50" s="232"/>
      <c r="D50" s="641"/>
      <c r="E50" s="641"/>
      <c r="F50" s="641"/>
      <c r="G50" s="641"/>
      <c r="H50" s="641"/>
      <c r="I50" s="642"/>
      <c r="J50" s="198"/>
      <c r="K50" s="198"/>
    </row>
    <row r="51" spans="2:11" ht="32.25" customHeight="1" x14ac:dyDescent="0.2">
      <c r="B51" s="233" t="s">
        <v>285</v>
      </c>
      <c r="C51" s="636" t="s">
        <v>328</v>
      </c>
      <c r="D51" s="636"/>
      <c r="E51" s="636"/>
      <c r="F51" s="636"/>
      <c r="G51" s="636"/>
      <c r="H51" s="636"/>
      <c r="I51" s="637"/>
      <c r="J51" s="200"/>
      <c r="K51" s="200"/>
    </row>
    <row r="52" spans="2:11" ht="28.5" customHeight="1" x14ac:dyDescent="0.2">
      <c r="B52" s="234" t="s">
        <v>286</v>
      </c>
      <c r="C52" s="636" t="s">
        <v>356</v>
      </c>
      <c r="D52" s="636"/>
      <c r="E52" s="636"/>
      <c r="F52" s="636"/>
      <c r="G52" s="636"/>
      <c r="H52" s="636"/>
      <c r="I52" s="637"/>
      <c r="J52" s="200"/>
      <c r="K52" s="200"/>
    </row>
    <row r="53" spans="2:11" ht="30" customHeight="1" x14ac:dyDescent="0.2">
      <c r="B53" s="230" t="s">
        <v>287</v>
      </c>
      <c r="C53" s="636" t="s">
        <v>355</v>
      </c>
      <c r="D53" s="636"/>
      <c r="E53" s="636"/>
      <c r="F53" s="636"/>
      <c r="G53" s="636"/>
      <c r="H53" s="636"/>
      <c r="I53" s="637"/>
      <c r="J53" s="201"/>
      <c r="K53" s="201"/>
    </row>
    <row r="54" spans="2:11" ht="31.5" customHeight="1" thickBot="1" x14ac:dyDescent="0.25">
      <c r="B54" s="211" t="s">
        <v>288</v>
      </c>
      <c r="C54" s="638" t="s">
        <v>375</v>
      </c>
      <c r="D54" s="639"/>
      <c r="E54" s="639"/>
      <c r="F54" s="639"/>
      <c r="G54" s="639"/>
      <c r="H54" s="639"/>
      <c r="I54" s="640"/>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C52:I52"/>
    <mergeCell ref="C53:I53"/>
    <mergeCell ref="C54:I54"/>
    <mergeCell ref="C51:I51"/>
    <mergeCell ref="B49:B50"/>
    <mergeCell ref="D49:F49"/>
    <mergeCell ref="G49:I49"/>
    <mergeCell ref="D50:F50"/>
    <mergeCell ref="G50:I50"/>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view="pageBreakPreview" topLeftCell="A29" zoomScale="85" zoomScaleNormal="85" zoomScaleSheetLayoutView="85" workbookViewId="0">
      <selection activeCell="D32" sqref="D32"/>
    </sheetView>
  </sheetViews>
  <sheetFormatPr baseColWidth="10" defaultColWidth="11.42578125" defaultRowHeight="12.75" x14ac:dyDescent="0.2"/>
  <cols>
    <col min="1" max="1" width="1" style="173" customWidth="1"/>
    <col min="2" max="2" width="25.42578125" style="208" customWidth="1"/>
    <col min="3" max="3" width="14.5703125" style="173" customWidth="1"/>
    <col min="4" max="4" width="20.140625" style="173" customWidth="1"/>
    <col min="5" max="5" width="16.42578125" style="173" customWidth="1"/>
    <col min="6" max="6" width="25" style="173" customWidth="1"/>
    <col min="7" max="7" width="22" style="209" customWidth="1"/>
    <col min="8" max="8" width="20.5703125" style="173" customWidth="1"/>
    <col min="9" max="11" width="22.42578125" style="173" customWidth="1"/>
    <col min="12" max="24" width="11.42578125" style="171"/>
    <col min="25" max="16384" width="11.42578125" style="173"/>
  </cols>
  <sheetData>
    <row r="1" spans="2:14" ht="37.5" customHeight="1" x14ac:dyDescent="0.2">
      <c r="B1" s="511"/>
      <c r="C1" s="514" t="s">
        <v>25</v>
      </c>
      <c r="D1" s="514"/>
      <c r="E1" s="514"/>
      <c r="F1" s="514"/>
      <c r="G1" s="514"/>
      <c r="H1" s="514"/>
      <c r="I1" s="515"/>
      <c r="J1" s="170"/>
      <c r="K1" s="170"/>
      <c r="M1" s="172" t="s">
        <v>47</v>
      </c>
    </row>
    <row r="2" spans="2:14" ht="37.5" customHeight="1" x14ac:dyDescent="0.2">
      <c r="B2" s="512"/>
      <c r="C2" s="643" t="s">
        <v>239</v>
      </c>
      <c r="D2" s="643"/>
      <c r="E2" s="643"/>
      <c r="F2" s="643"/>
      <c r="G2" s="643"/>
      <c r="H2" s="643"/>
      <c r="I2" s="516"/>
      <c r="J2" s="170"/>
      <c r="K2" s="170"/>
      <c r="M2" s="172" t="s">
        <v>48</v>
      </c>
    </row>
    <row r="3" spans="2:14" ht="37.5" customHeight="1" x14ac:dyDescent="0.2">
      <c r="B3" s="512"/>
      <c r="C3" s="643" t="s">
        <v>240</v>
      </c>
      <c r="D3" s="643"/>
      <c r="E3" s="643"/>
      <c r="F3" s="643" t="s">
        <v>241</v>
      </c>
      <c r="G3" s="643"/>
      <c r="H3" s="643"/>
      <c r="I3" s="516"/>
      <c r="J3" s="170"/>
      <c r="K3" s="170"/>
      <c r="M3" s="172" t="s">
        <v>50</v>
      </c>
    </row>
    <row r="4" spans="2:14" ht="23.25" customHeight="1" x14ac:dyDescent="0.2">
      <c r="B4" s="520" t="s">
        <v>357</v>
      </c>
      <c r="C4" s="521"/>
      <c r="D4" s="521"/>
      <c r="E4" s="521"/>
      <c r="F4" s="521"/>
      <c r="G4" s="521"/>
      <c r="H4" s="521"/>
      <c r="I4" s="522"/>
      <c r="J4" s="174"/>
      <c r="K4" s="174"/>
    </row>
    <row r="5" spans="2:14" ht="24" customHeight="1" x14ac:dyDescent="0.2">
      <c r="B5" s="523" t="s">
        <v>234</v>
      </c>
      <c r="C5" s="524"/>
      <c r="D5" s="524"/>
      <c r="E5" s="524"/>
      <c r="F5" s="524"/>
      <c r="G5" s="524"/>
      <c r="H5" s="524"/>
      <c r="I5" s="525"/>
      <c r="J5" s="175"/>
      <c r="K5" s="175"/>
      <c r="N5" s="176" t="s">
        <v>57</v>
      </c>
    </row>
    <row r="6" spans="2:14" ht="30.75" customHeight="1" x14ac:dyDescent="0.2">
      <c r="B6" s="224" t="s">
        <v>242</v>
      </c>
      <c r="C6" s="219">
        <v>3</v>
      </c>
      <c r="D6" s="526" t="s">
        <v>243</v>
      </c>
      <c r="E6" s="526"/>
      <c r="F6" s="527" t="s">
        <v>331</v>
      </c>
      <c r="G6" s="527"/>
      <c r="H6" s="527"/>
      <c r="I6" s="528"/>
      <c r="J6" s="177"/>
      <c r="K6" s="177"/>
      <c r="M6" s="172" t="s">
        <v>60</v>
      </c>
      <c r="N6" s="176" t="s">
        <v>61</v>
      </c>
    </row>
    <row r="7" spans="2:14" ht="30.75" customHeight="1" x14ac:dyDescent="0.2">
      <c r="B7" s="224" t="s">
        <v>244</v>
      </c>
      <c r="C7" s="219" t="s">
        <v>81</v>
      </c>
      <c r="D7" s="526" t="s">
        <v>245</v>
      </c>
      <c r="E7" s="526"/>
      <c r="F7" s="527" t="s">
        <v>332</v>
      </c>
      <c r="G7" s="527"/>
      <c r="H7" s="178" t="s">
        <v>246</v>
      </c>
      <c r="I7" s="220" t="s">
        <v>81</v>
      </c>
      <c r="J7" s="179"/>
      <c r="K7" s="179"/>
      <c r="M7" s="172" t="s">
        <v>65</v>
      </c>
      <c r="N7" s="176" t="s">
        <v>66</v>
      </c>
    </row>
    <row r="8" spans="2:14" ht="30.75" customHeight="1" x14ac:dyDescent="0.2">
      <c r="B8" s="224" t="s">
        <v>247</v>
      </c>
      <c r="C8" s="527" t="s">
        <v>289</v>
      </c>
      <c r="D8" s="527"/>
      <c r="E8" s="527"/>
      <c r="F8" s="527"/>
      <c r="G8" s="178" t="s">
        <v>248</v>
      </c>
      <c r="H8" s="532">
        <v>7550</v>
      </c>
      <c r="I8" s="533"/>
      <c r="J8" s="180"/>
      <c r="K8" s="180"/>
      <c r="M8" s="172" t="s">
        <v>69</v>
      </c>
      <c r="N8" s="176" t="s">
        <v>70</v>
      </c>
    </row>
    <row r="9" spans="2:14" ht="30.75" customHeight="1" x14ac:dyDescent="0.2">
      <c r="B9" s="224" t="s">
        <v>48</v>
      </c>
      <c r="C9" s="644" t="s">
        <v>69</v>
      </c>
      <c r="D9" s="644"/>
      <c r="E9" s="644"/>
      <c r="F9" s="644"/>
      <c r="G9" s="178" t="s">
        <v>249</v>
      </c>
      <c r="H9" s="535" t="s">
        <v>333</v>
      </c>
      <c r="I9" s="536"/>
      <c r="J9" s="181"/>
      <c r="K9" s="181"/>
      <c r="M9" s="182" t="s">
        <v>73</v>
      </c>
    </row>
    <row r="10" spans="2:14" ht="60.75" customHeight="1" x14ac:dyDescent="0.2">
      <c r="B10" s="224" t="s">
        <v>250</v>
      </c>
      <c r="C10" s="527" t="s">
        <v>352</v>
      </c>
      <c r="D10" s="527"/>
      <c r="E10" s="527"/>
      <c r="F10" s="527"/>
      <c r="G10" s="527"/>
      <c r="H10" s="527"/>
      <c r="I10" s="528"/>
      <c r="J10" s="183"/>
      <c r="K10" s="183"/>
      <c r="M10" s="182"/>
    </row>
    <row r="11" spans="2:14" ht="30.75" customHeight="1" x14ac:dyDescent="0.2">
      <c r="B11" s="224" t="s">
        <v>251</v>
      </c>
      <c r="C11" s="527" t="s">
        <v>291</v>
      </c>
      <c r="D11" s="527"/>
      <c r="E11" s="527"/>
      <c r="F11" s="527"/>
      <c r="G11" s="527"/>
      <c r="H11" s="527"/>
      <c r="I11" s="528"/>
      <c r="J11" s="179"/>
      <c r="K11" s="179"/>
      <c r="M11" s="182"/>
      <c r="N11" s="176" t="s">
        <v>76</v>
      </c>
    </row>
    <row r="12" spans="2:14" ht="30.75" customHeight="1" x14ac:dyDescent="0.2">
      <c r="B12" s="224" t="s">
        <v>254</v>
      </c>
      <c r="C12" s="530" t="s">
        <v>334</v>
      </c>
      <c r="D12" s="530"/>
      <c r="E12" s="530"/>
      <c r="F12" s="530"/>
      <c r="G12" s="178" t="s">
        <v>252</v>
      </c>
      <c r="H12" s="530" t="s">
        <v>91</v>
      </c>
      <c r="I12" s="531"/>
      <c r="J12" s="179"/>
      <c r="K12" s="179"/>
      <c r="M12" s="182" t="s">
        <v>80</v>
      </c>
      <c r="N12" s="176" t="s">
        <v>81</v>
      </c>
    </row>
    <row r="13" spans="2:14" ht="30.75" customHeight="1" x14ac:dyDescent="0.2">
      <c r="B13" s="224" t="s">
        <v>255</v>
      </c>
      <c r="C13" s="645" t="s">
        <v>335</v>
      </c>
      <c r="D13" s="645"/>
      <c r="E13" s="645"/>
      <c r="F13" s="645"/>
      <c r="G13" s="178" t="s">
        <v>253</v>
      </c>
      <c r="H13" s="527" t="s">
        <v>70</v>
      </c>
      <c r="I13" s="528"/>
      <c r="J13" s="179"/>
      <c r="K13" s="179"/>
      <c r="M13" s="182" t="s">
        <v>84</v>
      </c>
    </row>
    <row r="14" spans="2:14" ht="64.5" customHeight="1" x14ac:dyDescent="0.2">
      <c r="B14" s="224" t="s">
        <v>256</v>
      </c>
      <c r="C14" s="646" t="s">
        <v>336</v>
      </c>
      <c r="D14" s="646"/>
      <c r="E14" s="646"/>
      <c r="F14" s="646"/>
      <c r="G14" s="646"/>
      <c r="H14" s="646"/>
      <c r="I14" s="647"/>
      <c r="J14" s="183"/>
      <c r="K14" s="183"/>
      <c r="M14" s="182" t="s">
        <v>86</v>
      </c>
      <c r="N14" s="176"/>
    </row>
    <row r="15" spans="2:14" ht="30.75" customHeight="1" x14ac:dyDescent="0.2">
      <c r="B15" s="224" t="s">
        <v>257</v>
      </c>
      <c r="C15" s="530" t="s">
        <v>337</v>
      </c>
      <c r="D15" s="530"/>
      <c r="E15" s="530"/>
      <c r="F15" s="530"/>
      <c r="G15" s="530"/>
      <c r="H15" s="530"/>
      <c r="I15" s="531"/>
      <c r="J15" s="184"/>
      <c r="K15" s="184"/>
      <c r="M15" s="182" t="s">
        <v>88</v>
      </c>
      <c r="N15" s="176"/>
    </row>
    <row r="16" spans="2:14" ht="20.25" customHeight="1" x14ac:dyDescent="0.2">
      <c r="B16" s="224" t="s">
        <v>258</v>
      </c>
      <c r="C16" s="527" t="s">
        <v>338</v>
      </c>
      <c r="D16" s="527"/>
      <c r="E16" s="527"/>
      <c r="F16" s="527"/>
      <c r="G16" s="527"/>
      <c r="H16" s="527"/>
      <c r="I16" s="528"/>
      <c r="J16" s="185"/>
      <c r="K16" s="185"/>
      <c r="M16" s="182"/>
      <c r="N16" s="176"/>
    </row>
    <row r="17" spans="2:14" ht="30.75" customHeight="1" x14ac:dyDescent="0.2">
      <c r="B17" s="224" t="s">
        <v>259</v>
      </c>
      <c r="C17" s="527" t="s">
        <v>152</v>
      </c>
      <c r="D17" s="653"/>
      <c r="E17" s="653"/>
      <c r="F17" s="653"/>
      <c r="G17" s="653"/>
      <c r="H17" s="653"/>
      <c r="I17" s="654"/>
      <c r="J17" s="186"/>
      <c r="K17" s="186"/>
      <c r="M17" s="182" t="s">
        <v>91</v>
      </c>
      <c r="N17" s="176"/>
    </row>
    <row r="18" spans="2:14" ht="18" customHeight="1" x14ac:dyDescent="0.2">
      <c r="B18" s="550" t="s">
        <v>265</v>
      </c>
      <c r="C18" s="551" t="s">
        <v>237</v>
      </c>
      <c r="D18" s="551"/>
      <c r="E18" s="551"/>
      <c r="F18" s="552" t="s">
        <v>238</v>
      </c>
      <c r="G18" s="552"/>
      <c r="H18" s="552"/>
      <c r="I18" s="553"/>
      <c r="J18" s="187"/>
      <c r="K18" s="187"/>
      <c r="M18" s="182" t="s">
        <v>79</v>
      </c>
      <c r="N18" s="176"/>
    </row>
    <row r="19" spans="2:14" ht="39.75" customHeight="1" x14ac:dyDescent="0.2">
      <c r="B19" s="550"/>
      <c r="C19" s="527" t="s">
        <v>339</v>
      </c>
      <c r="D19" s="527"/>
      <c r="E19" s="527"/>
      <c r="F19" s="527" t="s">
        <v>340</v>
      </c>
      <c r="G19" s="527"/>
      <c r="H19" s="527"/>
      <c r="I19" s="528"/>
      <c r="J19" s="185"/>
      <c r="K19" s="185"/>
      <c r="M19" s="182" t="s">
        <v>95</v>
      </c>
      <c r="N19" s="176"/>
    </row>
    <row r="20" spans="2:14" ht="39.75" customHeight="1" x14ac:dyDescent="0.2">
      <c r="B20" s="224" t="s">
        <v>266</v>
      </c>
      <c r="C20" s="562" t="s">
        <v>152</v>
      </c>
      <c r="D20" s="563"/>
      <c r="E20" s="649"/>
      <c r="F20" s="530" t="s">
        <v>152</v>
      </c>
      <c r="G20" s="530"/>
      <c r="H20" s="530"/>
      <c r="I20" s="531"/>
      <c r="J20" s="179"/>
      <c r="K20" s="179"/>
      <c r="M20" s="182"/>
      <c r="N20" s="176"/>
    </row>
    <row r="21" spans="2:14" ht="42" customHeight="1" x14ac:dyDescent="0.2">
      <c r="B21" s="224" t="s">
        <v>267</v>
      </c>
      <c r="C21" s="559" t="s">
        <v>341</v>
      </c>
      <c r="D21" s="560"/>
      <c r="E21" s="561"/>
      <c r="F21" s="562" t="s">
        <v>342</v>
      </c>
      <c r="G21" s="563"/>
      <c r="H21" s="563"/>
      <c r="I21" s="564"/>
      <c r="J21" s="184"/>
      <c r="K21" s="184"/>
      <c r="M21" s="188"/>
      <c r="N21" s="176"/>
    </row>
    <row r="22" spans="2:14" ht="23.25" customHeight="1" x14ac:dyDescent="0.2">
      <c r="B22" s="224" t="s">
        <v>268</v>
      </c>
      <c r="C22" s="648">
        <v>44197</v>
      </c>
      <c r="D22" s="655"/>
      <c r="E22" s="656"/>
      <c r="F22" s="178" t="s">
        <v>271</v>
      </c>
      <c r="G22" s="270">
        <v>0.1</v>
      </c>
      <c r="H22" s="178" t="s">
        <v>275</v>
      </c>
      <c r="I22" s="271">
        <v>0.1</v>
      </c>
      <c r="J22" s="189"/>
      <c r="K22" s="189"/>
      <c r="M22" s="188"/>
    </row>
    <row r="23" spans="2:14" ht="27" customHeight="1" x14ac:dyDescent="0.2">
      <c r="B23" s="224" t="s">
        <v>269</v>
      </c>
      <c r="C23" s="648">
        <v>44561</v>
      </c>
      <c r="D23" s="563"/>
      <c r="E23" s="649"/>
      <c r="F23" s="178" t="s">
        <v>272</v>
      </c>
      <c r="G23" s="650">
        <v>0.4</v>
      </c>
      <c r="H23" s="651"/>
      <c r="I23" s="652"/>
      <c r="J23" s="190"/>
      <c r="K23" s="190"/>
      <c r="M23" s="188"/>
    </row>
    <row r="24" spans="2:14" ht="30.75" customHeight="1" x14ac:dyDescent="0.2">
      <c r="B24" s="231" t="s">
        <v>270</v>
      </c>
      <c r="C24" s="666" t="s">
        <v>88</v>
      </c>
      <c r="D24" s="667"/>
      <c r="E24" s="668"/>
      <c r="F24" s="227" t="s">
        <v>274</v>
      </c>
      <c r="G24" s="562"/>
      <c r="H24" s="563"/>
      <c r="I24" s="564"/>
      <c r="J24" s="187"/>
      <c r="K24" s="187"/>
      <c r="M24" s="188"/>
    </row>
    <row r="25" spans="2:14" ht="22.5" customHeight="1" x14ac:dyDescent="0.2">
      <c r="B25" s="669" t="s">
        <v>235</v>
      </c>
      <c r="C25" s="670"/>
      <c r="D25" s="670"/>
      <c r="E25" s="670"/>
      <c r="F25" s="670"/>
      <c r="G25" s="670"/>
      <c r="H25" s="670"/>
      <c r="I25" s="671"/>
      <c r="J25" s="175"/>
      <c r="K25" s="175"/>
      <c r="M25" s="188"/>
    </row>
    <row r="26" spans="2:14" ht="43.5" customHeight="1" x14ac:dyDescent="0.2">
      <c r="B26" s="191" t="s">
        <v>105</v>
      </c>
      <c r="C26" s="221" t="s">
        <v>261</v>
      </c>
      <c r="D26" s="221" t="s">
        <v>260</v>
      </c>
      <c r="E26" s="192" t="s">
        <v>264</v>
      </c>
      <c r="F26" s="221" t="s">
        <v>263</v>
      </c>
      <c r="G26" s="221" t="s">
        <v>262</v>
      </c>
      <c r="H26" s="192" t="s">
        <v>343</v>
      </c>
      <c r="I26" s="193" t="s">
        <v>390</v>
      </c>
      <c r="J26" s="185"/>
      <c r="K26" s="185"/>
      <c r="M26" s="188"/>
    </row>
    <row r="27" spans="2:14" ht="19.5" customHeight="1" x14ac:dyDescent="0.2">
      <c r="B27" s="194" t="s">
        <v>113</v>
      </c>
      <c r="C27" s="300">
        <f>6.9%*G23</f>
        <v>2.7600000000000003E-2</v>
      </c>
      <c r="D27" s="296">
        <f>6.9%*G23</f>
        <v>2.7600000000000003E-2</v>
      </c>
      <c r="E27" s="301">
        <f>+D27/C27</f>
        <v>1</v>
      </c>
      <c r="F27" s="590">
        <f>SUM(C27:C38)</f>
        <v>0.39744000000000013</v>
      </c>
      <c r="G27" s="590">
        <f>SUM(D27:D38)</f>
        <v>0.189</v>
      </c>
      <c r="H27" s="264">
        <f>+(D27*100%)/$G$23</f>
        <v>6.9000000000000006E-2</v>
      </c>
      <c r="I27" s="627">
        <f>G27+I22</f>
        <v>0.28900000000000003</v>
      </c>
      <c r="J27" s="195"/>
      <c r="K27" s="195"/>
      <c r="M27" s="188"/>
    </row>
    <row r="28" spans="2:14" ht="19.5" customHeight="1" x14ac:dyDescent="0.2">
      <c r="B28" s="194" t="s">
        <v>114</v>
      </c>
      <c r="C28" s="300">
        <f>4.3%*G23</f>
        <v>1.72E-2</v>
      </c>
      <c r="D28" s="296">
        <f>4.3%*G23</f>
        <v>1.72E-2</v>
      </c>
      <c r="E28" s="301">
        <f t="shared" ref="E28:E38" si="0">+D28/C28</f>
        <v>1</v>
      </c>
      <c r="F28" s="591"/>
      <c r="G28" s="591"/>
      <c r="H28" s="264">
        <f>+IF(D28="","",((D28*100%)/$G$23)+H27)</f>
        <v>0.112</v>
      </c>
      <c r="I28" s="628"/>
      <c r="J28" s="195"/>
      <c r="K28" s="195"/>
      <c r="M28" s="188"/>
    </row>
    <row r="29" spans="2:14" ht="19.5" customHeight="1" x14ac:dyDescent="0.2">
      <c r="B29" s="194" t="s">
        <v>115</v>
      </c>
      <c r="C29" s="302">
        <f>4%*G23</f>
        <v>1.6E-2</v>
      </c>
      <c r="D29" s="296">
        <f>+C29</f>
        <v>1.6E-2</v>
      </c>
      <c r="E29" s="301">
        <f t="shared" si="0"/>
        <v>1</v>
      </c>
      <c r="F29" s="591"/>
      <c r="G29" s="591"/>
      <c r="H29" s="264">
        <f t="shared" ref="H29:H38" si="1">+IF(D29="","",((D29*100%)/$G$23)+H28)</f>
        <v>0.152</v>
      </c>
      <c r="I29" s="628"/>
      <c r="J29" s="195"/>
      <c r="K29" s="195"/>
      <c r="M29" s="188"/>
    </row>
    <row r="30" spans="2:14" ht="19.5" customHeight="1" x14ac:dyDescent="0.2">
      <c r="B30" s="194" t="s">
        <v>116</v>
      </c>
      <c r="C30" s="302">
        <f>8.16%*G23</f>
        <v>3.2640000000000002E-2</v>
      </c>
      <c r="D30" s="296">
        <f>+G23*7.66%</f>
        <v>3.0640000000000001E-2</v>
      </c>
      <c r="E30" s="301">
        <f t="shared" si="0"/>
        <v>0.93872549019607843</v>
      </c>
      <c r="F30" s="591"/>
      <c r="G30" s="591"/>
      <c r="H30" s="264">
        <f t="shared" si="1"/>
        <v>0.2286</v>
      </c>
      <c r="I30" s="628"/>
      <c r="J30" s="195"/>
      <c r="K30" s="195"/>
    </row>
    <row r="31" spans="2:14" ht="19.5" customHeight="1" x14ac:dyDescent="0.2">
      <c r="B31" s="194" t="s">
        <v>117</v>
      </c>
      <c r="C31" s="302">
        <f>4.3%*G23</f>
        <v>1.72E-2</v>
      </c>
      <c r="D31" s="296">
        <f>4.2%*G23</f>
        <v>1.6800000000000002E-2</v>
      </c>
      <c r="E31" s="301">
        <f t="shared" si="0"/>
        <v>0.97674418604651181</v>
      </c>
      <c r="F31" s="591"/>
      <c r="G31" s="591"/>
      <c r="H31" s="264">
        <f t="shared" si="1"/>
        <v>0.27060000000000001</v>
      </c>
      <c r="I31" s="628"/>
      <c r="J31" s="195"/>
      <c r="K31" s="195"/>
    </row>
    <row r="32" spans="2:14" ht="19.5" customHeight="1" x14ac:dyDescent="0.2">
      <c r="B32" s="194" t="s">
        <v>118</v>
      </c>
      <c r="C32" s="302">
        <f>4%*G23</f>
        <v>1.6E-2</v>
      </c>
      <c r="D32" s="296">
        <f>3.4%*G23</f>
        <v>1.3600000000000001E-2</v>
      </c>
      <c r="E32" s="301">
        <f t="shared" si="0"/>
        <v>0.85000000000000009</v>
      </c>
      <c r="F32" s="591"/>
      <c r="G32" s="591"/>
      <c r="H32" s="264">
        <f t="shared" si="1"/>
        <v>0.30459999999999998</v>
      </c>
      <c r="I32" s="628"/>
      <c r="J32" s="195"/>
      <c r="K32" s="195"/>
    </row>
    <row r="33" spans="2:11" ht="19.5" customHeight="1" x14ac:dyDescent="0.2">
      <c r="B33" s="194" t="s">
        <v>119</v>
      </c>
      <c r="C33" s="302">
        <f>7.6%*G23</f>
        <v>3.04E-2</v>
      </c>
      <c r="D33" s="296">
        <f>9.99%*G23</f>
        <v>3.9960000000000002E-2</v>
      </c>
      <c r="E33" s="301">
        <f t="shared" si="0"/>
        <v>1.3144736842105265</v>
      </c>
      <c r="F33" s="591"/>
      <c r="G33" s="591"/>
      <c r="H33" s="264">
        <f t="shared" si="1"/>
        <v>0.40449999999999997</v>
      </c>
      <c r="I33" s="628"/>
      <c r="J33" s="195"/>
      <c r="K33" s="195"/>
    </row>
    <row r="34" spans="2:11" ht="19.5" customHeight="1" x14ac:dyDescent="0.2">
      <c r="B34" s="194" t="s">
        <v>120</v>
      </c>
      <c r="C34" s="302">
        <f>6.8%*G23</f>
        <v>2.7200000000000002E-2</v>
      </c>
      <c r="D34" s="296">
        <f>+C34</f>
        <v>2.7200000000000002E-2</v>
      </c>
      <c r="E34" s="301">
        <f t="shared" si="0"/>
        <v>1</v>
      </c>
      <c r="F34" s="591"/>
      <c r="G34" s="591"/>
      <c r="H34" s="264">
        <f t="shared" si="1"/>
        <v>0.47249999999999998</v>
      </c>
      <c r="I34" s="628"/>
      <c r="J34" s="195"/>
      <c r="K34" s="195"/>
    </row>
    <row r="35" spans="2:11" ht="19.5" customHeight="1" x14ac:dyDescent="0.2">
      <c r="B35" s="194" t="s">
        <v>121</v>
      </c>
      <c r="C35" s="302">
        <f>15.6%*G23</f>
        <v>6.2400000000000004E-2</v>
      </c>
      <c r="D35" s="296"/>
      <c r="E35" s="301">
        <f t="shared" si="0"/>
        <v>0</v>
      </c>
      <c r="F35" s="591"/>
      <c r="G35" s="591"/>
      <c r="H35" s="264" t="str">
        <f t="shared" si="1"/>
        <v/>
      </c>
      <c r="I35" s="628"/>
      <c r="J35" s="195"/>
      <c r="K35" s="195"/>
    </row>
    <row r="36" spans="2:11" ht="19.5" customHeight="1" x14ac:dyDescent="0.2">
      <c r="B36" s="194" t="s">
        <v>122</v>
      </c>
      <c r="C36" s="302">
        <f>23.2%*G23</f>
        <v>9.2799999999999994E-2</v>
      </c>
      <c r="D36" s="296"/>
      <c r="E36" s="301">
        <f t="shared" si="0"/>
        <v>0</v>
      </c>
      <c r="F36" s="591"/>
      <c r="G36" s="591"/>
      <c r="H36" s="264" t="str">
        <f t="shared" si="1"/>
        <v/>
      </c>
      <c r="I36" s="628"/>
      <c r="J36" s="195"/>
      <c r="K36" s="195"/>
    </row>
    <row r="37" spans="2:11" ht="19.5" customHeight="1" x14ac:dyDescent="0.2">
      <c r="B37" s="194" t="s">
        <v>123</v>
      </c>
      <c r="C37" s="302">
        <f>9.5%*G23</f>
        <v>3.8000000000000006E-2</v>
      </c>
      <c r="D37" s="296"/>
      <c r="E37" s="301">
        <f t="shared" si="0"/>
        <v>0</v>
      </c>
      <c r="F37" s="591"/>
      <c r="G37" s="591"/>
      <c r="H37" s="264" t="str">
        <f t="shared" si="1"/>
        <v/>
      </c>
      <c r="I37" s="628"/>
      <c r="J37" s="195"/>
      <c r="K37" s="195"/>
    </row>
    <row r="38" spans="2:11" ht="19.5" customHeight="1" x14ac:dyDescent="0.2">
      <c r="B38" s="194" t="s">
        <v>124</v>
      </c>
      <c r="C38" s="302">
        <f>5%*G23</f>
        <v>2.0000000000000004E-2</v>
      </c>
      <c r="D38" s="296"/>
      <c r="E38" s="301">
        <f t="shared" si="0"/>
        <v>0</v>
      </c>
      <c r="F38" s="592"/>
      <c r="G38" s="592"/>
      <c r="H38" s="264" t="str">
        <f t="shared" si="1"/>
        <v/>
      </c>
      <c r="I38" s="629"/>
      <c r="J38" s="195"/>
      <c r="K38" s="195"/>
    </row>
    <row r="39" spans="2:11" ht="130.5" customHeight="1" x14ac:dyDescent="0.2">
      <c r="B39" s="229" t="s">
        <v>277</v>
      </c>
      <c r="C39" s="672" t="s">
        <v>423</v>
      </c>
      <c r="D39" s="673"/>
      <c r="E39" s="673"/>
      <c r="F39" s="673"/>
      <c r="G39" s="673"/>
      <c r="H39" s="673"/>
      <c r="I39" s="674"/>
      <c r="J39" s="196"/>
      <c r="K39" s="196"/>
    </row>
    <row r="40" spans="2:11" ht="34.5" customHeight="1" x14ac:dyDescent="0.2">
      <c r="B40" s="575"/>
      <c r="C40" s="576"/>
      <c r="D40" s="576"/>
      <c r="E40" s="576"/>
      <c r="F40" s="576"/>
      <c r="G40" s="576"/>
      <c r="H40" s="576"/>
      <c r="I40" s="577"/>
      <c r="J40" s="175"/>
      <c r="K40" s="175"/>
    </row>
    <row r="41" spans="2:11" ht="34.5" customHeight="1" x14ac:dyDescent="0.2">
      <c r="B41" s="578"/>
      <c r="C41" s="579"/>
      <c r="D41" s="579"/>
      <c r="E41" s="579"/>
      <c r="F41" s="579"/>
      <c r="G41" s="579"/>
      <c r="H41" s="579"/>
      <c r="I41" s="580"/>
      <c r="J41" s="196"/>
      <c r="K41" s="196"/>
    </row>
    <row r="42" spans="2:11" ht="34.5" customHeight="1" x14ac:dyDescent="0.2">
      <c r="B42" s="578"/>
      <c r="C42" s="579"/>
      <c r="D42" s="579"/>
      <c r="E42" s="579"/>
      <c r="F42" s="579"/>
      <c r="G42" s="579"/>
      <c r="H42" s="579"/>
      <c r="I42" s="580"/>
      <c r="J42" s="196"/>
      <c r="K42" s="196"/>
    </row>
    <row r="43" spans="2:11" ht="34.5" customHeight="1" x14ac:dyDescent="0.2">
      <c r="B43" s="578"/>
      <c r="C43" s="579"/>
      <c r="D43" s="579"/>
      <c r="E43" s="579"/>
      <c r="F43" s="579"/>
      <c r="G43" s="579"/>
      <c r="H43" s="579"/>
      <c r="I43" s="580"/>
      <c r="J43" s="196"/>
      <c r="K43" s="196"/>
    </row>
    <row r="44" spans="2:11" ht="34.5" customHeight="1" x14ac:dyDescent="0.2">
      <c r="B44" s="581"/>
      <c r="C44" s="582"/>
      <c r="D44" s="582"/>
      <c r="E44" s="582"/>
      <c r="F44" s="582"/>
      <c r="G44" s="582"/>
      <c r="H44" s="582"/>
      <c r="I44" s="583"/>
      <c r="J44" s="174"/>
      <c r="K44" s="174"/>
    </row>
    <row r="45" spans="2:11" ht="147.75" customHeight="1" x14ac:dyDescent="0.2">
      <c r="B45" s="224" t="s">
        <v>278</v>
      </c>
      <c r="C45" s="675" t="s">
        <v>423</v>
      </c>
      <c r="D45" s="676"/>
      <c r="E45" s="676"/>
      <c r="F45" s="676"/>
      <c r="G45" s="676"/>
      <c r="H45" s="676"/>
      <c r="I45" s="677"/>
      <c r="J45" s="197"/>
      <c r="K45" s="197"/>
    </row>
    <row r="46" spans="2:11" ht="32.25" customHeight="1" x14ac:dyDescent="0.2">
      <c r="B46" s="224" t="s">
        <v>279</v>
      </c>
      <c r="C46" s="675" t="s">
        <v>399</v>
      </c>
      <c r="D46" s="676"/>
      <c r="E46" s="676"/>
      <c r="F46" s="676"/>
      <c r="G46" s="676"/>
      <c r="H46" s="676"/>
      <c r="I46" s="677"/>
      <c r="J46" s="197"/>
      <c r="K46" s="197"/>
    </row>
    <row r="47" spans="2:11" ht="66" customHeight="1" x14ac:dyDescent="0.2">
      <c r="B47" s="230" t="s">
        <v>280</v>
      </c>
      <c r="C47" s="678" t="s">
        <v>395</v>
      </c>
      <c r="D47" s="679"/>
      <c r="E47" s="679"/>
      <c r="F47" s="679"/>
      <c r="G47" s="679"/>
      <c r="H47" s="679"/>
      <c r="I47" s="680"/>
      <c r="J47" s="197"/>
      <c r="K47" s="197"/>
    </row>
    <row r="48" spans="2:11" ht="22.5" customHeight="1" x14ac:dyDescent="0.2">
      <c r="B48" s="669" t="s">
        <v>236</v>
      </c>
      <c r="C48" s="670"/>
      <c r="D48" s="670"/>
      <c r="E48" s="670"/>
      <c r="F48" s="670"/>
      <c r="G48" s="670"/>
      <c r="H48" s="670"/>
      <c r="I48" s="671"/>
      <c r="J48" s="197"/>
      <c r="K48" s="197"/>
    </row>
    <row r="49" spans="2:11" ht="22.5" customHeight="1" x14ac:dyDescent="0.2">
      <c r="B49" s="597" t="s">
        <v>281</v>
      </c>
      <c r="C49" s="218" t="s">
        <v>282</v>
      </c>
      <c r="D49" s="599" t="s">
        <v>283</v>
      </c>
      <c r="E49" s="599"/>
      <c r="F49" s="599"/>
      <c r="G49" s="599" t="s">
        <v>284</v>
      </c>
      <c r="H49" s="599"/>
      <c r="I49" s="600"/>
      <c r="J49" s="198"/>
      <c r="K49" s="198"/>
    </row>
    <row r="50" spans="2:11" ht="30.75" customHeight="1" x14ac:dyDescent="0.2">
      <c r="B50" s="598"/>
      <c r="C50" s="199"/>
      <c r="D50" s="641"/>
      <c r="E50" s="641"/>
      <c r="F50" s="641"/>
      <c r="G50" s="641"/>
      <c r="H50" s="641"/>
      <c r="I50" s="642"/>
      <c r="J50" s="198"/>
      <c r="K50" s="198"/>
    </row>
    <row r="51" spans="2:11" ht="32.25" customHeight="1" x14ac:dyDescent="0.2">
      <c r="B51" s="233" t="s">
        <v>285</v>
      </c>
      <c r="C51" s="664" t="s">
        <v>332</v>
      </c>
      <c r="D51" s="664"/>
      <c r="E51" s="664"/>
      <c r="F51" s="664"/>
      <c r="G51" s="664"/>
      <c r="H51" s="664"/>
      <c r="I51" s="665"/>
      <c r="J51" s="200"/>
      <c r="K51" s="200"/>
    </row>
    <row r="52" spans="2:11" ht="28.5" customHeight="1" x14ac:dyDescent="0.2">
      <c r="B52" s="234" t="s">
        <v>286</v>
      </c>
      <c r="C52" s="657" t="s">
        <v>389</v>
      </c>
      <c r="D52" s="658"/>
      <c r="E52" s="658"/>
      <c r="F52" s="658"/>
      <c r="G52" s="658"/>
      <c r="H52" s="658"/>
      <c r="I52" s="659"/>
      <c r="J52" s="200"/>
      <c r="K52" s="200"/>
    </row>
    <row r="53" spans="2:11" ht="30" customHeight="1" x14ac:dyDescent="0.2">
      <c r="B53" s="230" t="s">
        <v>287</v>
      </c>
      <c r="C53" s="660" t="s">
        <v>400</v>
      </c>
      <c r="D53" s="661"/>
      <c r="E53" s="661"/>
      <c r="F53" s="661"/>
      <c r="G53" s="661"/>
      <c r="H53" s="661"/>
      <c r="I53" s="662"/>
      <c r="J53" s="201"/>
      <c r="K53" s="201"/>
    </row>
    <row r="54" spans="2:11" ht="31.5" customHeight="1" thickBot="1" x14ac:dyDescent="0.25">
      <c r="B54" s="211" t="s">
        <v>288</v>
      </c>
      <c r="C54" s="660" t="s">
        <v>400</v>
      </c>
      <c r="D54" s="661"/>
      <c r="E54" s="661"/>
      <c r="F54" s="661"/>
      <c r="G54" s="661"/>
      <c r="H54" s="661"/>
      <c r="I54" s="663"/>
      <c r="J54" s="202"/>
      <c r="K54" s="202"/>
    </row>
    <row r="55" spans="2:11" ht="12.75" customHeight="1" x14ac:dyDescent="0.2">
      <c r="B55" s="203"/>
      <c r="C55" s="204"/>
      <c r="D55" s="204"/>
      <c r="E55" s="205"/>
      <c r="F55" s="205"/>
      <c r="G55" s="206"/>
      <c r="H55" s="207"/>
      <c r="I55" s="204"/>
      <c r="J55" s="202"/>
      <c r="K55" s="202"/>
    </row>
    <row r="56" spans="2:11" x14ac:dyDescent="0.2">
      <c r="B56" s="203"/>
      <c r="C56" s="204"/>
      <c r="D56" s="204"/>
      <c r="E56" s="205"/>
      <c r="F56" s="205"/>
      <c r="G56" s="206"/>
      <c r="H56" s="207"/>
      <c r="I56" s="204"/>
      <c r="J56" s="202"/>
      <c r="K56" s="202"/>
    </row>
    <row r="57" spans="2:11" x14ac:dyDescent="0.2">
      <c r="B57" s="203"/>
      <c r="C57" s="204"/>
      <c r="D57" s="204"/>
      <c r="E57" s="205"/>
      <c r="F57" s="205"/>
      <c r="G57" s="206"/>
      <c r="H57" s="207"/>
      <c r="I57" s="204"/>
      <c r="J57" s="202"/>
      <c r="K57" s="202"/>
    </row>
    <row r="58" spans="2:11" x14ac:dyDescent="0.2">
      <c r="B58" s="203"/>
      <c r="C58" s="204"/>
      <c r="D58" s="204"/>
      <c r="E58" s="205"/>
      <c r="F58" s="205"/>
      <c r="G58" s="206"/>
      <c r="H58" s="207"/>
      <c r="I58" s="204"/>
      <c r="J58" s="202"/>
      <c r="K58" s="202"/>
    </row>
    <row r="59" spans="2:11" x14ac:dyDescent="0.2">
      <c r="B59" s="203"/>
      <c r="C59" s="204"/>
      <c r="D59" s="204"/>
      <c r="E59" s="205"/>
      <c r="F59" s="205"/>
      <c r="G59" s="206"/>
      <c r="H59" s="207"/>
      <c r="I59" s="204"/>
      <c r="J59" s="202"/>
      <c r="K59" s="202"/>
    </row>
    <row r="60" spans="2:11" ht="25.5" customHeight="1" x14ac:dyDescent="0.2">
      <c r="B60" s="203"/>
      <c r="C60" s="204"/>
      <c r="D60" s="204"/>
      <c r="E60" s="205"/>
      <c r="F60" s="205"/>
      <c r="G60" s="206"/>
      <c r="H60" s="207"/>
      <c r="I60" s="204"/>
      <c r="J60" s="202"/>
      <c r="K60" s="202"/>
    </row>
  </sheetData>
  <mergeCells count="59">
    <mergeCell ref="B40:I44"/>
    <mergeCell ref="C39:I39"/>
    <mergeCell ref="C45:I45"/>
    <mergeCell ref="C46:I46"/>
    <mergeCell ref="C47:I47"/>
    <mergeCell ref="C52:I52"/>
    <mergeCell ref="C53:I53"/>
    <mergeCell ref="C54:I54"/>
    <mergeCell ref="C51:I51"/>
    <mergeCell ref="C24:E24"/>
    <mergeCell ref="G24:I24"/>
    <mergeCell ref="B25:I25"/>
    <mergeCell ref="F27:F38"/>
    <mergeCell ref="G27:G38"/>
    <mergeCell ref="I27:I38"/>
    <mergeCell ref="B49:B50"/>
    <mergeCell ref="D49:F49"/>
    <mergeCell ref="G49:I49"/>
    <mergeCell ref="D50:F50"/>
    <mergeCell ref="G50:I50"/>
    <mergeCell ref="B48:I4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scale="53" orientation="portrait" r:id="rId1"/>
  <rowBreaks count="1" manualBreakCount="1">
    <brk id="39" max="8" man="1"/>
  </rowBreaks>
  <colBreaks count="1" manualBreakCount="1">
    <brk id="9" max="59"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77"/>
  <sheetViews>
    <sheetView view="pageBreakPreview" topLeftCell="A27" zoomScale="80" zoomScaleNormal="100" zoomScaleSheetLayoutView="80" workbookViewId="0">
      <selection activeCell="D34" sqref="D34"/>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511"/>
      <c r="C1" s="514" t="s">
        <v>25</v>
      </c>
      <c r="D1" s="514"/>
      <c r="E1" s="514"/>
      <c r="F1" s="514"/>
      <c r="G1" s="514"/>
      <c r="H1" s="514"/>
      <c r="I1" s="515"/>
      <c r="J1" s="235"/>
      <c r="K1" s="235"/>
      <c r="M1" s="236" t="s">
        <v>47</v>
      </c>
    </row>
    <row r="2" spans="2:14" ht="37.5" customHeight="1" x14ac:dyDescent="0.2">
      <c r="B2" s="512"/>
      <c r="C2" s="643" t="s">
        <v>239</v>
      </c>
      <c r="D2" s="643"/>
      <c r="E2" s="643"/>
      <c r="F2" s="643"/>
      <c r="G2" s="643"/>
      <c r="H2" s="643"/>
      <c r="I2" s="516"/>
      <c r="J2" s="235"/>
      <c r="K2" s="235"/>
      <c r="M2" s="236" t="s">
        <v>48</v>
      </c>
    </row>
    <row r="3" spans="2:14" ht="37.5" customHeight="1" x14ac:dyDescent="0.2">
      <c r="B3" s="512"/>
      <c r="C3" s="643" t="s">
        <v>240</v>
      </c>
      <c r="D3" s="643"/>
      <c r="E3" s="643"/>
      <c r="F3" s="643" t="s">
        <v>241</v>
      </c>
      <c r="G3" s="643"/>
      <c r="H3" s="643"/>
      <c r="I3" s="516"/>
      <c r="J3" s="235"/>
      <c r="K3" s="235"/>
      <c r="M3" s="236" t="s">
        <v>50</v>
      </c>
    </row>
    <row r="4" spans="2:14" ht="23.25" customHeight="1" x14ac:dyDescent="0.2">
      <c r="B4" s="520" t="s">
        <v>357</v>
      </c>
      <c r="C4" s="521"/>
      <c r="D4" s="521"/>
      <c r="E4" s="521"/>
      <c r="F4" s="521"/>
      <c r="G4" s="521"/>
      <c r="H4" s="521"/>
      <c r="I4" s="522"/>
      <c r="J4" s="237"/>
      <c r="K4" s="237"/>
    </row>
    <row r="5" spans="2:14" ht="24" customHeight="1" x14ac:dyDescent="0.2">
      <c r="B5" s="523" t="s">
        <v>234</v>
      </c>
      <c r="C5" s="524"/>
      <c r="D5" s="524"/>
      <c r="E5" s="524"/>
      <c r="F5" s="524"/>
      <c r="G5" s="524"/>
      <c r="H5" s="524"/>
      <c r="I5" s="525"/>
      <c r="J5" s="238"/>
      <c r="K5" s="238"/>
      <c r="N5" s="239" t="s">
        <v>57</v>
      </c>
    </row>
    <row r="6" spans="2:14" ht="30.75" customHeight="1" x14ac:dyDescent="0.2">
      <c r="B6" s="224" t="s">
        <v>242</v>
      </c>
      <c r="C6" s="267">
        <v>4</v>
      </c>
      <c r="D6" s="526" t="s">
        <v>243</v>
      </c>
      <c r="E6" s="526"/>
      <c r="F6" s="681" t="s">
        <v>362</v>
      </c>
      <c r="G6" s="681"/>
      <c r="H6" s="681"/>
      <c r="I6" s="682"/>
      <c r="J6" s="240"/>
      <c r="K6" s="240"/>
      <c r="M6" s="236" t="s">
        <v>60</v>
      </c>
      <c r="N6" s="239" t="s">
        <v>61</v>
      </c>
    </row>
    <row r="7" spans="2:14" ht="30.75" customHeight="1" x14ac:dyDescent="0.2">
      <c r="B7" s="224" t="s">
        <v>244</v>
      </c>
      <c r="C7" s="267" t="s">
        <v>81</v>
      </c>
      <c r="D7" s="526" t="s">
        <v>245</v>
      </c>
      <c r="E7" s="526"/>
      <c r="F7" s="683" t="s">
        <v>332</v>
      </c>
      <c r="G7" s="683"/>
      <c r="H7" s="178" t="s">
        <v>246</v>
      </c>
      <c r="I7" s="268" t="s">
        <v>81</v>
      </c>
      <c r="J7" s="241"/>
      <c r="K7" s="241"/>
      <c r="M7" s="236" t="s">
        <v>65</v>
      </c>
      <c r="N7" s="239" t="s">
        <v>66</v>
      </c>
    </row>
    <row r="8" spans="2:14" ht="30.75" customHeight="1" x14ac:dyDescent="0.2">
      <c r="B8" s="224" t="s">
        <v>247</v>
      </c>
      <c r="C8" s="681" t="s">
        <v>289</v>
      </c>
      <c r="D8" s="681"/>
      <c r="E8" s="681"/>
      <c r="F8" s="681"/>
      <c r="G8" s="178" t="s">
        <v>248</v>
      </c>
      <c r="H8" s="686">
        <v>7550</v>
      </c>
      <c r="I8" s="687"/>
      <c r="J8" s="21"/>
      <c r="K8" s="21"/>
      <c r="M8" s="236" t="s">
        <v>69</v>
      </c>
      <c r="N8" s="239" t="s">
        <v>70</v>
      </c>
    </row>
    <row r="9" spans="2:14" ht="30.75" customHeight="1" x14ac:dyDescent="0.2">
      <c r="B9" s="224" t="s">
        <v>48</v>
      </c>
      <c r="C9" s="688" t="s">
        <v>69</v>
      </c>
      <c r="D9" s="688"/>
      <c r="E9" s="688"/>
      <c r="F9" s="688"/>
      <c r="G9" s="178" t="s">
        <v>249</v>
      </c>
      <c r="H9" s="689" t="s">
        <v>333</v>
      </c>
      <c r="I9" s="690"/>
      <c r="J9" s="22"/>
      <c r="K9" s="22"/>
      <c r="M9" s="242" t="s">
        <v>73</v>
      </c>
    </row>
    <row r="10" spans="2:14" ht="30.75" customHeight="1" x14ac:dyDescent="0.2">
      <c r="B10" s="224" t="s">
        <v>250</v>
      </c>
      <c r="C10" s="681" t="s">
        <v>384</v>
      </c>
      <c r="D10" s="681"/>
      <c r="E10" s="681"/>
      <c r="F10" s="681"/>
      <c r="G10" s="681"/>
      <c r="H10" s="681"/>
      <c r="I10" s="682"/>
      <c r="J10" s="243"/>
      <c r="K10" s="243"/>
      <c r="M10" s="242"/>
    </row>
    <row r="11" spans="2:14" ht="30.75" customHeight="1" x14ac:dyDescent="0.2">
      <c r="B11" s="224" t="s">
        <v>251</v>
      </c>
      <c r="C11" s="683" t="s">
        <v>291</v>
      </c>
      <c r="D11" s="683"/>
      <c r="E11" s="683"/>
      <c r="F11" s="683"/>
      <c r="G11" s="683"/>
      <c r="H11" s="683"/>
      <c r="I11" s="691"/>
      <c r="J11" s="241"/>
      <c r="K11" s="241"/>
      <c r="M11" s="242"/>
      <c r="N11" s="239" t="s">
        <v>76</v>
      </c>
    </row>
    <row r="12" spans="2:14" ht="30.75" customHeight="1" x14ac:dyDescent="0.2">
      <c r="B12" s="224" t="s">
        <v>254</v>
      </c>
      <c r="C12" s="692" t="s">
        <v>344</v>
      </c>
      <c r="D12" s="692"/>
      <c r="E12" s="692"/>
      <c r="F12" s="692"/>
      <c r="G12" s="178" t="s">
        <v>252</v>
      </c>
      <c r="H12" s="693" t="s">
        <v>91</v>
      </c>
      <c r="I12" s="694"/>
      <c r="J12" s="241"/>
      <c r="K12" s="241"/>
      <c r="M12" s="242" t="s">
        <v>80</v>
      </c>
      <c r="N12" s="239" t="s">
        <v>81</v>
      </c>
    </row>
    <row r="13" spans="2:14" ht="30.75" customHeight="1" x14ac:dyDescent="0.2">
      <c r="B13" s="224" t="s">
        <v>255</v>
      </c>
      <c r="C13" s="695" t="s">
        <v>335</v>
      </c>
      <c r="D13" s="695"/>
      <c r="E13" s="695"/>
      <c r="F13" s="695"/>
      <c r="G13" s="178" t="s">
        <v>253</v>
      </c>
      <c r="H13" s="683" t="s">
        <v>70</v>
      </c>
      <c r="I13" s="691"/>
      <c r="J13" s="241"/>
      <c r="K13" s="241"/>
      <c r="M13" s="242" t="s">
        <v>84</v>
      </c>
    </row>
    <row r="14" spans="2:14" ht="64.5" customHeight="1" x14ac:dyDescent="0.2">
      <c r="B14" s="224" t="s">
        <v>256</v>
      </c>
      <c r="C14" s="696" t="s">
        <v>345</v>
      </c>
      <c r="D14" s="696"/>
      <c r="E14" s="696"/>
      <c r="F14" s="696"/>
      <c r="G14" s="696"/>
      <c r="H14" s="696"/>
      <c r="I14" s="697"/>
      <c r="J14" s="243"/>
      <c r="K14" s="243"/>
      <c r="M14" s="242" t="s">
        <v>86</v>
      </c>
      <c r="N14" s="239"/>
    </row>
    <row r="15" spans="2:14" ht="30.75" customHeight="1" x14ac:dyDescent="0.2">
      <c r="B15" s="224" t="s">
        <v>257</v>
      </c>
      <c r="C15" s="684" t="s">
        <v>377</v>
      </c>
      <c r="D15" s="684"/>
      <c r="E15" s="684"/>
      <c r="F15" s="684"/>
      <c r="G15" s="684"/>
      <c r="H15" s="684"/>
      <c r="I15" s="685"/>
      <c r="J15" s="244"/>
      <c r="K15" s="244"/>
      <c r="M15" s="242" t="s">
        <v>88</v>
      </c>
      <c r="N15" s="239"/>
    </row>
    <row r="16" spans="2:14" ht="20.25" customHeight="1" x14ac:dyDescent="0.2">
      <c r="B16" s="224" t="s">
        <v>258</v>
      </c>
      <c r="C16" s="681" t="s">
        <v>385</v>
      </c>
      <c r="D16" s="681"/>
      <c r="E16" s="681"/>
      <c r="F16" s="681"/>
      <c r="G16" s="681"/>
      <c r="H16" s="681"/>
      <c r="I16" s="682"/>
      <c r="J16" s="245"/>
      <c r="K16" s="245"/>
      <c r="M16" s="242"/>
      <c r="N16" s="239"/>
    </row>
    <row r="17" spans="2:14" ht="30.75" customHeight="1" x14ac:dyDescent="0.2">
      <c r="B17" s="224" t="s">
        <v>259</v>
      </c>
      <c r="C17" s="683" t="s">
        <v>152</v>
      </c>
      <c r="D17" s="704"/>
      <c r="E17" s="704"/>
      <c r="F17" s="704"/>
      <c r="G17" s="704"/>
      <c r="H17" s="704"/>
      <c r="I17" s="705"/>
      <c r="J17" s="246"/>
      <c r="K17" s="246"/>
      <c r="M17" s="242" t="s">
        <v>91</v>
      </c>
      <c r="N17" s="239"/>
    </row>
    <row r="18" spans="2:14" ht="18" customHeight="1" x14ac:dyDescent="0.2">
      <c r="B18" s="550" t="s">
        <v>265</v>
      </c>
      <c r="C18" s="551" t="s">
        <v>237</v>
      </c>
      <c r="D18" s="551"/>
      <c r="E18" s="551"/>
      <c r="F18" s="552" t="s">
        <v>238</v>
      </c>
      <c r="G18" s="552"/>
      <c r="H18" s="552"/>
      <c r="I18" s="553"/>
      <c r="J18" s="28"/>
      <c r="K18" s="28"/>
      <c r="M18" s="242" t="s">
        <v>79</v>
      </c>
      <c r="N18" s="239"/>
    </row>
    <row r="19" spans="2:14" ht="39.75" customHeight="1" x14ac:dyDescent="0.2">
      <c r="B19" s="550"/>
      <c r="C19" s="681" t="s">
        <v>386</v>
      </c>
      <c r="D19" s="681"/>
      <c r="E19" s="681"/>
      <c r="F19" s="681" t="s">
        <v>387</v>
      </c>
      <c r="G19" s="681"/>
      <c r="H19" s="681"/>
      <c r="I19" s="682"/>
      <c r="J19" s="245"/>
      <c r="K19" s="245"/>
      <c r="M19" s="242" t="s">
        <v>95</v>
      </c>
      <c r="N19" s="239"/>
    </row>
    <row r="20" spans="2:14" ht="39.75" customHeight="1" x14ac:dyDescent="0.2">
      <c r="B20" s="224" t="s">
        <v>266</v>
      </c>
      <c r="C20" s="706" t="s">
        <v>152</v>
      </c>
      <c r="D20" s="707"/>
      <c r="E20" s="708"/>
      <c r="F20" s="693" t="s">
        <v>152</v>
      </c>
      <c r="G20" s="693"/>
      <c r="H20" s="693"/>
      <c r="I20" s="694"/>
      <c r="J20" s="241"/>
      <c r="K20" s="241"/>
      <c r="M20" s="242"/>
      <c r="N20" s="239"/>
    </row>
    <row r="21" spans="2:14" ht="42" customHeight="1" x14ac:dyDescent="0.2">
      <c r="B21" s="224" t="s">
        <v>267</v>
      </c>
      <c r="C21" s="709" t="s">
        <v>346</v>
      </c>
      <c r="D21" s="710"/>
      <c r="E21" s="711"/>
      <c r="F21" s="712" t="s">
        <v>388</v>
      </c>
      <c r="G21" s="699"/>
      <c r="H21" s="699"/>
      <c r="I21" s="713"/>
      <c r="J21" s="244"/>
      <c r="K21" s="244"/>
      <c r="M21" s="247"/>
      <c r="N21" s="239"/>
    </row>
    <row r="22" spans="2:14" ht="23.25" customHeight="1" x14ac:dyDescent="0.2">
      <c r="B22" s="224" t="s">
        <v>268</v>
      </c>
      <c r="C22" s="698">
        <v>44197</v>
      </c>
      <c r="D22" s="714"/>
      <c r="E22" s="715"/>
      <c r="F22" s="178" t="s">
        <v>271</v>
      </c>
      <c r="G22" s="292">
        <v>10</v>
      </c>
      <c r="H22" s="178" t="s">
        <v>275</v>
      </c>
      <c r="I22" s="269">
        <v>10</v>
      </c>
      <c r="J22" s="30"/>
      <c r="K22" s="30"/>
      <c r="M22" s="247"/>
    </row>
    <row r="23" spans="2:14" ht="27" customHeight="1" x14ac:dyDescent="0.2">
      <c r="B23" s="224" t="s">
        <v>269</v>
      </c>
      <c r="C23" s="698">
        <v>44561</v>
      </c>
      <c r="D23" s="699"/>
      <c r="E23" s="700"/>
      <c r="F23" s="178" t="s">
        <v>272</v>
      </c>
      <c r="G23" s="701">
        <v>0.3</v>
      </c>
      <c r="H23" s="702"/>
      <c r="I23" s="703"/>
      <c r="J23" s="31"/>
      <c r="K23" s="31"/>
      <c r="M23" s="247"/>
    </row>
    <row r="24" spans="2:14" ht="30.75" customHeight="1" x14ac:dyDescent="0.2">
      <c r="B24" s="231" t="s">
        <v>270</v>
      </c>
      <c r="C24" s="719" t="s">
        <v>88</v>
      </c>
      <c r="D24" s="720"/>
      <c r="E24" s="721"/>
      <c r="F24" s="227" t="s">
        <v>274</v>
      </c>
      <c r="G24" s="712"/>
      <c r="H24" s="699"/>
      <c r="I24" s="713"/>
      <c r="J24" s="28"/>
      <c r="K24" s="28"/>
      <c r="M24" s="247"/>
    </row>
    <row r="25" spans="2:14" ht="22.5" customHeight="1" x14ac:dyDescent="0.2">
      <c r="B25" s="669" t="s">
        <v>235</v>
      </c>
      <c r="C25" s="670"/>
      <c r="D25" s="670"/>
      <c r="E25" s="670"/>
      <c r="F25" s="670"/>
      <c r="G25" s="670"/>
      <c r="H25" s="670"/>
      <c r="I25" s="671"/>
      <c r="J25" s="238"/>
      <c r="K25" s="238"/>
      <c r="M25" s="247"/>
    </row>
    <row r="26" spans="2:14" ht="43.5" customHeight="1" x14ac:dyDescent="0.2">
      <c r="B26" s="191" t="s">
        <v>105</v>
      </c>
      <c r="C26" s="221" t="s">
        <v>261</v>
      </c>
      <c r="D26" s="221" t="s">
        <v>260</v>
      </c>
      <c r="E26" s="192" t="s">
        <v>264</v>
      </c>
      <c r="F26" s="221" t="s">
        <v>263</v>
      </c>
      <c r="G26" s="221" t="s">
        <v>262</v>
      </c>
      <c r="H26" s="192" t="s">
        <v>343</v>
      </c>
      <c r="I26" s="193" t="s">
        <v>273</v>
      </c>
      <c r="M26" s="247"/>
    </row>
    <row r="27" spans="2:14" ht="19.5" customHeight="1" x14ac:dyDescent="0.2">
      <c r="B27" s="194" t="s">
        <v>113</v>
      </c>
      <c r="C27" s="293">
        <f>24.7%*G23</f>
        <v>7.4099999999999999E-2</v>
      </c>
      <c r="D27" s="295">
        <f>24.7%*G23</f>
        <v>7.4099999999999999E-2</v>
      </c>
      <c r="E27" s="291">
        <f>D27/C27</f>
        <v>1</v>
      </c>
      <c r="F27" s="722">
        <f>SUM(C27:C38)</f>
        <v>0.3</v>
      </c>
      <c r="G27" s="722">
        <f>SUM(D27:D38)</f>
        <v>0.20441999999999999</v>
      </c>
      <c r="H27" s="283">
        <f>+(D27*100%)/$G$23</f>
        <v>0.247</v>
      </c>
      <c r="I27" s="725">
        <f>G27+I22</f>
        <v>10.204420000000001</v>
      </c>
      <c r="M27" s="247"/>
    </row>
    <row r="28" spans="2:14" ht="19.5" customHeight="1" x14ac:dyDescent="0.2">
      <c r="B28" s="194" t="s">
        <v>114</v>
      </c>
      <c r="C28" s="293">
        <f>3.3%*G23</f>
        <v>9.9000000000000008E-3</v>
      </c>
      <c r="D28" s="295">
        <f>3.3%*G23</f>
        <v>9.9000000000000008E-3</v>
      </c>
      <c r="E28" s="291">
        <f t="shared" ref="E28:E31" si="0">D28/C28</f>
        <v>1</v>
      </c>
      <c r="F28" s="723"/>
      <c r="G28" s="723"/>
      <c r="H28" s="283">
        <f>+IF(D28="","",((D28*100%)/$G$23)+H27)</f>
        <v>0.28000000000000003</v>
      </c>
      <c r="I28" s="726"/>
      <c r="M28" s="247"/>
    </row>
    <row r="29" spans="2:14" ht="19.5" customHeight="1" x14ac:dyDescent="0.2">
      <c r="B29" s="194" t="s">
        <v>115</v>
      </c>
      <c r="C29" s="294">
        <f>2.7%*G23</f>
        <v>8.1000000000000013E-3</v>
      </c>
      <c r="D29" s="295">
        <f>2.7%*G23</f>
        <v>8.1000000000000013E-3</v>
      </c>
      <c r="E29" s="291">
        <f t="shared" si="0"/>
        <v>1</v>
      </c>
      <c r="F29" s="723"/>
      <c r="G29" s="723"/>
      <c r="H29" s="283">
        <f t="shared" ref="H29:H38" si="1">+IF(D29="","",((D29*100%)/$G$23)+H28)</f>
        <v>0.30700000000000005</v>
      </c>
      <c r="I29" s="726"/>
      <c r="M29" s="247"/>
    </row>
    <row r="30" spans="2:14" ht="19.5" customHeight="1" x14ac:dyDescent="0.2">
      <c r="B30" s="194" t="s">
        <v>116</v>
      </c>
      <c r="C30" s="294">
        <f>20%*G23</f>
        <v>0.06</v>
      </c>
      <c r="D30" s="295">
        <f>7.34%*G23</f>
        <v>2.2019999999999998E-2</v>
      </c>
      <c r="E30" s="291">
        <f t="shared" si="0"/>
        <v>0.36699999999999999</v>
      </c>
      <c r="F30" s="723"/>
      <c r="G30" s="723"/>
      <c r="H30" s="283">
        <f t="shared" si="1"/>
        <v>0.38040000000000007</v>
      </c>
      <c r="I30" s="726"/>
    </row>
    <row r="31" spans="2:14" ht="19.5" customHeight="1" x14ac:dyDescent="0.2">
      <c r="B31" s="194" t="s">
        <v>117</v>
      </c>
      <c r="C31" s="294">
        <f>5.3%*G23</f>
        <v>1.5899999999999997E-2</v>
      </c>
      <c r="D31" s="295">
        <f>4%*G23</f>
        <v>1.2E-2</v>
      </c>
      <c r="E31" s="291">
        <f t="shared" si="0"/>
        <v>0.75471698113207564</v>
      </c>
      <c r="F31" s="723"/>
      <c r="G31" s="723"/>
      <c r="H31" s="283">
        <f t="shared" si="1"/>
        <v>0.42040000000000005</v>
      </c>
      <c r="I31" s="726"/>
    </row>
    <row r="32" spans="2:14" ht="19.5" customHeight="1" x14ac:dyDescent="0.2">
      <c r="B32" s="194" t="s">
        <v>118</v>
      </c>
      <c r="C32" s="294">
        <f>2.7%*G23</f>
        <v>8.1000000000000013E-3</v>
      </c>
      <c r="D32" s="303">
        <f>12.7%*G23</f>
        <v>3.8100000000000002E-2</v>
      </c>
      <c r="E32" s="291">
        <f>D32/C32</f>
        <v>4.7037037037037033</v>
      </c>
      <c r="F32" s="723"/>
      <c r="G32" s="723"/>
      <c r="H32" s="283">
        <f t="shared" si="1"/>
        <v>0.54740000000000011</v>
      </c>
      <c r="I32" s="726"/>
    </row>
    <row r="33" spans="2:11" ht="19.5" customHeight="1" x14ac:dyDescent="0.2">
      <c r="B33" s="194" t="s">
        <v>119</v>
      </c>
      <c r="C33" s="294">
        <f>2.7%*G23</f>
        <v>8.1000000000000013E-3</v>
      </c>
      <c r="D33" s="297">
        <v>8.1000000000000013E-3</v>
      </c>
      <c r="E33" s="291">
        <f t="shared" ref="E33:E38" si="2">D33/C33</f>
        <v>1</v>
      </c>
      <c r="F33" s="723"/>
      <c r="G33" s="723"/>
      <c r="H33" s="283">
        <f t="shared" si="1"/>
        <v>0.57440000000000013</v>
      </c>
      <c r="I33" s="726"/>
    </row>
    <row r="34" spans="2:11" ht="19.5" customHeight="1" x14ac:dyDescent="0.2">
      <c r="B34" s="194" t="s">
        <v>120</v>
      </c>
      <c r="C34" s="294">
        <f>10%*G23</f>
        <v>0.03</v>
      </c>
      <c r="D34" s="297">
        <f>10.7%*G23</f>
        <v>3.2099999999999997E-2</v>
      </c>
      <c r="E34" s="291">
        <f t="shared" si="2"/>
        <v>1.0699999999999998</v>
      </c>
      <c r="F34" s="723"/>
      <c r="G34" s="723"/>
      <c r="H34" s="283">
        <f t="shared" si="1"/>
        <v>0.68140000000000012</v>
      </c>
      <c r="I34" s="726"/>
    </row>
    <row r="35" spans="2:11" ht="19.5" customHeight="1" x14ac:dyDescent="0.2">
      <c r="B35" s="194" t="s">
        <v>121</v>
      </c>
      <c r="C35" s="294">
        <f>5.3%*G23</f>
        <v>1.5899999999999997E-2</v>
      </c>
      <c r="D35" s="290"/>
      <c r="E35" s="291">
        <f t="shared" si="2"/>
        <v>0</v>
      </c>
      <c r="F35" s="723"/>
      <c r="G35" s="723"/>
      <c r="H35" s="283" t="str">
        <f t="shared" si="1"/>
        <v/>
      </c>
      <c r="I35" s="726"/>
    </row>
    <row r="36" spans="2:11" ht="19.5" customHeight="1" x14ac:dyDescent="0.2">
      <c r="B36" s="194" t="s">
        <v>122</v>
      </c>
      <c r="C36" s="294">
        <f>6.7%*G23</f>
        <v>2.01E-2</v>
      </c>
      <c r="D36" s="290"/>
      <c r="E36" s="291">
        <f t="shared" si="2"/>
        <v>0</v>
      </c>
      <c r="F36" s="723"/>
      <c r="G36" s="723"/>
      <c r="H36" s="283" t="str">
        <f t="shared" si="1"/>
        <v/>
      </c>
      <c r="I36" s="726"/>
    </row>
    <row r="37" spans="2:11" ht="19.5" customHeight="1" x14ac:dyDescent="0.2">
      <c r="B37" s="194" t="s">
        <v>123</v>
      </c>
      <c r="C37" s="294">
        <f>2.5%*G23</f>
        <v>7.4999999999999997E-3</v>
      </c>
      <c r="D37" s="290"/>
      <c r="E37" s="291">
        <f t="shared" si="2"/>
        <v>0</v>
      </c>
      <c r="F37" s="723"/>
      <c r="G37" s="723"/>
      <c r="H37" s="283" t="str">
        <f t="shared" si="1"/>
        <v/>
      </c>
      <c r="I37" s="726"/>
    </row>
    <row r="38" spans="2:11" ht="19.5" customHeight="1" x14ac:dyDescent="0.2">
      <c r="B38" s="194" t="s">
        <v>124</v>
      </c>
      <c r="C38" s="294">
        <f>14.1%*G23</f>
        <v>4.2299999999999997E-2</v>
      </c>
      <c r="D38" s="290"/>
      <c r="E38" s="291">
        <f t="shared" si="2"/>
        <v>0</v>
      </c>
      <c r="F38" s="724"/>
      <c r="G38" s="724"/>
      <c r="H38" s="283" t="str">
        <f t="shared" si="1"/>
        <v/>
      </c>
      <c r="I38" s="727"/>
    </row>
    <row r="39" spans="2:11" ht="96.6" customHeight="1" x14ac:dyDescent="0.2">
      <c r="B39" s="229" t="s">
        <v>277</v>
      </c>
      <c r="C39" s="716" t="s">
        <v>409</v>
      </c>
      <c r="D39" s="717"/>
      <c r="E39" s="717"/>
      <c r="F39" s="717"/>
      <c r="G39" s="717"/>
      <c r="H39" s="717"/>
      <c r="I39" s="718"/>
    </row>
    <row r="40" spans="2:11" ht="34.5" customHeight="1" x14ac:dyDescent="0.2">
      <c r="B40" s="575"/>
      <c r="C40" s="576"/>
      <c r="D40" s="576"/>
      <c r="E40" s="576"/>
      <c r="F40" s="576"/>
      <c r="G40" s="576"/>
      <c r="H40" s="576"/>
      <c r="I40" s="577"/>
      <c r="J40" s="238"/>
      <c r="K40" s="238"/>
    </row>
    <row r="41" spans="2:11" ht="34.5" customHeight="1" x14ac:dyDescent="0.2">
      <c r="B41" s="578"/>
      <c r="C41" s="579"/>
      <c r="D41" s="579"/>
      <c r="E41" s="579"/>
      <c r="F41" s="579"/>
      <c r="G41" s="579"/>
      <c r="H41" s="579"/>
      <c r="I41" s="580"/>
      <c r="J41" s="249"/>
      <c r="K41" s="249"/>
    </row>
    <row r="42" spans="2:11" ht="34.5" customHeight="1" x14ac:dyDescent="0.2">
      <c r="B42" s="578"/>
      <c r="C42" s="579"/>
      <c r="D42" s="579"/>
      <c r="E42" s="579"/>
      <c r="F42" s="579"/>
      <c r="G42" s="579"/>
      <c r="H42" s="579"/>
      <c r="I42" s="580"/>
      <c r="J42" s="249"/>
      <c r="K42" s="249"/>
    </row>
    <row r="43" spans="2:11" ht="34.5" customHeight="1" x14ac:dyDescent="0.2">
      <c r="B43" s="578"/>
      <c r="C43" s="579"/>
      <c r="D43" s="579"/>
      <c r="E43" s="579"/>
      <c r="F43" s="579"/>
      <c r="G43" s="579"/>
      <c r="H43" s="579"/>
      <c r="I43" s="580"/>
      <c r="J43" s="249"/>
      <c r="K43" s="249"/>
    </row>
    <row r="44" spans="2:11" ht="34.5" customHeight="1" x14ac:dyDescent="0.2">
      <c r="B44" s="581"/>
      <c r="C44" s="582"/>
      <c r="D44" s="582"/>
      <c r="E44" s="582"/>
      <c r="F44" s="582"/>
      <c r="G44" s="582"/>
      <c r="H44" s="582"/>
      <c r="I44" s="583"/>
      <c r="J44" s="237"/>
      <c r="K44" s="237"/>
    </row>
    <row r="45" spans="2:11" ht="47.25" customHeight="1" x14ac:dyDescent="0.2">
      <c r="B45" s="224" t="s">
        <v>278</v>
      </c>
      <c r="C45" s="733" t="s">
        <v>407</v>
      </c>
      <c r="D45" s="734"/>
      <c r="E45" s="734"/>
      <c r="F45" s="734"/>
      <c r="G45" s="734"/>
      <c r="H45" s="734"/>
      <c r="I45" s="735"/>
      <c r="J45" s="250"/>
      <c r="K45" s="250"/>
    </row>
    <row r="46" spans="2:11" ht="32.25" customHeight="1" x14ac:dyDescent="0.2">
      <c r="B46" s="224" t="s">
        <v>279</v>
      </c>
      <c r="C46" s="733"/>
      <c r="D46" s="734"/>
      <c r="E46" s="734"/>
      <c r="F46" s="734"/>
      <c r="G46" s="734"/>
      <c r="H46" s="734"/>
      <c r="I46" s="735"/>
      <c r="J46" s="250"/>
      <c r="K46" s="250"/>
    </row>
    <row r="47" spans="2:11" ht="143.25" customHeight="1" x14ac:dyDescent="0.2">
      <c r="B47" s="230" t="s">
        <v>280</v>
      </c>
      <c r="C47" s="736" t="s">
        <v>408</v>
      </c>
      <c r="D47" s="737"/>
      <c r="E47" s="737"/>
      <c r="F47" s="737"/>
      <c r="G47" s="737"/>
      <c r="H47" s="737"/>
      <c r="I47" s="738"/>
      <c r="J47" s="250"/>
      <c r="K47" s="250"/>
    </row>
    <row r="48" spans="2:11" ht="22.5" customHeight="1" x14ac:dyDescent="0.2">
      <c r="B48" s="669" t="s">
        <v>236</v>
      </c>
      <c r="C48" s="670"/>
      <c r="D48" s="670"/>
      <c r="E48" s="670"/>
      <c r="F48" s="670"/>
      <c r="G48" s="670"/>
      <c r="H48" s="670"/>
      <c r="I48" s="671"/>
      <c r="J48" s="250"/>
      <c r="K48" s="250"/>
    </row>
    <row r="49" spans="2:11" ht="22.5" customHeight="1" x14ac:dyDescent="0.2">
      <c r="B49" s="597" t="s">
        <v>281</v>
      </c>
      <c r="C49" s="218" t="s">
        <v>282</v>
      </c>
      <c r="D49" s="599" t="s">
        <v>283</v>
      </c>
      <c r="E49" s="599"/>
      <c r="F49" s="599"/>
      <c r="G49" s="599" t="s">
        <v>284</v>
      </c>
      <c r="H49" s="599"/>
      <c r="I49" s="600"/>
      <c r="J49" s="251"/>
      <c r="K49" s="251"/>
    </row>
    <row r="50" spans="2:11" ht="30.75" customHeight="1" x14ac:dyDescent="0.2">
      <c r="B50" s="598"/>
      <c r="C50" s="199"/>
      <c r="D50" s="641"/>
      <c r="E50" s="641"/>
      <c r="F50" s="641"/>
      <c r="G50" s="641"/>
      <c r="H50" s="641"/>
      <c r="I50" s="642"/>
      <c r="J50" s="251"/>
      <c r="K50" s="251"/>
    </row>
    <row r="51" spans="2:11" ht="32.25" customHeight="1" x14ac:dyDescent="0.2">
      <c r="B51" s="233" t="s">
        <v>285</v>
      </c>
      <c r="C51" s="731" t="s">
        <v>347</v>
      </c>
      <c r="D51" s="731"/>
      <c r="E51" s="731"/>
      <c r="F51" s="731"/>
      <c r="G51" s="731"/>
      <c r="H51" s="731"/>
      <c r="I51" s="732"/>
      <c r="J51" s="252"/>
      <c r="K51" s="252"/>
    </row>
    <row r="52" spans="2:11" ht="28.5" customHeight="1" x14ac:dyDescent="0.2">
      <c r="B52" s="234" t="s">
        <v>286</v>
      </c>
      <c r="C52" s="739" t="s">
        <v>354</v>
      </c>
      <c r="D52" s="740"/>
      <c r="E52" s="740"/>
      <c r="F52" s="740"/>
      <c r="G52" s="740"/>
      <c r="H52" s="740"/>
      <c r="I52" s="741"/>
      <c r="J52" s="252"/>
      <c r="K52" s="252"/>
    </row>
    <row r="53" spans="2:11" ht="30" customHeight="1" x14ac:dyDescent="0.2">
      <c r="B53" s="230" t="s">
        <v>287</v>
      </c>
      <c r="C53" s="728" t="s">
        <v>400</v>
      </c>
      <c r="D53" s="729"/>
      <c r="E53" s="729"/>
      <c r="F53" s="729"/>
      <c r="G53" s="729"/>
      <c r="H53" s="729"/>
      <c r="I53" s="730"/>
      <c r="J53" s="253"/>
      <c r="K53" s="253"/>
    </row>
    <row r="54" spans="2:11" ht="31.5" customHeight="1" thickBot="1" x14ac:dyDescent="0.25">
      <c r="B54" s="211" t="s">
        <v>288</v>
      </c>
      <c r="C54" s="728" t="s">
        <v>400</v>
      </c>
      <c r="D54" s="729"/>
      <c r="E54" s="729"/>
      <c r="F54" s="729"/>
      <c r="G54" s="729"/>
      <c r="H54" s="729"/>
      <c r="I54" s="730"/>
      <c r="J54" s="254"/>
      <c r="K54" s="254"/>
    </row>
    <row r="55" spans="2:11" ht="12.75" customHeight="1" x14ac:dyDescent="0.2">
      <c r="B55" s="255"/>
      <c r="C55" s="256"/>
      <c r="D55" s="256"/>
      <c r="E55" s="257"/>
      <c r="F55" s="257"/>
      <c r="G55" s="258"/>
      <c r="H55" s="259"/>
      <c r="I55" s="256"/>
      <c r="J55" s="254"/>
      <c r="K55" s="254"/>
    </row>
    <row r="56" spans="2:11" ht="13.15" customHeight="1" x14ac:dyDescent="0.2">
      <c r="B56" s="255"/>
      <c r="C56" s="256"/>
      <c r="D56" s="256"/>
      <c r="E56" s="257"/>
      <c r="F56" s="257"/>
      <c r="G56" s="258"/>
      <c r="H56" s="259"/>
      <c r="I56" s="256"/>
      <c r="J56" s="254"/>
      <c r="K56" s="254"/>
    </row>
    <row r="57" spans="2:11" ht="13.15" customHeight="1" x14ac:dyDescent="0.2">
      <c r="B57" s="255"/>
      <c r="C57" s="256"/>
      <c r="D57" s="256"/>
      <c r="E57" s="257"/>
      <c r="F57" s="257"/>
      <c r="G57" s="258"/>
      <c r="H57" s="259"/>
      <c r="I57" s="256"/>
      <c r="J57" s="254"/>
      <c r="K57" s="254"/>
    </row>
    <row r="58" spans="2:11" ht="13.15" customHeight="1" x14ac:dyDescent="0.2">
      <c r="B58" s="255"/>
      <c r="C58" s="256"/>
      <c r="D58" s="256"/>
      <c r="E58" s="257"/>
      <c r="F58" s="257"/>
      <c r="G58" s="258"/>
      <c r="H58" s="259"/>
      <c r="I58" s="256"/>
      <c r="J58" s="254"/>
      <c r="K58" s="254"/>
    </row>
    <row r="59" spans="2:11" ht="13.15" customHeight="1" x14ac:dyDescent="0.2">
      <c r="B59" s="255"/>
      <c r="C59" s="256"/>
      <c r="D59" s="256"/>
      <c r="E59" s="257"/>
      <c r="F59" s="257"/>
      <c r="G59" s="258"/>
      <c r="H59" s="259"/>
      <c r="I59" s="256"/>
      <c r="J59" s="254"/>
      <c r="K59" s="254"/>
    </row>
    <row r="60" spans="2:11" ht="25.5" customHeight="1" x14ac:dyDescent="0.2">
      <c r="B60" s="255"/>
      <c r="C60" s="256"/>
      <c r="D60" s="256"/>
      <c r="E60" s="257"/>
      <c r="F60" s="257"/>
      <c r="G60" s="258"/>
      <c r="H60" s="259"/>
      <c r="I60" s="256"/>
      <c r="J60" s="254"/>
      <c r="K60" s="254"/>
    </row>
    <row r="61" spans="2:11" ht="13.15" customHeight="1" x14ac:dyDescent="0.2"/>
    <row r="62" spans="2:11" ht="13.15" customHeight="1" x14ac:dyDescent="0.2"/>
    <row r="63" spans="2:11" ht="13.15" customHeight="1" x14ac:dyDescent="0.2"/>
    <row r="64" spans="2:11"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sheetData>
  <mergeCells count="59">
    <mergeCell ref="C45:I45"/>
    <mergeCell ref="C46:I46"/>
    <mergeCell ref="C47:I47"/>
    <mergeCell ref="C52:I52"/>
    <mergeCell ref="C53:I53"/>
    <mergeCell ref="C54:I54"/>
    <mergeCell ref="C51:I51"/>
    <mergeCell ref="B48:I48"/>
    <mergeCell ref="B49:B50"/>
    <mergeCell ref="D49:F49"/>
    <mergeCell ref="G49:I49"/>
    <mergeCell ref="D50:F50"/>
    <mergeCell ref="G50:I50"/>
    <mergeCell ref="B40:I44"/>
    <mergeCell ref="C39:I39"/>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scale="38"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60"/>
  <sheetViews>
    <sheetView view="pageBreakPreview" topLeftCell="A28" zoomScale="70" zoomScaleNormal="85" zoomScaleSheetLayoutView="70" zoomScalePageLayoutView="85" workbookViewId="0">
      <selection activeCell="C45" sqref="C45:I45"/>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9" width="36.28515625" style="173" customWidth="1"/>
    <col min="10" max="11" width="22.42578125" style="173" customWidth="1"/>
    <col min="12" max="24" width="10.85546875" style="171"/>
    <col min="25" max="16384" width="10.85546875" style="173"/>
  </cols>
  <sheetData>
    <row r="1" spans="2:14" ht="37.5" customHeight="1" x14ac:dyDescent="0.2">
      <c r="B1" s="511"/>
      <c r="C1" s="514" t="s">
        <v>25</v>
      </c>
      <c r="D1" s="514"/>
      <c r="E1" s="514"/>
      <c r="F1" s="514"/>
      <c r="G1" s="514"/>
      <c r="H1" s="514"/>
      <c r="I1" s="515"/>
      <c r="J1" s="170"/>
      <c r="K1" s="170"/>
      <c r="M1" s="172" t="s">
        <v>47</v>
      </c>
    </row>
    <row r="2" spans="2:14" ht="37.5" customHeight="1" x14ac:dyDescent="0.2">
      <c r="B2" s="512"/>
      <c r="C2" s="518" t="s">
        <v>239</v>
      </c>
      <c r="D2" s="518"/>
      <c r="E2" s="518"/>
      <c r="F2" s="518"/>
      <c r="G2" s="518"/>
      <c r="H2" s="518"/>
      <c r="I2" s="516"/>
      <c r="J2" s="170"/>
      <c r="K2" s="170"/>
      <c r="M2" s="172" t="s">
        <v>48</v>
      </c>
    </row>
    <row r="3" spans="2:14" ht="37.5" customHeight="1" thickBot="1" x14ac:dyDescent="0.25">
      <c r="B3" s="513"/>
      <c r="C3" s="519" t="s">
        <v>240</v>
      </c>
      <c r="D3" s="519"/>
      <c r="E3" s="519"/>
      <c r="F3" s="519" t="s">
        <v>241</v>
      </c>
      <c r="G3" s="519"/>
      <c r="H3" s="519"/>
      <c r="I3" s="517"/>
      <c r="J3" s="170"/>
      <c r="K3" s="170"/>
      <c r="M3" s="172" t="s">
        <v>50</v>
      </c>
    </row>
    <row r="4" spans="2:14" ht="23.25" customHeight="1" x14ac:dyDescent="0.2">
      <c r="B4" s="520" t="s">
        <v>357</v>
      </c>
      <c r="C4" s="521"/>
      <c r="D4" s="521"/>
      <c r="E4" s="521"/>
      <c r="F4" s="521"/>
      <c r="G4" s="521"/>
      <c r="H4" s="521"/>
      <c r="I4" s="522"/>
      <c r="J4" s="174"/>
      <c r="K4" s="174"/>
    </row>
    <row r="5" spans="2:14" ht="24" customHeight="1" x14ac:dyDescent="0.2">
      <c r="B5" s="523" t="s">
        <v>234</v>
      </c>
      <c r="C5" s="524"/>
      <c r="D5" s="524"/>
      <c r="E5" s="524"/>
      <c r="F5" s="524"/>
      <c r="G5" s="524"/>
      <c r="H5" s="524"/>
      <c r="I5" s="525"/>
      <c r="J5" s="175"/>
      <c r="K5" s="175"/>
      <c r="N5" s="176" t="s">
        <v>57</v>
      </c>
    </row>
    <row r="6" spans="2:14" ht="30.75" customHeight="1" x14ac:dyDescent="0.2">
      <c r="B6" s="224" t="s">
        <v>242</v>
      </c>
      <c r="C6" s="222">
        <v>5</v>
      </c>
      <c r="D6" s="526" t="s">
        <v>243</v>
      </c>
      <c r="E6" s="526"/>
      <c r="F6" s="527" t="s">
        <v>294</v>
      </c>
      <c r="G6" s="527"/>
      <c r="H6" s="527"/>
      <c r="I6" s="528"/>
      <c r="J6" s="177"/>
      <c r="K6" s="177"/>
      <c r="M6" s="172" t="s">
        <v>60</v>
      </c>
      <c r="N6" s="176" t="s">
        <v>61</v>
      </c>
    </row>
    <row r="7" spans="2:14" ht="30.75" customHeight="1" x14ac:dyDescent="0.2">
      <c r="B7" s="224" t="s">
        <v>244</v>
      </c>
      <c r="C7" s="222" t="s">
        <v>81</v>
      </c>
      <c r="D7" s="526" t="s">
        <v>245</v>
      </c>
      <c r="E7" s="526"/>
      <c r="F7" s="527" t="s">
        <v>379</v>
      </c>
      <c r="G7" s="527"/>
      <c r="H7" s="178" t="s">
        <v>246</v>
      </c>
      <c r="I7" s="223" t="s">
        <v>81</v>
      </c>
      <c r="J7" s="179"/>
      <c r="K7" s="179"/>
      <c r="M7" s="172" t="s">
        <v>65</v>
      </c>
      <c r="N7" s="176" t="s">
        <v>66</v>
      </c>
    </row>
    <row r="8" spans="2:14" ht="30.75" customHeight="1" x14ac:dyDescent="0.2">
      <c r="B8" s="224" t="s">
        <v>247</v>
      </c>
      <c r="C8" s="527" t="s">
        <v>289</v>
      </c>
      <c r="D8" s="527"/>
      <c r="E8" s="527"/>
      <c r="F8" s="527"/>
      <c r="G8" s="178" t="s">
        <v>248</v>
      </c>
      <c r="H8" s="532">
        <v>7550</v>
      </c>
      <c r="I8" s="533"/>
      <c r="J8" s="180"/>
      <c r="K8" s="180"/>
      <c r="M8" s="172" t="s">
        <v>69</v>
      </c>
      <c r="N8" s="176" t="s">
        <v>70</v>
      </c>
    </row>
    <row r="9" spans="2:14" ht="30.75" customHeight="1" x14ac:dyDescent="0.2">
      <c r="B9" s="224" t="s">
        <v>48</v>
      </c>
      <c r="C9" s="534" t="s">
        <v>60</v>
      </c>
      <c r="D9" s="534"/>
      <c r="E9" s="534"/>
      <c r="F9" s="534"/>
      <c r="G9" s="178" t="s">
        <v>249</v>
      </c>
      <c r="H9" s="535" t="s">
        <v>311</v>
      </c>
      <c r="I9" s="536"/>
      <c r="J9" s="181"/>
      <c r="K9" s="181"/>
      <c r="M9" s="182" t="s">
        <v>73</v>
      </c>
    </row>
    <row r="10" spans="2:14" ht="39" customHeight="1" x14ac:dyDescent="0.2">
      <c r="B10" s="224" t="s">
        <v>250</v>
      </c>
      <c r="C10" s="527" t="s">
        <v>351</v>
      </c>
      <c r="D10" s="527"/>
      <c r="E10" s="527"/>
      <c r="F10" s="527"/>
      <c r="G10" s="527"/>
      <c r="H10" s="527"/>
      <c r="I10" s="528"/>
      <c r="J10" s="183"/>
      <c r="K10" s="183"/>
      <c r="M10" s="182"/>
    </row>
    <row r="11" spans="2:14" ht="30.75" customHeight="1" x14ac:dyDescent="0.2">
      <c r="B11" s="224" t="s">
        <v>251</v>
      </c>
      <c r="C11" s="529" t="s">
        <v>363</v>
      </c>
      <c r="D11" s="529"/>
      <c r="E11" s="529"/>
      <c r="F11" s="529"/>
      <c r="G11" s="529"/>
      <c r="H11" s="529"/>
      <c r="I11" s="742"/>
      <c r="J11" s="179"/>
      <c r="K11" s="179"/>
      <c r="M11" s="182"/>
      <c r="N11" s="176" t="s">
        <v>76</v>
      </c>
    </row>
    <row r="12" spans="2:14" ht="30.75" customHeight="1" x14ac:dyDescent="0.2">
      <c r="B12" s="224" t="s">
        <v>254</v>
      </c>
      <c r="C12" s="530" t="s">
        <v>305</v>
      </c>
      <c r="D12" s="530"/>
      <c r="E12" s="530"/>
      <c r="F12" s="530"/>
      <c r="G12" s="178" t="s">
        <v>252</v>
      </c>
      <c r="H12" s="557" t="s">
        <v>91</v>
      </c>
      <c r="I12" s="558"/>
      <c r="J12" s="179"/>
      <c r="K12" s="179"/>
      <c r="M12" s="182" t="s">
        <v>80</v>
      </c>
      <c r="N12" s="176" t="s">
        <v>81</v>
      </c>
    </row>
    <row r="13" spans="2:14" ht="30.75" customHeight="1" x14ac:dyDescent="0.2">
      <c r="B13" s="224" t="s">
        <v>255</v>
      </c>
      <c r="C13" s="541" t="s">
        <v>330</v>
      </c>
      <c r="D13" s="541"/>
      <c r="E13" s="541"/>
      <c r="F13" s="541"/>
      <c r="G13" s="178" t="s">
        <v>253</v>
      </c>
      <c r="H13" s="529" t="s">
        <v>57</v>
      </c>
      <c r="I13" s="742"/>
      <c r="J13" s="179"/>
      <c r="K13" s="179"/>
      <c r="M13" s="182" t="s">
        <v>84</v>
      </c>
    </row>
    <row r="14" spans="2:14" ht="30" customHeight="1" x14ac:dyDescent="0.2">
      <c r="B14" s="224" t="s">
        <v>256</v>
      </c>
      <c r="C14" s="743" t="s">
        <v>380</v>
      </c>
      <c r="D14" s="744"/>
      <c r="E14" s="744"/>
      <c r="F14" s="744"/>
      <c r="G14" s="744"/>
      <c r="H14" s="744"/>
      <c r="I14" s="745"/>
      <c r="J14" s="183"/>
      <c r="K14" s="183"/>
      <c r="M14" s="182" t="s">
        <v>86</v>
      </c>
      <c r="N14" s="176"/>
    </row>
    <row r="15" spans="2:14" ht="30.75" customHeight="1" x14ac:dyDescent="0.2">
      <c r="B15" s="224" t="s">
        <v>257</v>
      </c>
      <c r="C15" s="530" t="s">
        <v>293</v>
      </c>
      <c r="D15" s="530"/>
      <c r="E15" s="530"/>
      <c r="F15" s="530"/>
      <c r="G15" s="530"/>
      <c r="H15" s="530"/>
      <c r="I15" s="531"/>
      <c r="J15" s="184"/>
      <c r="K15" s="184"/>
      <c r="M15" s="182" t="s">
        <v>88</v>
      </c>
      <c r="N15" s="176"/>
    </row>
    <row r="16" spans="2:14" ht="20.25" customHeight="1" x14ac:dyDescent="0.2">
      <c r="B16" s="224" t="s">
        <v>258</v>
      </c>
      <c r="C16" s="527" t="s">
        <v>322</v>
      </c>
      <c r="D16" s="527"/>
      <c r="E16" s="527"/>
      <c r="F16" s="527"/>
      <c r="G16" s="527"/>
      <c r="H16" s="527"/>
      <c r="I16" s="528"/>
      <c r="J16" s="185"/>
      <c r="K16" s="185"/>
      <c r="M16" s="182"/>
      <c r="N16" s="176"/>
    </row>
    <row r="17" spans="2:14" ht="30.75" customHeight="1" x14ac:dyDescent="0.2">
      <c r="B17" s="224" t="s">
        <v>259</v>
      </c>
      <c r="C17" s="529" t="s">
        <v>152</v>
      </c>
      <c r="D17" s="548"/>
      <c r="E17" s="548"/>
      <c r="F17" s="548"/>
      <c r="G17" s="548"/>
      <c r="H17" s="548"/>
      <c r="I17" s="549"/>
      <c r="J17" s="186"/>
      <c r="K17" s="186"/>
      <c r="M17" s="182" t="s">
        <v>91</v>
      </c>
      <c r="N17" s="176"/>
    </row>
    <row r="18" spans="2:14" ht="18" customHeight="1" x14ac:dyDescent="0.2">
      <c r="B18" s="550" t="s">
        <v>265</v>
      </c>
      <c r="C18" s="551" t="s">
        <v>237</v>
      </c>
      <c r="D18" s="551"/>
      <c r="E18" s="551"/>
      <c r="F18" s="552" t="s">
        <v>238</v>
      </c>
      <c r="G18" s="552"/>
      <c r="H18" s="552"/>
      <c r="I18" s="553"/>
      <c r="J18" s="187"/>
      <c r="K18" s="187"/>
      <c r="M18" s="182" t="s">
        <v>79</v>
      </c>
      <c r="N18" s="176"/>
    </row>
    <row r="19" spans="2:14" ht="39.75" customHeight="1" x14ac:dyDescent="0.2">
      <c r="B19" s="550"/>
      <c r="C19" s="527" t="s">
        <v>307</v>
      </c>
      <c r="D19" s="527"/>
      <c r="E19" s="527"/>
      <c r="F19" s="527" t="s">
        <v>308</v>
      </c>
      <c r="G19" s="527"/>
      <c r="H19" s="527"/>
      <c r="I19" s="528"/>
      <c r="J19" s="185"/>
      <c r="K19" s="185"/>
      <c r="M19" s="182" t="s">
        <v>95</v>
      </c>
      <c r="N19" s="176"/>
    </row>
    <row r="20" spans="2:14" ht="39.75" customHeight="1" x14ac:dyDescent="0.2">
      <c r="B20" s="224" t="s">
        <v>266</v>
      </c>
      <c r="C20" s="554" t="s">
        <v>309</v>
      </c>
      <c r="D20" s="555"/>
      <c r="E20" s="556"/>
      <c r="F20" s="557" t="s">
        <v>309</v>
      </c>
      <c r="G20" s="557"/>
      <c r="H20" s="557"/>
      <c r="I20" s="558"/>
      <c r="J20" s="179"/>
      <c r="K20" s="179"/>
      <c r="M20" s="182"/>
      <c r="N20" s="176"/>
    </row>
    <row r="21" spans="2:14" ht="361.15" customHeight="1" x14ac:dyDescent="0.2">
      <c r="B21" s="224" t="s">
        <v>267</v>
      </c>
      <c r="C21" s="559" t="s">
        <v>381</v>
      </c>
      <c r="D21" s="560"/>
      <c r="E21" s="561"/>
      <c r="F21" s="746" t="s">
        <v>382</v>
      </c>
      <c r="G21" s="747"/>
      <c r="H21" s="747"/>
      <c r="I21" s="748"/>
      <c r="J21" s="184"/>
      <c r="K21" s="184"/>
      <c r="M21" s="188"/>
      <c r="N21" s="176"/>
    </row>
    <row r="22" spans="2:14" ht="23.25" customHeight="1" x14ac:dyDescent="0.2">
      <c r="B22" s="224" t="s">
        <v>268</v>
      </c>
      <c r="C22" s="542">
        <v>44197</v>
      </c>
      <c r="D22" s="565"/>
      <c r="E22" s="566"/>
      <c r="F22" s="178" t="s">
        <v>271</v>
      </c>
      <c r="G22" s="225">
        <v>0.1</v>
      </c>
      <c r="H22" s="178" t="s">
        <v>275</v>
      </c>
      <c r="I22" s="226">
        <v>0.1</v>
      </c>
      <c r="J22" s="189"/>
      <c r="K22" s="189"/>
      <c r="M22" s="188"/>
    </row>
    <row r="23" spans="2:14" ht="27" customHeight="1" x14ac:dyDescent="0.2">
      <c r="B23" s="224" t="s">
        <v>269</v>
      </c>
      <c r="C23" s="542">
        <v>44561</v>
      </c>
      <c r="D23" s="543"/>
      <c r="E23" s="544"/>
      <c r="F23" s="178" t="s">
        <v>272</v>
      </c>
      <c r="G23" s="545">
        <v>0.3</v>
      </c>
      <c r="H23" s="546"/>
      <c r="I23" s="547"/>
      <c r="J23" s="190"/>
      <c r="K23" s="190"/>
      <c r="M23" s="188"/>
    </row>
    <row r="24" spans="2:14" ht="30.75" customHeight="1" x14ac:dyDescent="0.2">
      <c r="B24" s="231" t="s">
        <v>270</v>
      </c>
      <c r="C24" s="567" t="s">
        <v>321</v>
      </c>
      <c r="D24" s="568"/>
      <c r="E24" s="569"/>
      <c r="F24" s="227" t="s">
        <v>274</v>
      </c>
      <c r="G24" s="570" t="s">
        <v>223</v>
      </c>
      <c r="H24" s="543"/>
      <c r="I24" s="571"/>
      <c r="J24" s="187"/>
      <c r="K24" s="187"/>
      <c r="M24" s="188"/>
    </row>
    <row r="25" spans="2:14" ht="22.5" customHeight="1" x14ac:dyDescent="0.2">
      <c r="B25" s="523" t="s">
        <v>235</v>
      </c>
      <c r="C25" s="524"/>
      <c r="D25" s="524"/>
      <c r="E25" s="524"/>
      <c r="F25" s="524"/>
      <c r="G25" s="524"/>
      <c r="H25" s="524"/>
      <c r="I25" s="525"/>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28">
        <f>0.0833*$G$23</f>
        <v>2.4989999999999998E-2</v>
      </c>
      <c r="D27" s="228">
        <v>2.4900000000000002E-2</v>
      </c>
      <c r="E27" s="263">
        <f>IF(OR(C27=0,C27=""),0,D27/C27)</f>
        <v>0.99639855942376965</v>
      </c>
      <c r="F27" s="590">
        <f>SUM(C27:C38)</f>
        <v>0.29999999999999993</v>
      </c>
      <c r="G27" s="590">
        <f>SUM(D27:D38)</f>
        <v>0.19974000000000003</v>
      </c>
      <c r="H27" s="264">
        <f>+(D27*100%)/$G$23</f>
        <v>8.3000000000000004E-2</v>
      </c>
      <c r="I27" s="627">
        <f>G27+I22</f>
        <v>0.29974000000000001</v>
      </c>
      <c r="J27" s="185"/>
      <c r="K27" s="185"/>
      <c r="M27" s="188"/>
    </row>
    <row r="28" spans="2:14" ht="15.6" customHeight="1" x14ac:dyDescent="0.2">
      <c r="B28" s="191" t="s">
        <v>114</v>
      </c>
      <c r="C28" s="228">
        <f t="shared" ref="C28:D34" si="0">0.0833*$G$23</f>
        <v>2.4989999999999998E-2</v>
      </c>
      <c r="D28" s="228">
        <v>2.4900000000000002E-2</v>
      </c>
      <c r="E28" s="263">
        <f t="shared" ref="E28:E38" si="1">IF(OR(C28=0,C28=""),0,D28/C28)</f>
        <v>0.99639855942376965</v>
      </c>
      <c r="F28" s="591"/>
      <c r="G28" s="591"/>
      <c r="H28" s="264">
        <f>+IF(D28="","",((D28*100%)/$G$23)+H27)</f>
        <v>0.16600000000000001</v>
      </c>
      <c r="I28" s="628"/>
      <c r="J28" s="185"/>
      <c r="K28" s="185"/>
      <c r="M28" s="188"/>
    </row>
    <row r="29" spans="2:14" ht="15.6" customHeight="1" x14ac:dyDescent="0.2">
      <c r="B29" s="191" t="s">
        <v>115</v>
      </c>
      <c r="C29" s="228">
        <f t="shared" si="0"/>
        <v>2.4989999999999998E-2</v>
      </c>
      <c r="D29" s="228">
        <f t="shared" si="0"/>
        <v>2.4989999999999998E-2</v>
      </c>
      <c r="E29" s="263">
        <f t="shared" si="1"/>
        <v>1</v>
      </c>
      <c r="F29" s="591"/>
      <c r="G29" s="591"/>
      <c r="H29" s="264">
        <f t="shared" ref="H29:H38" si="2">+IF(D29="","",((D29*100%)/$G$23)+H28)</f>
        <v>0.24930000000000002</v>
      </c>
      <c r="I29" s="628"/>
      <c r="J29" s="185"/>
      <c r="K29" s="185"/>
      <c r="M29" s="188"/>
    </row>
    <row r="30" spans="2:14" ht="15.6" customHeight="1" x14ac:dyDescent="0.2">
      <c r="B30" s="191" t="s">
        <v>116</v>
      </c>
      <c r="C30" s="228">
        <f t="shared" si="0"/>
        <v>2.4989999999999998E-2</v>
      </c>
      <c r="D30" s="228">
        <f t="shared" si="0"/>
        <v>2.4989999999999998E-2</v>
      </c>
      <c r="E30" s="263">
        <f t="shared" si="1"/>
        <v>1</v>
      </c>
      <c r="F30" s="591"/>
      <c r="G30" s="591"/>
      <c r="H30" s="264">
        <f t="shared" si="2"/>
        <v>0.33260000000000001</v>
      </c>
      <c r="I30" s="628"/>
      <c r="J30" s="185"/>
      <c r="K30" s="185"/>
      <c r="M30" s="188"/>
    </row>
    <row r="31" spans="2:14" ht="15.6" customHeight="1" x14ac:dyDescent="0.2">
      <c r="B31" s="191" t="s">
        <v>117</v>
      </c>
      <c r="C31" s="228">
        <f t="shared" si="0"/>
        <v>2.4989999999999998E-2</v>
      </c>
      <c r="D31" s="228">
        <f t="shared" si="0"/>
        <v>2.4989999999999998E-2</v>
      </c>
      <c r="E31" s="263">
        <f t="shared" si="1"/>
        <v>1</v>
      </c>
      <c r="F31" s="591"/>
      <c r="G31" s="591"/>
      <c r="H31" s="264">
        <f t="shared" si="2"/>
        <v>0.41589999999999999</v>
      </c>
      <c r="I31" s="628"/>
      <c r="J31" s="185"/>
      <c r="K31" s="185"/>
      <c r="M31" s="188"/>
    </row>
    <row r="32" spans="2:14" ht="15.6" customHeight="1" x14ac:dyDescent="0.2">
      <c r="B32" s="191" t="s">
        <v>118</v>
      </c>
      <c r="C32" s="228">
        <f t="shared" si="0"/>
        <v>2.4989999999999998E-2</v>
      </c>
      <c r="D32" s="228">
        <f t="shared" si="0"/>
        <v>2.4989999999999998E-2</v>
      </c>
      <c r="E32" s="263">
        <f t="shared" si="1"/>
        <v>1</v>
      </c>
      <c r="F32" s="591"/>
      <c r="G32" s="591"/>
      <c r="H32" s="264">
        <f t="shared" si="2"/>
        <v>0.49919999999999998</v>
      </c>
      <c r="I32" s="628"/>
      <c r="J32" s="185"/>
      <c r="K32" s="185"/>
      <c r="M32" s="188"/>
    </row>
    <row r="33" spans="2:11" ht="19.5" customHeight="1" x14ac:dyDescent="0.2">
      <c r="B33" s="191" t="s">
        <v>119</v>
      </c>
      <c r="C33" s="228">
        <f t="shared" si="0"/>
        <v>2.4989999999999998E-2</v>
      </c>
      <c r="D33" s="228">
        <f t="shared" si="0"/>
        <v>2.4989999999999998E-2</v>
      </c>
      <c r="E33" s="263">
        <f t="shared" si="1"/>
        <v>1</v>
      </c>
      <c r="F33" s="591"/>
      <c r="G33" s="591"/>
      <c r="H33" s="264">
        <f t="shared" si="2"/>
        <v>0.58250000000000002</v>
      </c>
      <c r="I33" s="628"/>
      <c r="J33" s="195"/>
      <c r="K33" s="195"/>
    </row>
    <row r="34" spans="2:11" ht="19.5" customHeight="1" x14ac:dyDescent="0.2">
      <c r="B34" s="191" t="s">
        <v>120</v>
      </c>
      <c r="C34" s="228">
        <f t="shared" si="0"/>
        <v>2.4989999999999998E-2</v>
      </c>
      <c r="D34" s="228">
        <f t="shared" si="0"/>
        <v>2.4989999999999998E-2</v>
      </c>
      <c r="E34" s="263">
        <f t="shared" si="1"/>
        <v>1</v>
      </c>
      <c r="F34" s="591"/>
      <c r="G34" s="591"/>
      <c r="H34" s="264">
        <f t="shared" si="2"/>
        <v>0.66580000000000006</v>
      </c>
      <c r="I34" s="628"/>
      <c r="J34" s="195"/>
      <c r="K34" s="195"/>
    </row>
    <row r="35" spans="2:11" ht="19.5" customHeight="1" x14ac:dyDescent="0.2">
      <c r="B35" s="191" t="s">
        <v>121</v>
      </c>
      <c r="C35" s="228">
        <f>0.0834*$G$23</f>
        <v>2.5020000000000001E-2</v>
      </c>
      <c r="D35" s="228"/>
      <c r="E35" s="263">
        <f t="shared" si="1"/>
        <v>0</v>
      </c>
      <c r="F35" s="591"/>
      <c r="G35" s="591"/>
      <c r="H35" s="264" t="str">
        <f t="shared" si="2"/>
        <v/>
      </c>
      <c r="I35" s="628"/>
      <c r="J35" s="195"/>
      <c r="K35" s="195"/>
    </row>
    <row r="36" spans="2:11" ht="19.5" customHeight="1" x14ac:dyDescent="0.2">
      <c r="B36" s="191" t="s">
        <v>122</v>
      </c>
      <c r="C36" s="228">
        <f>0.0834*$G$23</f>
        <v>2.5020000000000001E-2</v>
      </c>
      <c r="D36" s="228"/>
      <c r="E36" s="263">
        <f t="shared" si="1"/>
        <v>0</v>
      </c>
      <c r="F36" s="591"/>
      <c r="G36" s="591"/>
      <c r="H36" s="264" t="str">
        <f t="shared" si="2"/>
        <v/>
      </c>
      <c r="I36" s="628"/>
      <c r="J36" s="195"/>
      <c r="K36" s="195"/>
    </row>
    <row r="37" spans="2:11" ht="19.5" customHeight="1" x14ac:dyDescent="0.2">
      <c r="B37" s="191" t="s">
        <v>123</v>
      </c>
      <c r="C37" s="228">
        <f>0.0834*$G$23</f>
        <v>2.5020000000000001E-2</v>
      </c>
      <c r="D37" s="228"/>
      <c r="E37" s="263">
        <f t="shared" si="1"/>
        <v>0</v>
      </c>
      <c r="F37" s="591"/>
      <c r="G37" s="591"/>
      <c r="H37" s="264" t="str">
        <f t="shared" si="2"/>
        <v/>
      </c>
      <c r="I37" s="628"/>
      <c r="J37" s="195"/>
      <c r="K37" s="195"/>
    </row>
    <row r="38" spans="2:11" ht="19.5" customHeight="1" x14ac:dyDescent="0.2">
      <c r="B38" s="191" t="s">
        <v>124</v>
      </c>
      <c r="C38" s="228">
        <f>0.0834*$G$23</f>
        <v>2.5020000000000001E-2</v>
      </c>
      <c r="D38" s="228"/>
      <c r="E38" s="263">
        <f t="shared" si="1"/>
        <v>0</v>
      </c>
      <c r="F38" s="592"/>
      <c r="G38" s="592"/>
      <c r="H38" s="264" t="str">
        <f t="shared" si="2"/>
        <v/>
      </c>
      <c r="I38" s="629"/>
      <c r="J38" s="195"/>
      <c r="K38" s="195"/>
    </row>
    <row r="39" spans="2:11" ht="52.5" customHeight="1" x14ac:dyDescent="0.2">
      <c r="B39" s="229" t="s">
        <v>277</v>
      </c>
      <c r="C39" s="749" t="s">
        <v>394</v>
      </c>
      <c r="D39" s="750"/>
      <c r="E39" s="750"/>
      <c r="F39" s="750"/>
      <c r="G39" s="750"/>
      <c r="H39" s="750"/>
      <c r="I39" s="751"/>
      <c r="J39" s="196"/>
      <c r="K39" s="196"/>
    </row>
    <row r="40" spans="2:11" ht="47.45" customHeight="1" x14ac:dyDescent="0.2">
      <c r="B40" s="575"/>
      <c r="C40" s="576"/>
      <c r="D40" s="576"/>
      <c r="E40" s="576"/>
      <c r="F40" s="576"/>
      <c r="G40" s="576"/>
      <c r="H40" s="576"/>
      <c r="I40" s="577"/>
      <c r="J40" s="175"/>
      <c r="K40" s="175"/>
    </row>
    <row r="41" spans="2:11" ht="47.45" customHeight="1" x14ac:dyDescent="0.2">
      <c r="B41" s="578"/>
      <c r="C41" s="579"/>
      <c r="D41" s="579"/>
      <c r="E41" s="579"/>
      <c r="F41" s="579"/>
      <c r="G41" s="579"/>
      <c r="H41" s="579"/>
      <c r="I41" s="580"/>
      <c r="J41" s="196"/>
      <c r="K41" s="196"/>
    </row>
    <row r="42" spans="2:11" ht="47.45" customHeight="1" x14ac:dyDescent="0.2">
      <c r="B42" s="578"/>
      <c r="C42" s="579"/>
      <c r="D42" s="579"/>
      <c r="E42" s="579"/>
      <c r="F42" s="579"/>
      <c r="G42" s="579"/>
      <c r="H42" s="579"/>
      <c r="I42" s="580"/>
      <c r="J42" s="196"/>
      <c r="K42" s="196"/>
    </row>
    <row r="43" spans="2:11" ht="47.45" customHeight="1" x14ac:dyDescent="0.2">
      <c r="B43" s="578"/>
      <c r="C43" s="579"/>
      <c r="D43" s="579"/>
      <c r="E43" s="579"/>
      <c r="F43" s="579"/>
      <c r="G43" s="579"/>
      <c r="H43" s="579"/>
      <c r="I43" s="580"/>
      <c r="J43" s="196"/>
      <c r="K43" s="196"/>
    </row>
    <row r="44" spans="2:11" ht="47.45" customHeight="1" x14ac:dyDescent="0.2">
      <c r="B44" s="581"/>
      <c r="C44" s="582"/>
      <c r="D44" s="582"/>
      <c r="E44" s="582"/>
      <c r="F44" s="582"/>
      <c r="G44" s="582"/>
      <c r="H44" s="582"/>
      <c r="I44" s="583"/>
      <c r="J44" s="174"/>
      <c r="K44" s="174"/>
    </row>
    <row r="45" spans="2:11" ht="408.6" customHeight="1" x14ac:dyDescent="0.2">
      <c r="B45" s="224" t="s">
        <v>278</v>
      </c>
      <c r="C45" s="752" t="s">
        <v>406</v>
      </c>
      <c r="D45" s="753"/>
      <c r="E45" s="753"/>
      <c r="F45" s="753"/>
      <c r="G45" s="753"/>
      <c r="H45" s="753"/>
      <c r="I45" s="754"/>
      <c r="J45" s="197"/>
      <c r="K45" s="197"/>
    </row>
    <row r="46" spans="2:11" ht="64.900000000000006" customHeight="1" x14ac:dyDescent="0.2">
      <c r="B46" s="224" t="s">
        <v>279</v>
      </c>
      <c r="C46" s="607" t="s">
        <v>404</v>
      </c>
      <c r="D46" s="608"/>
      <c r="E46" s="608"/>
      <c r="F46" s="608"/>
      <c r="G46" s="608"/>
      <c r="H46" s="608"/>
      <c r="I46" s="609"/>
      <c r="J46" s="197"/>
      <c r="K46" s="197"/>
    </row>
    <row r="47" spans="2:11" ht="66" customHeight="1" x14ac:dyDescent="0.2">
      <c r="B47" s="230" t="s">
        <v>280</v>
      </c>
      <c r="C47" s="755" t="s">
        <v>405</v>
      </c>
      <c r="D47" s="756"/>
      <c r="E47" s="756"/>
      <c r="F47" s="756"/>
      <c r="G47" s="756"/>
      <c r="H47" s="756"/>
      <c r="I47" s="757"/>
      <c r="J47" s="197"/>
      <c r="K47" s="197"/>
    </row>
    <row r="48" spans="2:11" ht="22.5" customHeight="1" x14ac:dyDescent="0.2">
      <c r="B48" s="523" t="s">
        <v>236</v>
      </c>
      <c r="C48" s="524"/>
      <c r="D48" s="524"/>
      <c r="E48" s="524"/>
      <c r="F48" s="524"/>
      <c r="G48" s="524"/>
      <c r="H48" s="524"/>
      <c r="I48" s="525"/>
      <c r="J48" s="197"/>
      <c r="K48" s="197"/>
    </row>
    <row r="49" spans="2:11" ht="22.5" customHeight="1" x14ac:dyDescent="0.2">
      <c r="B49" s="597" t="s">
        <v>281</v>
      </c>
      <c r="C49" s="218" t="s">
        <v>282</v>
      </c>
      <c r="D49" s="599" t="s">
        <v>283</v>
      </c>
      <c r="E49" s="599"/>
      <c r="F49" s="599"/>
      <c r="G49" s="599" t="s">
        <v>284</v>
      </c>
      <c r="H49" s="599"/>
      <c r="I49" s="600"/>
      <c r="J49" s="198"/>
      <c r="K49" s="198"/>
    </row>
    <row r="50" spans="2:11" ht="30.75" customHeight="1" x14ac:dyDescent="0.2">
      <c r="B50" s="598"/>
      <c r="C50" s="232"/>
      <c r="D50" s="641"/>
      <c r="E50" s="641"/>
      <c r="F50" s="641"/>
      <c r="G50" s="641"/>
      <c r="H50" s="641"/>
      <c r="I50" s="642"/>
      <c r="J50" s="198"/>
      <c r="K50" s="198"/>
    </row>
    <row r="51" spans="2:11" ht="32.25" customHeight="1" x14ac:dyDescent="0.2">
      <c r="B51" s="233" t="s">
        <v>285</v>
      </c>
      <c r="C51" s="758" t="s">
        <v>383</v>
      </c>
      <c r="D51" s="758"/>
      <c r="E51" s="758"/>
      <c r="F51" s="758"/>
      <c r="G51" s="758"/>
      <c r="H51" s="758"/>
      <c r="I51" s="759"/>
      <c r="J51" s="200"/>
      <c r="K51" s="200"/>
    </row>
    <row r="52" spans="2:11" ht="28.5" customHeight="1" x14ac:dyDescent="0.2">
      <c r="B52" s="234" t="s">
        <v>286</v>
      </c>
      <c r="C52" s="758" t="s">
        <v>383</v>
      </c>
      <c r="D52" s="758"/>
      <c r="E52" s="758"/>
      <c r="F52" s="758"/>
      <c r="G52" s="758"/>
      <c r="H52" s="758"/>
      <c r="I52" s="759"/>
      <c r="J52" s="200"/>
      <c r="K52" s="200"/>
    </row>
    <row r="53" spans="2:11" ht="30" customHeight="1" x14ac:dyDescent="0.2">
      <c r="B53" s="230" t="s">
        <v>287</v>
      </c>
      <c r="C53" s="758" t="s">
        <v>359</v>
      </c>
      <c r="D53" s="758"/>
      <c r="E53" s="758"/>
      <c r="F53" s="758"/>
      <c r="G53" s="758"/>
      <c r="H53" s="758"/>
      <c r="I53" s="759"/>
      <c r="J53" s="201"/>
      <c r="K53" s="201"/>
    </row>
    <row r="54" spans="2:11" ht="31.5" customHeight="1" thickBot="1" x14ac:dyDescent="0.25">
      <c r="B54" s="211" t="s">
        <v>288</v>
      </c>
      <c r="C54" s="758" t="s">
        <v>359</v>
      </c>
      <c r="D54" s="758"/>
      <c r="E54" s="758"/>
      <c r="F54" s="758"/>
      <c r="G54" s="758"/>
      <c r="H54" s="758"/>
      <c r="I54" s="759"/>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scale="27"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98"/>
  <sheetViews>
    <sheetView view="pageBreakPreview" topLeftCell="B41" zoomScale="85" zoomScaleNormal="85" zoomScaleSheetLayoutView="85" zoomScalePageLayoutView="85" workbookViewId="0">
      <selection activeCell="D34" sqref="D34"/>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11"/>
      <c r="C1" s="514" t="s">
        <v>25</v>
      </c>
      <c r="D1" s="514"/>
      <c r="E1" s="514"/>
      <c r="F1" s="514"/>
      <c r="G1" s="514"/>
      <c r="H1" s="514"/>
      <c r="I1" s="515"/>
      <c r="J1" s="170"/>
      <c r="K1" s="170"/>
      <c r="M1" s="172"/>
    </row>
    <row r="2" spans="2:14" ht="37.5" customHeight="1" x14ac:dyDescent="0.2">
      <c r="B2" s="512"/>
      <c r="C2" s="518" t="s">
        <v>239</v>
      </c>
      <c r="D2" s="518"/>
      <c r="E2" s="518"/>
      <c r="F2" s="518"/>
      <c r="G2" s="518"/>
      <c r="H2" s="518"/>
      <c r="I2" s="516"/>
      <c r="J2" s="170"/>
      <c r="K2" s="170"/>
      <c r="M2" s="172"/>
    </row>
    <row r="3" spans="2:14" ht="37.5" customHeight="1" thickBot="1" x14ac:dyDescent="0.25">
      <c r="B3" s="513"/>
      <c r="C3" s="519" t="s">
        <v>240</v>
      </c>
      <c r="D3" s="519"/>
      <c r="E3" s="519"/>
      <c r="F3" s="519" t="s">
        <v>241</v>
      </c>
      <c r="G3" s="519"/>
      <c r="H3" s="519"/>
      <c r="I3" s="517"/>
      <c r="J3" s="170"/>
      <c r="K3" s="170"/>
      <c r="M3" s="172"/>
    </row>
    <row r="4" spans="2:14" ht="23.25" customHeight="1" x14ac:dyDescent="0.2">
      <c r="B4" s="520" t="s">
        <v>357</v>
      </c>
      <c r="C4" s="521"/>
      <c r="D4" s="521"/>
      <c r="E4" s="521"/>
      <c r="F4" s="521"/>
      <c r="G4" s="521"/>
      <c r="H4" s="521"/>
      <c r="I4" s="522"/>
      <c r="J4" s="174"/>
      <c r="K4" s="174"/>
    </row>
    <row r="5" spans="2:14" ht="24" customHeight="1" x14ac:dyDescent="0.2">
      <c r="B5" s="523" t="s">
        <v>234</v>
      </c>
      <c r="C5" s="524"/>
      <c r="D5" s="524"/>
      <c r="E5" s="524"/>
      <c r="F5" s="524"/>
      <c r="G5" s="524"/>
      <c r="H5" s="524"/>
      <c r="I5" s="525"/>
      <c r="J5" s="175"/>
      <c r="K5" s="175"/>
      <c r="N5" s="176"/>
    </row>
    <row r="6" spans="2:14" ht="30.75" customHeight="1" x14ac:dyDescent="0.2">
      <c r="B6" s="224" t="s">
        <v>242</v>
      </c>
      <c r="C6" s="222">
        <v>6</v>
      </c>
      <c r="D6" s="526" t="s">
        <v>243</v>
      </c>
      <c r="E6" s="526"/>
      <c r="F6" s="527" t="s">
        <v>364</v>
      </c>
      <c r="G6" s="527"/>
      <c r="H6" s="527"/>
      <c r="I6" s="528"/>
      <c r="J6" s="177"/>
      <c r="K6" s="177"/>
      <c r="M6" s="172"/>
      <c r="N6" s="176"/>
    </row>
    <row r="7" spans="2:14" ht="30.75" customHeight="1" x14ac:dyDescent="0.2">
      <c r="B7" s="224" t="s">
        <v>244</v>
      </c>
      <c r="C7" s="222" t="s">
        <v>81</v>
      </c>
      <c r="D7" s="526" t="s">
        <v>245</v>
      </c>
      <c r="E7" s="526"/>
      <c r="F7" s="527" t="s">
        <v>325</v>
      </c>
      <c r="G7" s="527"/>
      <c r="H7" s="178" t="s">
        <v>246</v>
      </c>
      <c r="I7" s="223" t="s">
        <v>81</v>
      </c>
      <c r="J7" s="179"/>
      <c r="K7" s="179"/>
      <c r="M7" s="172"/>
      <c r="N7" s="176"/>
    </row>
    <row r="8" spans="2:14" ht="30.75" customHeight="1" x14ac:dyDescent="0.2">
      <c r="B8" s="224" t="s">
        <v>247</v>
      </c>
      <c r="C8" s="527" t="s">
        <v>289</v>
      </c>
      <c r="D8" s="527"/>
      <c r="E8" s="527"/>
      <c r="F8" s="527"/>
      <c r="G8" s="178" t="s">
        <v>248</v>
      </c>
      <c r="H8" s="532">
        <v>7550</v>
      </c>
      <c r="I8" s="533"/>
      <c r="J8" s="180"/>
      <c r="K8" s="180"/>
      <c r="M8" s="172"/>
      <c r="N8" s="176"/>
    </row>
    <row r="9" spans="2:14" ht="30.75" customHeight="1" x14ac:dyDescent="0.2">
      <c r="B9" s="224" t="s">
        <v>48</v>
      </c>
      <c r="C9" s="534" t="s">
        <v>60</v>
      </c>
      <c r="D9" s="534"/>
      <c r="E9" s="534"/>
      <c r="F9" s="534"/>
      <c r="G9" s="178" t="s">
        <v>249</v>
      </c>
      <c r="H9" s="535" t="s">
        <v>295</v>
      </c>
      <c r="I9" s="536"/>
      <c r="J9" s="181"/>
      <c r="K9" s="181"/>
      <c r="M9" s="182"/>
    </row>
    <row r="10" spans="2:14" ht="75.75" customHeight="1" x14ac:dyDescent="0.2">
      <c r="B10" s="224" t="s">
        <v>250</v>
      </c>
      <c r="C10" s="527" t="s">
        <v>349</v>
      </c>
      <c r="D10" s="527"/>
      <c r="E10" s="527"/>
      <c r="F10" s="527"/>
      <c r="G10" s="527"/>
      <c r="H10" s="527"/>
      <c r="I10" s="528"/>
      <c r="J10" s="183"/>
      <c r="K10" s="183"/>
      <c r="M10" s="182"/>
    </row>
    <row r="11" spans="2:14" ht="30.75" customHeight="1" x14ac:dyDescent="0.2">
      <c r="B11" s="224" t="s">
        <v>251</v>
      </c>
      <c r="C11" s="529" t="s">
        <v>363</v>
      </c>
      <c r="D11" s="529"/>
      <c r="E11" s="529"/>
      <c r="F11" s="529"/>
      <c r="G11" s="529"/>
      <c r="H11" s="529"/>
      <c r="I11" s="742"/>
      <c r="J11" s="179"/>
      <c r="K11" s="179"/>
      <c r="M11" s="182"/>
      <c r="N11" s="176"/>
    </row>
    <row r="12" spans="2:14" ht="30.75" customHeight="1" x14ac:dyDescent="0.2">
      <c r="B12" s="224" t="s">
        <v>254</v>
      </c>
      <c r="C12" s="537" t="s">
        <v>326</v>
      </c>
      <c r="D12" s="537"/>
      <c r="E12" s="537"/>
      <c r="F12" s="537"/>
      <c r="G12" s="178" t="s">
        <v>252</v>
      </c>
      <c r="H12" s="557" t="s">
        <v>91</v>
      </c>
      <c r="I12" s="558"/>
      <c r="J12" s="179"/>
      <c r="K12" s="179"/>
      <c r="M12" s="182"/>
      <c r="N12" s="176"/>
    </row>
    <row r="13" spans="2:14" ht="30.75" customHeight="1" x14ac:dyDescent="0.2">
      <c r="B13" s="224" t="s">
        <v>255</v>
      </c>
      <c r="C13" s="541" t="s">
        <v>330</v>
      </c>
      <c r="D13" s="541"/>
      <c r="E13" s="541"/>
      <c r="F13" s="541"/>
      <c r="G13" s="178" t="s">
        <v>253</v>
      </c>
      <c r="H13" s="529" t="s">
        <v>57</v>
      </c>
      <c r="I13" s="742"/>
      <c r="J13" s="179"/>
      <c r="K13" s="179"/>
      <c r="M13" s="182"/>
    </row>
    <row r="14" spans="2:14" ht="30" customHeight="1" x14ac:dyDescent="0.2">
      <c r="B14" s="224" t="s">
        <v>256</v>
      </c>
      <c r="C14" s="646" t="s">
        <v>376</v>
      </c>
      <c r="D14" s="646"/>
      <c r="E14" s="646"/>
      <c r="F14" s="646"/>
      <c r="G14" s="646"/>
      <c r="H14" s="646"/>
      <c r="I14" s="647"/>
      <c r="J14" s="183"/>
      <c r="K14" s="183"/>
      <c r="M14" s="182"/>
      <c r="N14" s="176"/>
    </row>
    <row r="15" spans="2:14" ht="30.75" customHeight="1" x14ac:dyDescent="0.2">
      <c r="B15" s="224" t="s">
        <v>257</v>
      </c>
      <c r="C15" s="530" t="s">
        <v>377</v>
      </c>
      <c r="D15" s="530"/>
      <c r="E15" s="530"/>
      <c r="F15" s="530"/>
      <c r="G15" s="530"/>
      <c r="H15" s="530"/>
      <c r="I15" s="531"/>
      <c r="J15" s="184"/>
      <c r="K15" s="184"/>
      <c r="M15" s="182"/>
      <c r="N15" s="176"/>
    </row>
    <row r="16" spans="2:14" ht="20.25" customHeight="1" x14ac:dyDescent="0.2">
      <c r="B16" s="224" t="s">
        <v>258</v>
      </c>
      <c r="C16" s="527" t="s">
        <v>306</v>
      </c>
      <c r="D16" s="527"/>
      <c r="E16" s="527"/>
      <c r="F16" s="527"/>
      <c r="G16" s="527"/>
      <c r="H16" s="527"/>
      <c r="I16" s="528"/>
      <c r="J16" s="185"/>
      <c r="K16" s="185"/>
      <c r="M16" s="182"/>
      <c r="N16" s="176"/>
    </row>
    <row r="17" spans="2:14" ht="30.75" customHeight="1" x14ac:dyDescent="0.2">
      <c r="B17" s="224" t="s">
        <v>259</v>
      </c>
      <c r="C17" s="529" t="s">
        <v>151</v>
      </c>
      <c r="D17" s="548"/>
      <c r="E17" s="548"/>
      <c r="F17" s="548"/>
      <c r="G17" s="548"/>
      <c r="H17" s="548"/>
      <c r="I17" s="549"/>
      <c r="J17" s="186"/>
      <c r="K17" s="186"/>
      <c r="M17" s="182"/>
      <c r="N17" s="176"/>
    </row>
    <row r="18" spans="2:14" ht="18" customHeight="1" x14ac:dyDescent="0.2">
      <c r="B18" s="550" t="s">
        <v>265</v>
      </c>
      <c r="C18" s="551" t="s">
        <v>237</v>
      </c>
      <c r="D18" s="551"/>
      <c r="E18" s="551"/>
      <c r="F18" s="552" t="s">
        <v>238</v>
      </c>
      <c r="G18" s="552"/>
      <c r="H18" s="552"/>
      <c r="I18" s="553"/>
      <c r="J18" s="187"/>
      <c r="K18" s="187"/>
      <c r="M18" s="182"/>
      <c r="N18" s="176"/>
    </row>
    <row r="19" spans="2:14" ht="39.75" customHeight="1" x14ac:dyDescent="0.2">
      <c r="B19" s="550"/>
      <c r="C19" s="562" t="s">
        <v>378</v>
      </c>
      <c r="D19" s="563"/>
      <c r="E19" s="649"/>
      <c r="F19" s="527" t="str">
        <f>C19</f>
        <v>Actividades que se ejecutaron para la implementación de los procesos transversales</v>
      </c>
      <c r="G19" s="527"/>
      <c r="H19" s="527"/>
      <c r="I19" s="528"/>
      <c r="J19" s="185"/>
      <c r="K19" s="185"/>
      <c r="M19" s="182"/>
      <c r="N19" s="176"/>
    </row>
    <row r="20" spans="2:14" ht="39.75" customHeight="1" x14ac:dyDescent="0.2">
      <c r="B20" s="224" t="s">
        <v>266</v>
      </c>
      <c r="C20" s="562" t="s">
        <v>297</v>
      </c>
      <c r="D20" s="563"/>
      <c r="E20" s="649"/>
      <c r="F20" s="527" t="str">
        <f>C20</f>
        <v>Cantidad de actividades que se ejecutaron para la implementacion de los procesos transversales</v>
      </c>
      <c r="G20" s="527"/>
      <c r="H20" s="527"/>
      <c r="I20" s="528"/>
      <c r="J20" s="179"/>
      <c r="K20" s="179"/>
      <c r="M20" s="182"/>
      <c r="N20" s="176"/>
    </row>
    <row r="21" spans="2:14" ht="30" customHeight="1" x14ac:dyDescent="0.2">
      <c r="B21" s="224" t="s">
        <v>267</v>
      </c>
      <c r="C21" s="775"/>
      <c r="D21" s="776"/>
      <c r="E21" s="777"/>
      <c r="F21" s="570"/>
      <c r="G21" s="543"/>
      <c r="H21" s="543"/>
      <c r="I21" s="571"/>
      <c r="J21" s="184"/>
      <c r="K21" s="184"/>
      <c r="M21" s="188"/>
      <c r="N21" s="176"/>
    </row>
    <row r="22" spans="2:14" ht="23.25" customHeight="1" x14ac:dyDescent="0.2">
      <c r="B22" s="224" t="s">
        <v>268</v>
      </c>
      <c r="C22" s="542">
        <v>44197</v>
      </c>
      <c r="D22" s="565"/>
      <c r="E22" s="566"/>
      <c r="F22" s="178" t="s">
        <v>271</v>
      </c>
      <c r="G22" s="265">
        <v>8.7999999999999995E-2</v>
      </c>
      <c r="H22" s="178" t="s">
        <v>275</v>
      </c>
      <c r="I22" s="266">
        <v>8.7999999999999995E-2</v>
      </c>
      <c r="J22" s="189"/>
      <c r="K22" s="189"/>
      <c r="M22" s="188"/>
    </row>
    <row r="23" spans="2:14" ht="27" customHeight="1" x14ac:dyDescent="0.2">
      <c r="B23" s="224" t="s">
        <v>269</v>
      </c>
      <c r="C23" s="542">
        <v>44561</v>
      </c>
      <c r="D23" s="543"/>
      <c r="E23" s="544"/>
      <c r="F23" s="178" t="s">
        <v>272</v>
      </c>
      <c r="G23" s="772">
        <v>0.32</v>
      </c>
      <c r="H23" s="773"/>
      <c r="I23" s="774"/>
      <c r="J23" s="190"/>
      <c r="K23" s="190"/>
      <c r="M23" s="188"/>
    </row>
    <row r="24" spans="2:14" ht="30.75" customHeight="1" x14ac:dyDescent="0.2">
      <c r="B24" s="231" t="s">
        <v>270</v>
      </c>
      <c r="C24" s="567" t="s">
        <v>321</v>
      </c>
      <c r="D24" s="568"/>
      <c r="E24" s="569"/>
      <c r="F24" s="227" t="s">
        <v>274</v>
      </c>
      <c r="G24" s="570" t="s">
        <v>223</v>
      </c>
      <c r="H24" s="543"/>
      <c r="I24" s="571"/>
      <c r="J24" s="187"/>
      <c r="K24" s="187"/>
      <c r="M24" s="188"/>
    </row>
    <row r="25" spans="2:14" ht="22.5" customHeight="1" x14ac:dyDescent="0.2">
      <c r="B25" s="523" t="s">
        <v>235</v>
      </c>
      <c r="C25" s="524"/>
      <c r="D25" s="524"/>
      <c r="E25" s="524"/>
      <c r="F25" s="524"/>
      <c r="G25" s="524"/>
      <c r="H25" s="524"/>
      <c r="I25" s="525"/>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245"/>
      <c r="K26" s="245"/>
      <c r="L26" s="12"/>
      <c r="M26" s="188"/>
    </row>
    <row r="27" spans="2:14" ht="15.6" customHeight="1" x14ac:dyDescent="0.2">
      <c r="B27" s="191" t="s">
        <v>323</v>
      </c>
      <c r="C27" s="287">
        <f>8.4640753968254%*G23</f>
        <v>2.7085041269841282E-2</v>
      </c>
      <c r="D27" s="288">
        <f>0.084640753968254*G23</f>
        <v>2.7085041269841282E-2</v>
      </c>
      <c r="E27" s="289">
        <f>IF(OR(C27=0,C27=""),0,D27/C27)</f>
        <v>1</v>
      </c>
      <c r="F27" s="788">
        <f>SUM(C27:C38)</f>
        <v>0.3199999999999999</v>
      </c>
      <c r="G27" s="587">
        <f>SUM(D27:D38)</f>
        <v>0.22374116294372293</v>
      </c>
      <c r="H27" s="286">
        <f>+(D27*100%)/$G$23</f>
        <v>8.4640753968254004E-2</v>
      </c>
      <c r="I27" s="791">
        <f>G27+I22</f>
        <v>0.31174116294372289</v>
      </c>
      <c r="J27" s="285"/>
      <c r="K27" s="285"/>
      <c r="L27" s="12"/>
      <c r="M27" s="188"/>
    </row>
    <row r="28" spans="2:14" ht="15.6" customHeight="1" x14ac:dyDescent="0.2">
      <c r="B28" s="191" t="s">
        <v>114</v>
      </c>
      <c r="C28" s="287">
        <f>6.29458405483406%*G23</f>
        <v>2.0142668975468993E-2</v>
      </c>
      <c r="D28" s="288">
        <f>0.0600506031746032*G23</f>
        <v>1.9216193015873025E-2</v>
      </c>
      <c r="E28" s="289">
        <f t="shared" ref="E28:E38" si="0">IF(OR(C28=0,C28=""),0,D28/C28)</f>
        <v>0.95400430991919249</v>
      </c>
      <c r="F28" s="789"/>
      <c r="G28" s="588"/>
      <c r="H28" s="286">
        <f>+IF(D28="","",((D28*100%)/$G$23)+H27)</f>
        <v>0.14469135714285719</v>
      </c>
      <c r="I28" s="792"/>
      <c r="J28" s="248"/>
      <c r="K28" s="285"/>
      <c r="L28" s="12"/>
      <c r="M28" s="188"/>
    </row>
    <row r="29" spans="2:14" ht="15.6" customHeight="1" x14ac:dyDescent="0.2">
      <c r="B29" s="191" t="s">
        <v>115</v>
      </c>
      <c r="C29" s="287">
        <f>6.29501262626263%*G23</f>
        <v>2.0144040404040418E-2</v>
      </c>
      <c r="D29" s="288">
        <f>0.0511493333333333*G23</f>
        <v>1.6367786666666655E-2</v>
      </c>
      <c r="E29" s="289">
        <f t="shared" si="0"/>
        <v>0.81253742240229343</v>
      </c>
      <c r="F29" s="789"/>
      <c r="G29" s="588"/>
      <c r="H29" s="286">
        <f t="shared" ref="H29:H38" si="1">+IF(D29="","",((D29*100%)/$G$23)+H28)</f>
        <v>0.19584069047619049</v>
      </c>
      <c r="I29" s="792"/>
      <c r="J29" s="248"/>
      <c r="K29" s="285"/>
      <c r="L29" s="12"/>
      <c r="M29" s="188"/>
    </row>
    <row r="30" spans="2:14" ht="15.6" customHeight="1" x14ac:dyDescent="0.2">
      <c r="B30" s="191" t="s">
        <v>116</v>
      </c>
      <c r="C30" s="287">
        <f>8.79912770562771%*G23</f>
        <v>2.8157208658008671E-2</v>
      </c>
      <c r="D30" s="288">
        <f>0.0754504437229437*G23</f>
        <v>2.4144141991341985E-2</v>
      </c>
      <c r="E30" s="289">
        <f t="shared" si="0"/>
        <v>0.85747640274259707</v>
      </c>
      <c r="F30" s="789"/>
      <c r="G30" s="588"/>
      <c r="H30" s="286">
        <f t="shared" si="1"/>
        <v>0.2712911341991342</v>
      </c>
      <c r="I30" s="792"/>
      <c r="J30" s="248"/>
      <c r="K30" s="285"/>
      <c r="L30" s="12"/>
      <c r="M30" s="188"/>
    </row>
    <row r="31" spans="2:14" ht="15.6" customHeight="1" x14ac:dyDescent="0.2">
      <c r="B31" s="191" t="s">
        <v>117</v>
      </c>
      <c r="C31" s="287">
        <f>9.06343921356421%*G23</f>
        <v>2.9003005483405474E-2</v>
      </c>
      <c r="D31" s="288">
        <f>9.78%*G23</f>
        <v>3.1295999999999997E-2</v>
      </c>
      <c r="E31" s="289">
        <f t="shared" si="0"/>
        <v>1.0790605828043061</v>
      </c>
      <c r="F31" s="789"/>
      <c r="G31" s="588"/>
      <c r="H31" s="286">
        <f t="shared" si="1"/>
        <v>0.3690911341991342</v>
      </c>
      <c r="I31" s="792"/>
      <c r="J31" s="248"/>
      <c r="K31" s="285"/>
      <c r="L31" s="12"/>
      <c r="M31" s="188"/>
    </row>
    <row r="32" spans="2:14" ht="15.6" customHeight="1" x14ac:dyDescent="0.2">
      <c r="B32" s="191" t="s">
        <v>118</v>
      </c>
      <c r="C32" s="287">
        <f>9.65903445165945%*G23</f>
        <v>3.0908910245310239E-2</v>
      </c>
      <c r="D32" s="288">
        <f>3.45%*G23</f>
        <v>1.1040000000000001E-2</v>
      </c>
      <c r="E32" s="289">
        <f t="shared" si="0"/>
        <v>0.35717855829857614</v>
      </c>
      <c r="F32" s="789"/>
      <c r="G32" s="588"/>
      <c r="H32" s="286">
        <f t="shared" si="1"/>
        <v>0.40359113419913417</v>
      </c>
      <c r="I32" s="792"/>
      <c r="J32" s="248"/>
      <c r="K32" s="285"/>
      <c r="L32" s="12"/>
      <c r="M32" s="188"/>
    </row>
    <row r="33" spans="2:12" ht="19.5" customHeight="1" x14ac:dyDescent="0.2">
      <c r="B33" s="191" t="s">
        <v>119</v>
      </c>
      <c r="C33" s="287">
        <f>10.7748638167388%*G23</f>
        <v>3.4479564213564157E-2</v>
      </c>
      <c r="D33" s="288">
        <f>18.13%*G23</f>
        <v>5.8015999999999998E-2</v>
      </c>
      <c r="E33" s="289">
        <f t="shared" si="0"/>
        <v>1.6826198742145551</v>
      </c>
      <c r="F33" s="789"/>
      <c r="G33" s="588"/>
      <c r="H33" s="286">
        <f t="shared" si="1"/>
        <v>0.58489113419913419</v>
      </c>
      <c r="I33" s="792"/>
      <c r="J33" s="298"/>
      <c r="K33" s="285"/>
      <c r="L33" s="12"/>
    </row>
    <row r="34" spans="2:12" ht="19.5" customHeight="1" x14ac:dyDescent="0.2">
      <c r="B34" s="191" t="s">
        <v>120</v>
      </c>
      <c r="C34" s="287">
        <f>6.85580032467533%*G23</f>
        <v>2.1938561038961052E-2</v>
      </c>
      <c r="D34" s="288">
        <f>+G23*0.1143</f>
        <v>3.6575999999999997E-2</v>
      </c>
      <c r="E34" s="289">
        <f t="shared" si="0"/>
        <v>1.6672014146709111</v>
      </c>
      <c r="F34" s="789"/>
      <c r="G34" s="588"/>
      <c r="H34" s="286">
        <f>+IF(D34="","",((D34*100%)/$G$23)+H33)</f>
        <v>0.69919113419913415</v>
      </c>
      <c r="I34" s="792"/>
      <c r="J34" s="248"/>
      <c r="K34" s="285"/>
      <c r="L34" s="12"/>
    </row>
    <row r="35" spans="2:12" ht="19.5" customHeight="1" x14ac:dyDescent="0.2">
      <c r="B35" s="191" t="s">
        <v>121</v>
      </c>
      <c r="C35" s="287">
        <f>8.76864953102453%*G23</f>
        <v>2.8059678499278495E-2</v>
      </c>
      <c r="D35" s="288">
        <v>0</v>
      </c>
      <c r="E35" s="289">
        <f t="shared" si="0"/>
        <v>0</v>
      </c>
      <c r="F35" s="789"/>
      <c r="G35" s="588"/>
      <c r="H35" s="286">
        <f t="shared" si="1"/>
        <v>0.69919113419913415</v>
      </c>
      <c r="I35" s="792"/>
      <c r="J35" s="248"/>
      <c r="K35" s="285"/>
      <c r="L35" s="12"/>
    </row>
    <row r="36" spans="2:12" ht="19.5" customHeight="1" x14ac:dyDescent="0.2">
      <c r="B36" s="191" t="s">
        <v>122</v>
      </c>
      <c r="C36" s="287">
        <f>6.10911381673882%*G23</f>
        <v>1.9549164213564226E-2</v>
      </c>
      <c r="D36" s="288">
        <v>0</v>
      </c>
      <c r="E36" s="289">
        <f t="shared" si="0"/>
        <v>0</v>
      </c>
      <c r="F36" s="789"/>
      <c r="G36" s="588"/>
      <c r="H36" s="286">
        <f t="shared" si="1"/>
        <v>0.69919113419913415</v>
      </c>
      <c r="I36" s="792"/>
      <c r="J36" s="248"/>
      <c r="K36" s="285"/>
      <c r="L36" s="12"/>
    </row>
    <row r="37" spans="2:12" ht="19.5" customHeight="1" x14ac:dyDescent="0.2">
      <c r="B37" s="191" t="s">
        <v>123</v>
      </c>
      <c r="C37" s="287">
        <f>6.76230032467533%*G23</f>
        <v>2.1639361038961056E-2</v>
      </c>
      <c r="D37" s="288">
        <v>0</v>
      </c>
      <c r="E37" s="289">
        <f t="shared" si="0"/>
        <v>0</v>
      </c>
      <c r="F37" s="789"/>
      <c r="G37" s="588"/>
      <c r="H37" s="286">
        <f t="shared" si="1"/>
        <v>0.69919113419913415</v>
      </c>
      <c r="I37" s="792"/>
      <c r="J37" s="248"/>
      <c r="K37" s="285"/>
      <c r="L37" s="12"/>
    </row>
    <row r="38" spans="2:12" ht="19.5" customHeight="1" x14ac:dyDescent="0.2">
      <c r="B38" s="191" t="s">
        <v>124</v>
      </c>
      <c r="C38" s="287">
        <f>12.1539987373737%*G23</f>
        <v>3.8892795959595841E-2</v>
      </c>
      <c r="D38" s="288">
        <v>0</v>
      </c>
      <c r="E38" s="289">
        <f t="shared" si="0"/>
        <v>0</v>
      </c>
      <c r="F38" s="790"/>
      <c r="G38" s="589"/>
      <c r="H38" s="286">
        <f t="shared" si="1"/>
        <v>0.69919113419913415</v>
      </c>
      <c r="I38" s="793"/>
      <c r="J38" s="248"/>
      <c r="K38" s="38"/>
      <c r="L38" s="12"/>
    </row>
    <row r="39" spans="2:12" ht="102.75" customHeight="1" x14ac:dyDescent="0.2">
      <c r="B39" s="284" t="s">
        <v>277</v>
      </c>
      <c r="C39" s="778" t="s">
        <v>402</v>
      </c>
      <c r="D39" s="778"/>
      <c r="E39" s="778"/>
      <c r="F39" s="778"/>
      <c r="G39" s="778"/>
      <c r="H39" s="778"/>
      <c r="I39" s="778"/>
      <c r="J39" s="249"/>
      <c r="K39" s="249"/>
      <c r="L39" s="12"/>
    </row>
    <row r="40" spans="2:12" ht="34.5" customHeight="1" x14ac:dyDescent="0.2">
      <c r="B40" s="575"/>
      <c r="C40" s="576"/>
      <c r="D40" s="576"/>
      <c r="E40" s="576"/>
      <c r="F40" s="576"/>
      <c r="G40" s="576"/>
      <c r="H40" s="576"/>
      <c r="I40" s="577"/>
      <c r="J40" s="175"/>
      <c r="K40" s="175"/>
    </row>
    <row r="41" spans="2:12" ht="34.5" customHeight="1" x14ac:dyDescent="0.2">
      <c r="B41" s="578"/>
      <c r="C41" s="579"/>
      <c r="D41" s="579"/>
      <c r="E41" s="579"/>
      <c r="F41" s="579"/>
      <c r="G41" s="579"/>
      <c r="H41" s="579"/>
      <c r="I41" s="580"/>
      <c r="J41" s="196"/>
      <c r="K41" s="196"/>
    </row>
    <row r="42" spans="2:12" ht="34.5" customHeight="1" x14ac:dyDescent="0.2">
      <c r="B42" s="578"/>
      <c r="C42" s="579"/>
      <c r="D42" s="579"/>
      <c r="E42" s="579"/>
      <c r="F42" s="579"/>
      <c r="G42" s="579"/>
      <c r="H42" s="579"/>
      <c r="I42" s="580"/>
      <c r="J42" s="196"/>
      <c r="K42" s="196"/>
    </row>
    <row r="43" spans="2:12" ht="34.5" customHeight="1" x14ac:dyDescent="0.2">
      <c r="B43" s="578"/>
      <c r="C43" s="579"/>
      <c r="D43" s="579"/>
      <c r="E43" s="579"/>
      <c r="F43" s="579"/>
      <c r="G43" s="579"/>
      <c r="H43" s="579"/>
      <c r="I43" s="580"/>
      <c r="J43" s="196"/>
      <c r="K43" s="196"/>
    </row>
    <row r="44" spans="2:12" ht="34.5" customHeight="1" x14ac:dyDescent="0.2">
      <c r="B44" s="581"/>
      <c r="C44" s="582"/>
      <c r="D44" s="582"/>
      <c r="E44" s="582"/>
      <c r="F44" s="582"/>
      <c r="G44" s="582"/>
      <c r="H44" s="582"/>
      <c r="I44" s="583"/>
      <c r="J44" s="174"/>
      <c r="K44" s="174"/>
    </row>
    <row r="45" spans="2:12" ht="174.75" customHeight="1" x14ac:dyDescent="0.2">
      <c r="B45" s="782" t="s">
        <v>278</v>
      </c>
      <c r="C45" s="779" t="s">
        <v>410</v>
      </c>
      <c r="D45" s="780"/>
      <c r="E45" s="780"/>
      <c r="F45" s="780"/>
      <c r="G45" s="780"/>
      <c r="H45" s="780"/>
      <c r="I45" s="781"/>
      <c r="J45" s="197"/>
      <c r="K45" s="197"/>
    </row>
    <row r="46" spans="2:12" ht="244.5" customHeight="1" x14ac:dyDescent="0.2">
      <c r="B46" s="783"/>
      <c r="C46" s="785" t="s">
        <v>403</v>
      </c>
      <c r="D46" s="786"/>
      <c r="E46" s="786"/>
      <c r="F46" s="786"/>
      <c r="G46" s="786"/>
      <c r="H46" s="786"/>
      <c r="I46" s="787"/>
      <c r="J46" s="197"/>
      <c r="K46" s="197"/>
    </row>
    <row r="47" spans="2:12" ht="96" customHeight="1" x14ac:dyDescent="0.2">
      <c r="B47" s="783"/>
      <c r="C47" s="779" t="s">
        <v>418</v>
      </c>
      <c r="D47" s="780"/>
      <c r="E47" s="780"/>
      <c r="F47" s="780"/>
      <c r="G47" s="780"/>
      <c r="H47" s="780"/>
      <c r="I47" s="781"/>
      <c r="J47" s="197"/>
      <c r="K47" s="197"/>
    </row>
    <row r="48" spans="2:12" ht="86.25" customHeight="1" x14ac:dyDescent="0.2">
      <c r="B48" s="783"/>
      <c r="C48" s="779" t="s">
        <v>419</v>
      </c>
      <c r="D48" s="780"/>
      <c r="E48" s="780"/>
      <c r="F48" s="780"/>
      <c r="G48" s="780"/>
      <c r="H48" s="780"/>
      <c r="I48" s="781"/>
      <c r="J48" s="197"/>
      <c r="K48" s="197"/>
    </row>
    <row r="49" spans="2:11" ht="93" customHeight="1" x14ac:dyDescent="0.2">
      <c r="B49" s="783"/>
      <c r="C49" s="779" t="s">
        <v>413</v>
      </c>
      <c r="D49" s="780"/>
      <c r="E49" s="780"/>
      <c r="F49" s="780"/>
      <c r="G49" s="780"/>
      <c r="H49" s="780"/>
      <c r="I49" s="781"/>
      <c r="J49" s="197"/>
      <c r="K49" s="197"/>
    </row>
    <row r="50" spans="2:11" ht="210.75" customHeight="1" x14ac:dyDescent="0.2">
      <c r="B50" s="784"/>
      <c r="C50" s="779" t="s">
        <v>420</v>
      </c>
      <c r="D50" s="780"/>
      <c r="E50" s="780"/>
      <c r="F50" s="780"/>
      <c r="G50" s="780"/>
      <c r="H50" s="780"/>
      <c r="I50" s="781"/>
      <c r="J50" s="197"/>
      <c r="K50" s="197"/>
    </row>
    <row r="51" spans="2:11" ht="60.75" customHeight="1" x14ac:dyDescent="0.2">
      <c r="B51" s="299" t="s">
        <v>279</v>
      </c>
      <c r="C51" s="779" t="s">
        <v>411</v>
      </c>
      <c r="D51" s="780"/>
      <c r="E51" s="780"/>
      <c r="F51" s="780"/>
      <c r="G51" s="780"/>
      <c r="H51" s="780"/>
      <c r="I51" s="781"/>
      <c r="J51" s="197"/>
      <c r="K51" s="197"/>
    </row>
    <row r="52" spans="2:11" ht="79.5" customHeight="1" x14ac:dyDescent="0.2">
      <c r="B52" s="230" t="s">
        <v>280</v>
      </c>
      <c r="C52" s="779" t="s">
        <v>398</v>
      </c>
      <c r="D52" s="780"/>
      <c r="E52" s="780"/>
      <c r="F52" s="780"/>
      <c r="G52" s="780"/>
      <c r="H52" s="780"/>
      <c r="I52" s="781"/>
      <c r="J52" s="197"/>
      <c r="K52" s="197"/>
    </row>
    <row r="53" spans="2:11" ht="22.5" customHeight="1" x14ac:dyDescent="0.2">
      <c r="B53" s="523" t="s">
        <v>236</v>
      </c>
      <c r="C53" s="524"/>
      <c r="D53" s="524"/>
      <c r="E53" s="524"/>
      <c r="F53" s="524"/>
      <c r="G53" s="524"/>
      <c r="H53" s="524"/>
      <c r="I53" s="525"/>
      <c r="J53" s="197"/>
      <c r="K53" s="197"/>
    </row>
    <row r="54" spans="2:11" ht="22.5" customHeight="1" x14ac:dyDescent="0.2">
      <c r="B54" s="597" t="s">
        <v>281</v>
      </c>
      <c r="C54" s="218" t="s">
        <v>282</v>
      </c>
      <c r="D54" s="599" t="s">
        <v>283</v>
      </c>
      <c r="E54" s="599"/>
      <c r="F54" s="599"/>
      <c r="G54" s="599" t="s">
        <v>284</v>
      </c>
      <c r="H54" s="599"/>
      <c r="I54" s="600"/>
      <c r="J54" s="198"/>
      <c r="K54" s="198"/>
    </row>
    <row r="55" spans="2:11" ht="30.75" customHeight="1" x14ac:dyDescent="0.2">
      <c r="B55" s="598"/>
      <c r="C55" s="232"/>
      <c r="D55" s="641"/>
      <c r="E55" s="641"/>
      <c r="F55" s="641"/>
      <c r="G55" s="641"/>
      <c r="H55" s="641"/>
      <c r="I55" s="642"/>
      <c r="J55" s="198"/>
      <c r="K55" s="198"/>
    </row>
    <row r="56" spans="2:11" ht="32.25" customHeight="1" x14ac:dyDescent="0.2">
      <c r="B56" s="233" t="s">
        <v>285</v>
      </c>
      <c r="C56" s="763" t="s">
        <v>374</v>
      </c>
      <c r="D56" s="763"/>
      <c r="E56" s="763"/>
      <c r="F56" s="763"/>
      <c r="G56" s="763"/>
      <c r="H56" s="763"/>
      <c r="I56" s="764"/>
      <c r="J56" s="200"/>
      <c r="K56" s="200"/>
    </row>
    <row r="57" spans="2:11" ht="28.5" customHeight="1" x14ac:dyDescent="0.2">
      <c r="B57" s="234" t="s">
        <v>286</v>
      </c>
      <c r="C57" s="763" t="s">
        <v>374</v>
      </c>
      <c r="D57" s="763"/>
      <c r="E57" s="763"/>
      <c r="F57" s="763"/>
      <c r="G57" s="763"/>
      <c r="H57" s="763"/>
      <c r="I57" s="764"/>
      <c r="J57" s="200"/>
      <c r="K57" s="200"/>
    </row>
    <row r="58" spans="2:11" ht="30" customHeight="1" x14ac:dyDescent="0.2">
      <c r="B58" s="230" t="s">
        <v>287</v>
      </c>
      <c r="C58" s="641" t="s">
        <v>355</v>
      </c>
      <c r="D58" s="641"/>
      <c r="E58" s="641"/>
      <c r="F58" s="641"/>
      <c r="G58" s="641"/>
      <c r="H58" s="641"/>
      <c r="I58" s="642"/>
      <c r="J58" s="201"/>
      <c r="K58" s="201"/>
    </row>
    <row r="59" spans="2:11" ht="31.5" customHeight="1" thickBot="1" x14ac:dyDescent="0.25">
      <c r="B59" s="211" t="s">
        <v>288</v>
      </c>
      <c r="C59" s="760" t="s">
        <v>375</v>
      </c>
      <c r="D59" s="761"/>
      <c r="E59" s="761"/>
      <c r="F59" s="761"/>
      <c r="G59" s="761"/>
      <c r="H59" s="761"/>
      <c r="I59" s="762"/>
      <c r="J59" s="202"/>
      <c r="K59" s="202"/>
    </row>
    <row r="60" spans="2:11" ht="13.15" customHeight="1" x14ac:dyDescent="0.2">
      <c r="B60" s="203"/>
      <c r="C60" s="204"/>
      <c r="D60" s="204"/>
      <c r="E60" s="205"/>
      <c r="F60" s="205"/>
      <c r="G60" s="212"/>
      <c r="H60" s="207"/>
      <c r="I60" s="204"/>
      <c r="J60" s="202"/>
      <c r="K60" s="202"/>
    </row>
    <row r="61" spans="2:11" ht="13.15" customHeight="1" x14ac:dyDescent="0.2">
      <c r="B61" s="769"/>
      <c r="C61" s="769"/>
      <c r="D61" s="769"/>
      <c r="E61" s="769"/>
      <c r="F61" s="769"/>
      <c r="G61" s="769"/>
      <c r="H61" s="769"/>
      <c r="I61" s="769"/>
      <c r="J61" s="202"/>
      <c r="K61" s="202"/>
    </row>
    <row r="62" spans="2:11" ht="13.15" customHeight="1" x14ac:dyDescent="0.2">
      <c r="B62" s="769"/>
      <c r="C62" s="769"/>
      <c r="D62" s="769"/>
      <c r="E62" s="769"/>
      <c r="F62" s="769"/>
      <c r="G62" s="769"/>
      <c r="H62" s="769"/>
      <c r="I62" s="769"/>
      <c r="J62" s="202"/>
      <c r="K62" s="202"/>
    </row>
    <row r="63" spans="2:11" ht="13.15" customHeight="1" x14ac:dyDescent="0.2">
      <c r="B63" s="769"/>
      <c r="C63" s="769"/>
      <c r="D63" s="769"/>
      <c r="E63" s="769"/>
      <c r="F63" s="769"/>
      <c r="G63" s="769"/>
      <c r="H63" s="769"/>
      <c r="I63" s="769"/>
      <c r="J63" s="202"/>
      <c r="K63" s="202"/>
    </row>
    <row r="64" spans="2:11" ht="13.15" customHeight="1" x14ac:dyDescent="0.2">
      <c r="B64" s="203"/>
      <c r="C64" s="204"/>
      <c r="D64" s="204"/>
      <c r="E64" s="205"/>
      <c r="F64" s="205"/>
      <c r="G64" s="212"/>
      <c r="H64" s="207"/>
      <c r="I64" s="204"/>
      <c r="J64" s="202"/>
      <c r="K64" s="202"/>
    </row>
    <row r="65" spans="2:11" ht="25.5" customHeight="1" x14ac:dyDescent="0.2">
      <c r="B65" s="203"/>
      <c r="C65" s="204"/>
      <c r="D65" s="204"/>
      <c r="E65" s="205"/>
      <c r="F65" s="205"/>
      <c r="G65" s="212"/>
      <c r="H65" s="207"/>
      <c r="I65" s="204"/>
      <c r="J65" s="202"/>
      <c r="K65" s="202"/>
    </row>
    <row r="66" spans="2:11" ht="13.15" customHeight="1" x14ac:dyDescent="0.2"/>
    <row r="67" spans="2:11" ht="13.15" customHeight="1" x14ac:dyDescent="0.2"/>
    <row r="68" spans="2:11" ht="13.15" customHeight="1" x14ac:dyDescent="0.2"/>
    <row r="69" spans="2:11" ht="13.15" customHeight="1" x14ac:dyDescent="0.2"/>
    <row r="70" spans="2:11" ht="13.15" customHeight="1" x14ac:dyDescent="0.2"/>
    <row r="71" spans="2:11" ht="13.15" customHeight="1" x14ac:dyDescent="0.2"/>
    <row r="72" spans="2:11" ht="13.15" customHeight="1" x14ac:dyDescent="0.2"/>
    <row r="73" spans="2:11" ht="13.15" customHeight="1" x14ac:dyDescent="0.2"/>
    <row r="74" spans="2:11" ht="13.15" customHeight="1" x14ac:dyDescent="0.2"/>
    <row r="75" spans="2:11" ht="13.15" customHeight="1" x14ac:dyDescent="0.2"/>
    <row r="76" spans="2:11" ht="13.15" customHeight="1" x14ac:dyDescent="0.2"/>
    <row r="94" spans="6:12" ht="12.75" customHeight="1" x14ac:dyDescent="0.2">
      <c r="F94" s="770"/>
      <c r="G94" s="771"/>
      <c r="H94" s="771"/>
      <c r="I94" s="771"/>
      <c r="J94" s="771"/>
      <c r="K94" s="771"/>
      <c r="L94" s="771"/>
    </row>
    <row r="95" spans="6:12" ht="12.75" customHeight="1" x14ac:dyDescent="0.2">
      <c r="F95" s="765"/>
      <c r="G95" s="766"/>
      <c r="H95" s="766"/>
      <c r="I95" s="766"/>
      <c r="J95" s="766"/>
      <c r="K95" s="766"/>
      <c r="L95" s="766"/>
    </row>
    <row r="96" spans="6:12" ht="12.75" customHeight="1" x14ac:dyDescent="0.2">
      <c r="F96" s="765"/>
      <c r="G96" s="766"/>
      <c r="H96" s="766"/>
      <c r="I96" s="766"/>
      <c r="J96" s="766"/>
      <c r="K96" s="766"/>
      <c r="L96" s="766"/>
    </row>
    <row r="97" spans="6:12" ht="12.75" customHeight="1" x14ac:dyDescent="0.2">
      <c r="F97" s="765"/>
      <c r="G97" s="766"/>
      <c r="H97" s="766"/>
      <c r="I97" s="766"/>
      <c r="J97" s="766"/>
      <c r="K97" s="766"/>
      <c r="L97" s="766"/>
    </row>
    <row r="98" spans="6:12" ht="12.75" customHeight="1" x14ac:dyDescent="0.2">
      <c r="F98" s="767"/>
      <c r="G98" s="768"/>
      <c r="H98" s="768"/>
      <c r="I98" s="768"/>
      <c r="J98" s="768"/>
      <c r="K98" s="768"/>
      <c r="L98" s="768"/>
    </row>
  </sheetData>
  <mergeCells count="71">
    <mergeCell ref="C24:E24"/>
    <mergeCell ref="G24:I24"/>
    <mergeCell ref="B25:I25"/>
    <mergeCell ref="F27:F38"/>
    <mergeCell ref="G27:G38"/>
    <mergeCell ref="I27:I38"/>
    <mergeCell ref="C39:I39"/>
    <mergeCell ref="B40:I44"/>
    <mergeCell ref="C52:I52"/>
    <mergeCell ref="B45:B50"/>
    <mergeCell ref="C45:I45"/>
    <mergeCell ref="C46:I46"/>
    <mergeCell ref="C50:I50"/>
    <mergeCell ref="C49:I49"/>
    <mergeCell ref="C48:I48"/>
    <mergeCell ref="C47:I47"/>
    <mergeCell ref="C51:I51"/>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 ref="F95:L95"/>
    <mergeCell ref="F96:L96"/>
    <mergeCell ref="F97:L97"/>
    <mergeCell ref="F98:L98"/>
    <mergeCell ref="B61:I63"/>
    <mergeCell ref="F94:L94"/>
    <mergeCell ref="B53:I53"/>
    <mergeCell ref="C58:I58"/>
    <mergeCell ref="C59:I59"/>
    <mergeCell ref="B54:B55"/>
    <mergeCell ref="D54:F54"/>
    <mergeCell ref="G54:I54"/>
    <mergeCell ref="D55:F55"/>
    <mergeCell ref="G55:I55"/>
    <mergeCell ref="C56:I56"/>
    <mergeCell ref="C57:I57"/>
  </mergeCells>
  <dataValidations disablePrompts="1"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scale="27"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1"/>
  <sheetViews>
    <sheetView tabSelected="1" topLeftCell="A20" zoomScale="80" zoomScaleNormal="80" zoomScaleSheetLayoutView="50" zoomScalePageLayoutView="85" workbookViewId="0">
      <selection activeCell="C47" sqref="C47:I47"/>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14.710937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11"/>
      <c r="C1" s="514" t="s">
        <v>25</v>
      </c>
      <c r="D1" s="514"/>
      <c r="E1" s="514"/>
      <c r="F1" s="514"/>
      <c r="G1" s="514"/>
      <c r="H1" s="514"/>
      <c r="I1" s="515"/>
      <c r="J1" s="170"/>
      <c r="K1" s="170"/>
      <c r="M1" s="172" t="s">
        <v>47</v>
      </c>
    </row>
    <row r="2" spans="2:14" ht="37.5" customHeight="1" x14ac:dyDescent="0.2">
      <c r="B2" s="512"/>
      <c r="C2" s="518" t="s">
        <v>239</v>
      </c>
      <c r="D2" s="518"/>
      <c r="E2" s="518"/>
      <c r="F2" s="518"/>
      <c r="G2" s="518"/>
      <c r="H2" s="518"/>
      <c r="I2" s="516"/>
      <c r="J2" s="170"/>
      <c r="K2" s="170"/>
      <c r="M2" s="172" t="s">
        <v>48</v>
      </c>
    </row>
    <row r="3" spans="2:14" ht="37.5" customHeight="1" thickBot="1" x14ac:dyDescent="0.25">
      <c r="B3" s="513"/>
      <c r="C3" s="519" t="s">
        <v>240</v>
      </c>
      <c r="D3" s="519"/>
      <c r="E3" s="519"/>
      <c r="F3" s="519" t="s">
        <v>241</v>
      </c>
      <c r="G3" s="519"/>
      <c r="H3" s="519"/>
      <c r="I3" s="517"/>
      <c r="J3" s="170"/>
      <c r="K3" s="170"/>
      <c r="M3" s="172" t="s">
        <v>50</v>
      </c>
    </row>
    <row r="4" spans="2:14" ht="23.25" customHeight="1" x14ac:dyDescent="0.2">
      <c r="B4" s="520" t="s">
        <v>357</v>
      </c>
      <c r="C4" s="521"/>
      <c r="D4" s="521"/>
      <c r="E4" s="521"/>
      <c r="F4" s="521"/>
      <c r="G4" s="521"/>
      <c r="H4" s="521"/>
      <c r="I4" s="522"/>
      <c r="J4" s="174"/>
      <c r="K4" s="174"/>
    </row>
    <row r="5" spans="2:14" ht="24" customHeight="1" x14ac:dyDescent="0.2">
      <c r="B5" s="523" t="s">
        <v>234</v>
      </c>
      <c r="C5" s="524"/>
      <c r="D5" s="524"/>
      <c r="E5" s="524"/>
      <c r="F5" s="524"/>
      <c r="G5" s="524"/>
      <c r="H5" s="524"/>
      <c r="I5" s="525"/>
      <c r="J5" s="175"/>
      <c r="K5" s="175"/>
      <c r="N5" s="176" t="s">
        <v>57</v>
      </c>
    </row>
    <row r="6" spans="2:14" ht="46.15" customHeight="1" x14ac:dyDescent="0.2">
      <c r="B6" s="224" t="s">
        <v>242</v>
      </c>
      <c r="C6" s="222">
        <v>7</v>
      </c>
      <c r="D6" s="526" t="s">
        <v>243</v>
      </c>
      <c r="E6" s="526"/>
      <c r="F6" s="527" t="s">
        <v>300</v>
      </c>
      <c r="G6" s="527"/>
      <c r="H6" s="527"/>
      <c r="I6" s="528"/>
      <c r="J6" s="177"/>
      <c r="K6" s="177"/>
      <c r="M6" s="172" t="s">
        <v>60</v>
      </c>
      <c r="N6" s="176" t="s">
        <v>61</v>
      </c>
    </row>
    <row r="7" spans="2:14" ht="30.75" customHeight="1" x14ac:dyDescent="0.2">
      <c r="B7" s="224" t="s">
        <v>244</v>
      </c>
      <c r="C7" s="222" t="s">
        <v>81</v>
      </c>
      <c r="D7" s="526" t="s">
        <v>245</v>
      </c>
      <c r="E7" s="526"/>
      <c r="F7" s="527" t="s">
        <v>301</v>
      </c>
      <c r="G7" s="527"/>
      <c r="H7" s="178" t="s">
        <v>246</v>
      </c>
      <c r="I7" s="223" t="s">
        <v>81</v>
      </c>
      <c r="J7" s="179"/>
      <c r="K7" s="179"/>
      <c r="M7" s="172" t="s">
        <v>65</v>
      </c>
      <c r="N7" s="176" t="s">
        <v>66</v>
      </c>
    </row>
    <row r="8" spans="2:14" ht="30.75" customHeight="1" x14ac:dyDescent="0.2">
      <c r="B8" s="224" t="s">
        <v>247</v>
      </c>
      <c r="C8" s="527" t="s">
        <v>289</v>
      </c>
      <c r="D8" s="527"/>
      <c r="E8" s="527"/>
      <c r="F8" s="527"/>
      <c r="G8" s="178" t="s">
        <v>248</v>
      </c>
      <c r="H8" s="532">
        <v>7550</v>
      </c>
      <c r="I8" s="533"/>
      <c r="J8" s="180"/>
      <c r="K8" s="180"/>
      <c r="M8" s="172" t="s">
        <v>69</v>
      </c>
      <c r="N8" s="176" t="s">
        <v>70</v>
      </c>
    </row>
    <row r="9" spans="2:14" ht="30.75" customHeight="1" x14ac:dyDescent="0.2">
      <c r="B9" s="224" t="s">
        <v>48</v>
      </c>
      <c r="C9" s="534" t="s">
        <v>60</v>
      </c>
      <c r="D9" s="534"/>
      <c r="E9" s="534"/>
      <c r="F9" s="534"/>
      <c r="G9" s="178" t="s">
        <v>249</v>
      </c>
      <c r="H9" s="535" t="s">
        <v>298</v>
      </c>
      <c r="I9" s="536"/>
      <c r="J9" s="181"/>
      <c r="K9" s="181"/>
      <c r="M9" s="182" t="s">
        <v>73</v>
      </c>
    </row>
    <row r="10" spans="2:14" ht="58.9" customHeight="1" x14ac:dyDescent="0.2">
      <c r="B10" s="224" t="s">
        <v>250</v>
      </c>
      <c r="C10" s="527" t="s">
        <v>350</v>
      </c>
      <c r="D10" s="527"/>
      <c r="E10" s="527"/>
      <c r="F10" s="527"/>
      <c r="G10" s="527"/>
      <c r="H10" s="527"/>
      <c r="I10" s="528"/>
      <c r="J10" s="183"/>
      <c r="K10" s="183"/>
      <c r="M10" s="182"/>
    </row>
    <row r="11" spans="2:14" ht="30.75" customHeight="1" x14ac:dyDescent="0.2">
      <c r="B11" s="224" t="s">
        <v>251</v>
      </c>
      <c r="C11" s="529" t="s">
        <v>363</v>
      </c>
      <c r="D11" s="529"/>
      <c r="E11" s="529"/>
      <c r="F11" s="529"/>
      <c r="G11" s="529"/>
      <c r="H11" s="529"/>
      <c r="I11" s="742"/>
      <c r="J11" s="179"/>
      <c r="K11" s="179"/>
      <c r="M11" s="182"/>
      <c r="N11" s="176" t="s">
        <v>76</v>
      </c>
    </row>
    <row r="12" spans="2:14" ht="30.75" customHeight="1" x14ac:dyDescent="0.2">
      <c r="B12" s="224" t="s">
        <v>254</v>
      </c>
      <c r="C12" s="530" t="s">
        <v>299</v>
      </c>
      <c r="D12" s="530"/>
      <c r="E12" s="530"/>
      <c r="F12" s="530"/>
      <c r="G12" s="178" t="s">
        <v>252</v>
      </c>
      <c r="H12" s="557" t="s">
        <v>91</v>
      </c>
      <c r="I12" s="558"/>
      <c r="J12" s="179"/>
      <c r="K12" s="179"/>
      <c r="M12" s="182" t="s">
        <v>80</v>
      </c>
      <c r="N12" s="176" t="s">
        <v>81</v>
      </c>
    </row>
    <row r="13" spans="2:14" ht="30.75" customHeight="1" x14ac:dyDescent="0.2">
      <c r="B13" s="224" t="s">
        <v>255</v>
      </c>
      <c r="C13" s="541" t="s">
        <v>330</v>
      </c>
      <c r="D13" s="541"/>
      <c r="E13" s="541"/>
      <c r="F13" s="541"/>
      <c r="G13" s="178" t="s">
        <v>253</v>
      </c>
      <c r="H13" s="529" t="s">
        <v>57</v>
      </c>
      <c r="I13" s="742"/>
      <c r="J13" s="179"/>
      <c r="K13" s="179"/>
      <c r="M13" s="182" t="s">
        <v>84</v>
      </c>
    </row>
    <row r="14" spans="2:14" ht="30" customHeight="1" x14ac:dyDescent="0.2">
      <c r="B14" s="224" t="s">
        <v>256</v>
      </c>
      <c r="C14" s="530" t="s">
        <v>312</v>
      </c>
      <c r="D14" s="530"/>
      <c r="E14" s="530"/>
      <c r="F14" s="530"/>
      <c r="G14" s="530"/>
      <c r="H14" s="530"/>
      <c r="I14" s="531"/>
      <c r="J14" s="183"/>
      <c r="K14" s="183"/>
      <c r="M14" s="182" t="s">
        <v>86</v>
      </c>
      <c r="N14" s="176"/>
    </row>
    <row r="15" spans="2:14" ht="30.75" customHeight="1" x14ac:dyDescent="0.2">
      <c r="B15" s="224" t="s">
        <v>257</v>
      </c>
      <c r="C15" s="530" t="s">
        <v>310</v>
      </c>
      <c r="D15" s="530"/>
      <c r="E15" s="530"/>
      <c r="F15" s="530"/>
      <c r="G15" s="530"/>
      <c r="H15" s="530"/>
      <c r="I15" s="531"/>
      <c r="J15" s="184"/>
      <c r="K15" s="184"/>
      <c r="M15" s="182" t="s">
        <v>88</v>
      </c>
      <c r="N15" s="176"/>
    </row>
    <row r="16" spans="2:14" ht="42.6" customHeight="1" x14ac:dyDescent="0.2">
      <c r="B16" s="224" t="s">
        <v>258</v>
      </c>
      <c r="C16" s="527" t="s">
        <v>313</v>
      </c>
      <c r="D16" s="527"/>
      <c r="E16" s="527"/>
      <c r="F16" s="527"/>
      <c r="G16" s="527"/>
      <c r="H16" s="527"/>
      <c r="I16" s="528"/>
      <c r="J16" s="185"/>
      <c r="K16" s="185"/>
      <c r="M16" s="182"/>
      <c r="N16" s="176"/>
    </row>
    <row r="17" spans="2:14" ht="30.75" customHeight="1" x14ac:dyDescent="0.2">
      <c r="B17" s="224" t="s">
        <v>259</v>
      </c>
      <c r="C17" s="529" t="s">
        <v>152</v>
      </c>
      <c r="D17" s="548"/>
      <c r="E17" s="548"/>
      <c r="F17" s="548"/>
      <c r="G17" s="548"/>
      <c r="H17" s="548"/>
      <c r="I17" s="549"/>
      <c r="J17" s="186"/>
      <c r="K17" s="186"/>
      <c r="M17" s="182" t="s">
        <v>91</v>
      </c>
      <c r="N17" s="176"/>
    </row>
    <row r="18" spans="2:14" ht="18" customHeight="1" x14ac:dyDescent="0.2">
      <c r="B18" s="550" t="s">
        <v>265</v>
      </c>
      <c r="C18" s="551" t="s">
        <v>237</v>
      </c>
      <c r="D18" s="551"/>
      <c r="E18" s="551"/>
      <c r="F18" s="552" t="s">
        <v>238</v>
      </c>
      <c r="G18" s="552"/>
      <c r="H18" s="552"/>
      <c r="I18" s="553"/>
      <c r="J18" s="187"/>
      <c r="K18" s="187"/>
      <c r="M18" s="182" t="s">
        <v>79</v>
      </c>
      <c r="N18" s="176"/>
    </row>
    <row r="19" spans="2:14" ht="39.75" customHeight="1" x14ac:dyDescent="0.2">
      <c r="B19" s="550"/>
      <c r="C19" s="562" t="s">
        <v>296</v>
      </c>
      <c r="D19" s="563"/>
      <c r="E19" s="649"/>
      <c r="F19" s="527" t="str">
        <f>C19</f>
        <v>Actividades que se ejecutaron para la implementacion de los procesos transversales</v>
      </c>
      <c r="G19" s="527"/>
      <c r="H19" s="527"/>
      <c r="I19" s="528"/>
      <c r="J19" s="185"/>
      <c r="K19" s="185"/>
      <c r="M19" s="182" t="s">
        <v>95</v>
      </c>
      <c r="N19" s="176"/>
    </row>
    <row r="20" spans="2:14" ht="39.75" customHeight="1" x14ac:dyDescent="0.2">
      <c r="B20" s="224" t="s">
        <v>266</v>
      </c>
      <c r="C20" s="562" t="s">
        <v>297</v>
      </c>
      <c r="D20" s="563"/>
      <c r="E20" s="649"/>
      <c r="F20" s="527" t="str">
        <f>C20</f>
        <v>Cantidad de actividades que se ejecutaron para la implementacion de los procesos transversales</v>
      </c>
      <c r="G20" s="527"/>
      <c r="H20" s="527"/>
      <c r="I20" s="528"/>
      <c r="J20" s="179"/>
      <c r="K20" s="179"/>
      <c r="M20" s="182"/>
      <c r="N20" s="176"/>
    </row>
    <row r="21" spans="2:14" ht="27" customHeight="1" x14ac:dyDescent="0.2">
      <c r="B21" s="224" t="s">
        <v>267</v>
      </c>
      <c r="C21" s="562" t="s">
        <v>152</v>
      </c>
      <c r="D21" s="563"/>
      <c r="E21" s="649"/>
      <c r="F21" s="562" t="s">
        <v>152</v>
      </c>
      <c r="G21" s="563"/>
      <c r="H21" s="563"/>
      <c r="I21" s="564"/>
      <c r="J21" s="184"/>
      <c r="K21" s="184"/>
      <c r="M21" s="188"/>
      <c r="N21" s="176"/>
    </row>
    <row r="22" spans="2:14" ht="23.25" customHeight="1" x14ac:dyDescent="0.2">
      <c r="B22" s="224" t="s">
        <v>268</v>
      </c>
      <c r="C22" s="611">
        <v>44197</v>
      </c>
      <c r="D22" s="622"/>
      <c r="E22" s="623"/>
      <c r="F22" s="178" t="s">
        <v>271</v>
      </c>
      <c r="G22" s="225">
        <v>0.1</v>
      </c>
      <c r="H22" s="178" t="s">
        <v>275</v>
      </c>
      <c r="I22" s="260">
        <v>0.1</v>
      </c>
      <c r="J22" s="173">
        <v>3.377402597402597E-2</v>
      </c>
      <c r="K22" s="189"/>
      <c r="M22" s="188"/>
    </row>
    <row r="23" spans="2:14" ht="27" customHeight="1" x14ac:dyDescent="0.2">
      <c r="B23" s="224" t="s">
        <v>269</v>
      </c>
      <c r="C23" s="611">
        <v>44561</v>
      </c>
      <c r="D23" s="612"/>
      <c r="E23" s="613"/>
      <c r="F23" s="178" t="s">
        <v>272</v>
      </c>
      <c r="G23" s="545">
        <v>0.4</v>
      </c>
      <c r="H23" s="546"/>
      <c r="I23" s="547"/>
      <c r="J23" s="190"/>
      <c r="K23" s="190"/>
      <c r="M23" s="188"/>
    </row>
    <row r="24" spans="2:14" ht="30.75" customHeight="1" x14ac:dyDescent="0.2">
      <c r="B24" s="231" t="s">
        <v>270</v>
      </c>
      <c r="C24" s="624" t="s">
        <v>321</v>
      </c>
      <c r="D24" s="625"/>
      <c r="E24" s="626"/>
      <c r="F24" s="227" t="s">
        <v>274</v>
      </c>
      <c r="G24" s="570" t="s">
        <v>223</v>
      </c>
      <c r="H24" s="543"/>
      <c r="I24" s="571"/>
      <c r="J24" s="187"/>
      <c r="K24" s="187"/>
      <c r="M24" s="188"/>
    </row>
    <row r="25" spans="2:14" ht="22.5" customHeight="1" x14ac:dyDescent="0.2">
      <c r="B25" s="523" t="s">
        <v>235</v>
      </c>
      <c r="C25" s="524"/>
      <c r="D25" s="524"/>
      <c r="E25" s="524"/>
      <c r="F25" s="524"/>
      <c r="G25" s="524"/>
      <c r="H25" s="524"/>
      <c r="I25" s="525"/>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10">
        <f>1.48%*G23</f>
        <v>5.9200000000000008E-3</v>
      </c>
      <c r="D27" s="262">
        <f>1.48%*G23</f>
        <v>5.9200000000000008E-3</v>
      </c>
      <c r="E27" s="263">
        <f>IF(OR(C27=0,C27=""),0,D27/C27)</f>
        <v>1</v>
      </c>
      <c r="F27" s="590">
        <f>SUM(C27:C38)</f>
        <v>0.39999999999999997</v>
      </c>
      <c r="G27" s="590">
        <f>SUM(D27:D38)</f>
        <v>0.29675999999999997</v>
      </c>
      <c r="H27" s="264">
        <f>+(D27*100%)/$G$23</f>
        <v>1.4800000000000001E-2</v>
      </c>
      <c r="I27" s="794">
        <f>G27+I22</f>
        <v>0.39676</v>
      </c>
      <c r="J27" s="185"/>
      <c r="K27" s="185"/>
      <c r="M27" s="188"/>
    </row>
    <row r="28" spans="2:14" ht="15.6" customHeight="1" x14ac:dyDescent="0.2">
      <c r="B28" s="191" t="s">
        <v>114</v>
      </c>
      <c r="C28" s="210">
        <f>10.92%*G23</f>
        <v>4.3680000000000004E-2</v>
      </c>
      <c r="D28" s="262">
        <f>7.72%*G23</f>
        <v>3.0879999999999998E-2</v>
      </c>
      <c r="E28" s="263">
        <f t="shared" ref="E28:E38" si="0">IF(OR(C28=0,C28=""),0,D28/C28)</f>
        <v>0.70695970695970689</v>
      </c>
      <c r="F28" s="591"/>
      <c r="G28" s="591"/>
      <c r="H28" s="264">
        <f>+IF(D28="","",((D28*100%)/$G$23)+H27)</f>
        <v>9.1999999999999998E-2</v>
      </c>
      <c r="I28" s="795"/>
      <c r="J28" s="185"/>
      <c r="K28" s="185"/>
      <c r="M28" s="188"/>
    </row>
    <row r="29" spans="2:14" ht="15.6" customHeight="1" x14ac:dyDescent="0.2">
      <c r="B29" s="191" t="s">
        <v>115</v>
      </c>
      <c r="C29" s="210">
        <f>10.68%*G23</f>
        <v>4.2720000000000001E-2</v>
      </c>
      <c r="D29" s="262">
        <f>10.68%*G23</f>
        <v>4.2720000000000001E-2</v>
      </c>
      <c r="E29" s="263">
        <f t="shared" si="0"/>
        <v>1</v>
      </c>
      <c r="F29" s="591"/>
      <c r="G29" s="591"/>
      <c r="H29" s="264">
        <f t="shared" ref="H29:H38" si="1">+IF(D29="","",((D29*100%)/$G$23)+H28)</f>
        <v>0.19879999999999998</v>
      </c>
      <c r="I29" s="795"/>
      <c r="J29" s="185"/>
      <c r="K29" s="185"/>
      <c r="M29" s="188"/>
    </row>
    <row r="30" spans="2:14" ht="15.6" customHeight="1" x14ac:dyDescent="0.2">
      <c r="B30" s="191" t="s">
        <v>116</v>
      </c>
      <c r="C30" s="210">
        <f>14.92%*G23</f>
        <v>5.9680000000000004E-2</v>
      </c>
      <c r="D30" s="262">
        <f>17.32%*G23</f>
        <v>6.9279999999999994E-2</v>
      </c>
      <c r="E30" s="263">
        <f t="shared" si="0"/>
        <v>1.1608579088471849</v>
      </c>
      <c r="F30" s="591"/>
      <c r="G30" s="591"/>
      <c r="H30" s="264">
        <f t="shared" si="1"/>
        <v>0.37199999999999994</v>
      </c>
      <c r="I30" s="795"/>
      <c r="J30" s="185"/>
      <c r="K30" s="185"/>
      <c r="M30" s="188"/>
    </row>
    <row r="31" spans="2:14" ht="15.6" customHeight="1" x14ac:dyDescent="0.2">
      <c r="B31" s="191" t="s">
        <v>117</v>
      </c>
      <c r="C31" s="210">
        <f>13.09%*G23</f>
        <v>5.2359999999999997E-2</v>
      </c>
      <c r="D31" s="262">
        <f>13.09%*G23</f>
        <v>5.2359999999999997E-2</v>
      </c>
      <c r="E31" s="263">
        <f t="shared" si="0"/>
        <v>1</v>
      </c>
      <c r="F31" s="591"/>
      <c r="G31" s="591"/>
      <c r="H31" s="264">
        <f t="shared" si="1"/>
        <v>0.5028999999999999</v>
      </c>
      <c r="I31" s="795"/>
      <c r="J31" s="185"/>
      <c r="K31" s="185"/>
      <c r="M31" s="188"/>
    </row>
    <row r="32" spans="2:14" ht="15.6" customHeight="1" x14ac:dyDescent="0.2">
      <c r="B32" s="191" t="s">
        <v>118</v>
      </c>
      <c r="C32" s="210">
        <f>9.99%*G23</f>
        <v>3.9960000000000002E-2</v>
      </c>
      <c r="D32" s="262">
        <f>8.34%*G23</f>
        <v>3.3360000000000001E-2</v>
      </c>
      <c r="E32" s="263">
        <f t="shared" si="0"/>
        <v>0.83483483483483478</v>
      </c>
      <c r="F32" s="591"/>
      <c r="G32" s="591"/>
      <c r="H32" s="264">
        <f t="shared" si="1"/>
        <v>0.58629999999999993</v>
      </c>
      <c r="I32" s="795"/>
      <c r="J32" s="185"/>
      <c r="K32" s="185"/>
      <c r="M32" s="188"/>
    </row>
    <row r="33" spans="2:11" ht="19.5" customHeight="1" x14ac:dyDescent="0.2">
      <c r="B33" s="191" t="s">
        <v>119</v>
      </c>
      <c r="C33" s="210">
        <f>8.77%*G23</f>
        <v>3.508E-2</v>
      </c>
      <c r="D33" s="262">
        <v>3.508E-2</v>
      </c>
      <c r="E33" s="263">
        <f t="shared" si="0"/>
        <v>1</v>
      </c>
      <c r="F33" s="591"/>
      <c r="G33" s="591"/>
      <c r="H33" s="264">
        <f t="shared" si="1"/>
        <v>0.67399999999999993</v>
      </c>
      <c r="I33" s="795"/>
      <c r="J33" s="195"/>
      <c r="K33" s="195"/>
    </row>
    <row r="34" spans="2:11" ht="19.5" customHeight="1" x14ac:dyDescent="0.2">
      <c r="B34" s="191" t="s">
        <v>120</v>
      </c>
      <c r="C34" s="210">
        <f>8.37%*G23</f>
        <v>3.3480000000000003E-2</v>
      </c>
      <c r="D34" s="262">
        <f>6.79%*G23</f>
        <v>2.7160000000000004E-2</v>
      </c>
      <c r="E34" s="263">
        <f t="shared" si="0"/>
        <v>0.81123058542413384</v>
      </c>
      <c r="F34" s="591"/>
      <c r="G34" s="591"/>
      <c r="H34" s="264">
        <f t="shared" si="1"/>
        <v>0.74189999999999989</v>
      </c>
      <c r="I34" s="795"/>
      <c r="J34" s="195"/>
      <c r="K34" s="195"/>
    </row>
    <row r="35" spans="2:11" ht="19.5" customHeight="1" x14ac:dyDescent="0.2">
      <c r="B35" s="191" t="s">
        <v>121</v>
      </c>
      <c r="C35" s="210">
        <f>8.42%*G23</f>
        <v>3.3680000000000002E-2</v>
      </c>
      <c r="D35" s="262"/>
      <c r="E35" s="263">
        <f t="shared" si="0"/>
        <v>0</v>
      </c>
      <c r="F35" s="591"/>
      <c r="G35" s="591"/>
      <c r="H35" s="264" t="str">
        <f t="shared" si="1"/>
        <v/>
      </c>
      <c r="I35" s="795"/>
      <c r="J35" s="195"/>
      <c r="K35" s="195"/>
    </row>
    <row r="36" spans="2:11" ht="19.5" customHeight="1" x14ac:dyDescent="0.2">
      <c r="B36" s="191" t="s">
        <v>122</v>
      </c>
      <c r="C36" s="210">
        <f>6.63%*G23</f>
        <v>2.6520000000000002E-2</v>
      </c>
      <c r="D36" s="262"/>
      <c r="E36" s="263">
        <f t="shared" si="0"/>
        <v>0</v>
      </c>
      <c r="F36" s="591"/>
      <c r="G36" s="591"/>
      <c r="H36" s="264" t="str">
        <f t="shared" si="1"/>
        <v/>
      </c>
      <c r="I36" s="795"/>
      <c r="J36" s="195"/>
      <c r="K36" s="195"/>
    </row>
    <row r="37" spans="2:11" ht="19.5" customHeight="1" x14ac:dyDescent="0.2">
      <c r="B37" s="191" t="s">
        <v>123</v>
      </c>
      <c r="C37" s="210">
        <f>3.38%*G23</f>
        <v>1.3519999999999999E-2</v>
      </c>
      <c r="D37" s="262"/>
      <c r="E37" s="263">
        <f t="shared" si="0"/>
        <v>0</v>
      </c>
      <c r="F37" s="591"/>
      <c r="G37" s="591"/>
      <c r="H37" s="264" t="str">
        <f t="shared" si="1"/>
        <v/>
      </c>
      <c r="I37" s="795"/>
      <c r="J37" s="195"/>
      <c r="K37" s="195"/>
    </row>
    <row r="38" spans="2:11" ht="19.5" customHeight="1" x14ac:dyDescent="0.2">
      <c r="B38" s="191" t="s">
        <v>124</v>
      </c>
      <c r="C38" s="210">
        <f>3.35%*G23</f>
        <v>1.3400000000000002E-2</v>
      </c>
      <c r="D38" s="262"/>
      <c r="E38" s="263">
        <f t="shared" si="0"/>
        <v>0</v>
      </c>
      <c r="F38" s="592"/>
      <c r="G38" s="592"/>
      <c r="H38" s="264" t="str">
        <f t="shared" si="1"/>
        <v/>
      </c>
      <c r="I38" s="796"/>
      <c r="J38" s="195"/>
      <c r="K38" s="195"/>
    </row>
    <row r="39" spans="2:11" ht="52.5" customHeight="1" x14ac:dyDescent="0.2">
      <c r="B39" s="229" t="s">
        <v>277</v>
      </c>
      <c r="C39" s="749"/>
      <c r="D39" s="750"/>
      <c r="E39" s="750"/>
      <c r="F39" s="750"/>
      <c r="G39" s="750"/>
      <c r="H39" s="750"/>
      <c r="I39" s="751"/>
      <c r="J39" s="196"/>
      <c r="K39" s="196"/>
    </row>
    <row r="40" spans="2:11" ht="34.5" customHeight="1" x14ac:dyDescent="0.2">
      <c r="B40" s="575"/>
      <c r="C40" s="576"/>
      <c r="D40" s="576"/>
      <c r="E40" s="576"/>
      <c r="F40" s="576"/>
      <c r="G40" s="576"/>
      <c r="H40" s="576"/>
      <c r="I40" s="577"/>
      <c r="J40" s="175"/>
      <c r="K40" s="175"/>
    </row>
    <row r="41" spans="2:11" ht="34.5" customHeight="1" x14ac:dyDescent="0.2">
      <c r="B41" s="578"/>
      <c r="C41" s="579"/>
      <c r="D41" s="579"/>
      <c r="E41" s="579"/>
      <c r="F41" s="579"/>
      <c r="G41" s="579"/>
      <c r="H41" s="579"/>
      <c r="I41" s="580"/>
      <c r="J41" s="196"/>
      <c r="K41" s="196"/>
    </row>
    <row r="42" spans="2:11" ht="34.5" customHeight="1" x14ac:dyDescent="0.2">
      <c r="B42" s="578"/>
      <c r="C42" s="579"/>
      <c r="D42" s="579"/>
      <c r="E42" s="579"/>
      <c r="F42" s="579"/>
      <c r="G42" s="579"/>
      <c r="H42" s="579"/>
      <c r="I42" s="580"/>
      <c r="J42" s="196"/>
      <c r="K42" s="196"/>
    </row>
    <row r="43" spans="2:11" ht="34.5" customHeight="1" x14ac:dyDescent="0.2">
      <c r="B43" s="578"/>
      <c r="C43" s="579"/>
      <c r="D43" s="579"/>
      <c r="E43" s="579"/>
      <c r="F43" s="579"/>
      <c r="G43" s="579"/>
      <c r="H43" s="579"/>
      <c r="I43" s="580"/>
      <c r="J43" s="196"/>
      <c r="K43" s="196"/>
    </row>
    <row r="44" spans="2:11" ht="34.5" customHeight="1" x14ac:dyDescent="0.2">
      <c r="B44" s="581"/>
      <c r="C44" s="582"/>
      <c r="D44" s="582"/>
      <c r="E44" s="582"/>
      <c r="F44" s="582"/>
      <c r="G44" s="582"/>
      <c r="H44" s="582"/>
      <c r="I44" s="583"/>
      <c r="J44" s="174"/>
      <c r="K44" s="174"/>
    </row>
    <row r="45" spans="2:11" ht="212.25" customHeight="1" x14ac:dyDescent="0.2">
      <c r="B45" s="224" t="s">
        <v>278</v>
      </c>
      <c r="C45" s="846" t="s">
        <v>424</v>
      </c>
      <c r="D45" s="847"/>
      <c r="E45" s="847"/>
      <c r="F45" s="847"/>
      <c r="G45" s="847"/>
      <c r="H45" s="847"/>
      <c r="I45" s="848"/>
      <c r="J45" s="197"/>
      <c r="K45" s="197"/>
    </row>
    <row r="46" spans="2:11" ht="93.75" customHeight="1" x14ac:dyDescent="0.2">
      <c r="B46" s="224" t="s">
        <v>279</v>
      </c>
      <c r="C46" s="797" t="s">
        <v>425</v>
      </c>
      <c r="D46" s="798"/>
      <c r="E46" s="798"/>
      <c r="F46" s="798"/>
      <c r="G46" s="798"/>
      <c r="H46" s="798"/>
      <c r="I46" s="799"/>
      <c r="J46" s="197"/>
      <c r="K46" s="197"/>
    </row>
    <row r="47" spans="2:11" ht="66" customHeight="1" x14ac:dyDescent="0.2">
      <c r="B47" s="230" t="s">
        <v>280</v>
      </c>
      <c r="C47" s="797" t="s">
        <v>417</v>
      </c>
      <c r="D47" s="798"/>
      <c r="E47" s="798"/>
      <c r="F47" s="798"/>
      <c r="G47" s="798"/>
      <c r="H47" s="798"/>
      <c r="I47" s="799"/>
      <c r="J47" s="197"/>
      <c r="K47" s="197"/>
    </row>
    <row r="48" spans="2:11" ht="22.5" customHeight="1" x14ac:dyDescent="0.2">
      <c r="B48" s="523" t="s">
        <v>236</v>
      </c>
      <c r="C48" s="524"/>
      <c r="D48" s="524"/>
      <c r="E48" s="524"/>
      <c r="F48" s="524"/>
      <c r="G48" s="524"/>
      <c r="H48" s="524"/>
      <c r="I48" s="525"/>
      <c r="J48" s="197"/>
      <c r="K48" s="197"/>
    </row>
    <row r="49" spans="2:11" ht="22.5" customHeight="1" x14ac:dyDescent="0.2">
      <c r="B49" s="597" t="s">
        <v>281</v>
      </c>
      <c r="C49" s="218" t="s">
        <v>282</v>
      </c>
      <c r="D49" s="599" t="s">
        <v>283</v>
      </c>
      <c r="E49" s="599"/>
      <c r="F49" s="599"/>
      <c r="G49" s="599" t="s">
        <v>284</v>
      </c>
      <c r="H49" s="599"/>
      <c r="I49" s="600"/>
      <c r="J49" s="198"/>
      <c r="K49" s="198"/>
    </row>
    <row r="50" spans="2:11" ht="30.75" customHeight="1" x14ac:dyDescent="0.2">
      <c r="B50" s="598"/>
      <c r="C50" s="261"/>
      <c r="D50" s="758"/>
      <c r="E50" s="758"/>
      <c r="F50" s="758"/>
      <c r="G50" s="758"/>
      <c r="H50" s="758"/>
      <c r="I50" s="759"/>
      <c r="J50" s="198"/>
      <c r="K50" s="198"/>
    </row>
    <row r="51" spans="2:11" ht="32.25" customHeight="1" x14ac:dyDescent="0.2">
      <c r="B51" s="233" t="s">
        <v>285</v>
      </c>
      <c r="C51" s="758" t="s">
        <v>358</v>
      </c>
      <c r="D51" s="758"/>
      <c r="E51" s="758"/>
      <c r="F51" s="758"/>
      <c r="G51" s="758"/>
      <c r="H51" s="758"/>
      <c r="I51" s="759"/>
      <c r="J51" s="200"/>
      <c r="K51" s="200"/>
    </row>
    <row r="52" spans="2:11" ht="28.5" customHeight="1" x14ac:dyDescent="0.2">
      <c r="B52" s="234" t="s">
        <v>286</v>
      </c>
      <c r="C52" s="758" t="s">
        <v>358</v>
      </c>
      <c r="D52" s="758"/>
      <c r="E52" s="758"/>
      <c r="F52" s="758"/>
      <c r="G52" s="758"/>
      <c r="H52" s="758"/>
      <c r="I52" s="759"/>
      <c r="J52" s="200"/>
      <c r="K52" s="200"/>
    </row>
    <row r="53" spans="2:11" ht="30" customHeight="1" x14ac:dyDescent="0.2">
      <c r="B53" s="230" t="s">
        <v>287</v>
      </c>
      <c r="C53" s="800" t="s">
        <v>355</v>
      </c>
      <c r="D53" s="801"/>
      <c r="E53" s="801"/>
      <c r="F53" s="801"/>
      <c r="G53" s="801"/>
      <c r="H53" s="801"/>
      <c r="I53" s="802"/>
      <c r="J53" s="201"/>
      <c r="K53" s="201"/>
    </row>
    <row r="54" spans="2:11" ht="31.5" customHeight="1" thickBot="1" x14ac:dyDescent="0.25">
      <c r="B54" s="211" t="s">
        <v>288</v>
      </c>
      <c r="C54" s="803" t="s">
        <v>324</v>
      </c>
      <c r="D54" s="804"/>
      <c r="E54" s="804"/>
      <c r="F54" s="804"/>
      <c r="G54" s="804"/>
      <c r="H54" s="804"/>
      <c r="I54" s="805"/>
      <c r="J54" s="202"/>
      <c r="K54" s="202"/>
    </row>
    <row r="55" spans="2:11" ht="13.15" customHeight="1" x14ac:dyDescent="0.2">
      <c r="B55" s="203"/>
      <c r="C55" s="204"/>
      <c r="D55" s="204"/>
      <c r="E55" s="205"/>
      <c r="F55" s="205"/>
      <c r="G55" s="212"/>
      <c r="H55" s="207"/>
      <c r="I55" s="204"/>
      <c r="J55" s="202"/>
      <c r="K55" s="202"/>
    </row>
    <row r="56" spans="2:11" ht="13.15" customHeight="1" x14ac:dyDescent="0.2">
      <c r="B56" s="203"/>
      <c r="C56" s="204"/>
      <c r="D56" s="204"/>
      <c r="E56" s="205"/>
      <c r="F56" s="205"/>
      <c r="G56" s="212"/>
      <c r="H56" s="207"/>
      <c r="I56" s="204"/>
      <c r="J56" s="202"/>
      <c r="K56" s="202"/>
    </row>
    <row r="57" spans="2:11" ht="13.15" customHeight="1" x14ac:dyDescent="0.2">
      <c r="B57" s="203"/>
      <c r="C57" s="204"/>
      <c r="D57" s="204"/>
      <c r="E57" s="205"/>
      <c r="F57" s="205"/>
      <c r="G57" s="212"/>
      <c r="H57" s="207"/>
      <c r="I57" s="204"/>
      <c r="J57" s="202"/>
      <c r="K57" s="202"/>
    </row>
    <row r="58" spans="2:11" ht="13.15" customHeight="1" x14ac:dyDescent="0.2">
      <c r="B58" s="203"/>
      <c r="C58" s="204"/>
      <c r="D58" s="204"/>
      <c r="E58" s="205"/>
      <c r="F58" s="205"/>
      <c r="G58" s="212"/>
      <c r="H58" s="207"/>
      <c r="I58" s="204"/>
      <c r="J58" s="202"/>
      <c r="K58" s="202"/>
    </row>
    <row r="59" spans="2:11" ht="13.15" customHeight="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row r="61" spans="2:11" ht="13.9" customHeight="1" x14ac:dyDescent="0.2"/>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7:I47"/>
    <mergeCell ref="C45:I45"/>
    <mergeCell ref="C46:I46"/>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76"/>
      <c r="C2" s="374" t="s">
        <v>24</v>
      </c>
      <c r="D2" s="374"/>
      <c r="E2" s="374"/>
      <c r="F2" s="374"/>
      <c r="G2" s="374"/>
      <c r="H2" s="374"/>
      <c r="I2" s="378"/>
      <c r="J2" s="13"/>
      <c r="K2" s="13"/>
      <c r="M2" s="14" t="s">
        <v>47</v>
      </c>
    </row>
    <row r="3" spans="2:14" ht="25.5" customHeight="1" x14ac:dyDescent="0.2">
      <c r="B3" s="377"/>
      <c r="C3" s="375" t="s">
        <v>25</v>
      </c>
      <c r="D3" s="375"/>
      <c r="E3" s="375"/>
      <c r="F3" s="375"/>
      <c r="G3" s="375"/>
      <c r="H3" s="375"/>
      <c r="I3" s="379"/>
      <c r="J3" s="13"/>
      <c r="K3" s="13"/>
      <c r="M3" s="14" t="s">
        <v>48</v>
      </c>
    </row>
    <row r="4" spans="2:14" ht="25.5" customHeight="1" x14ac:dyDescent="0.2">
      <c r="B4" s="377"/>
      <c r="C4" s="375" t="s">
        <v>49</v>
      </c>
      <c r="D4" s="375"/>
      <c r="E4" s="375"/>
      <c r="F4" s="375"/>
      <c r="G4" s="375"/>
      <c r="H4" s="375"/>
      <c r="I4" s="379"/>
      <c r="J4" s="13"/>
      <c r="K4" s="13"/>
      <c r="M4" s="14" t="s">
        <v>50</v>
      </c>
    </row>
    <row r="5" spans="2:14" ht="25.5" customHeight="1" x14ac:dyDescent="0.2">
      <c r="B5" s="377"/>
      <c r="C5" s="375" t="s">
        <v>51</v>
      </c>
      <c r="D5" s="375"/>
      <c r="E5" s="375"/>
      <c r="F5" s="375"/>
      <c r="G5" s="380" t="s">
        <v>52</v>
      </c>
      <c r="H5" s="380"/>
      <c r="I5" s="379"/>
      <c r="J5" s="13"/>
      <c r="K5" s="13"/>
      <c r="M5" s="14" t="s">
        <v>53</v>
      </c>
    </row>
    <row r="6" spans="2:14" ht="23.25" customHeight="1" x14ac:dyDescent="0.2">
      <c r="B6" s="381" t="s">
        <v>54</v>
      </c>
      <c r="C6" s="382"/>
      <c r="D6" s="382"/>
      <c r="E6" s="382"/>
      <c r="F6" s="382"/>
      <c r="G6" s="382"/>
      <c r="H6" s="382"/>
      <c r="I6" s="383"/>
      <c r="J6" s="15"/>
      <c r="K6" s="15"/>
    </row>
    <row r="7" spans="2:14" ht="24" customHeight="1" x14ac:dyDescent="0.2">
      <c r="B7" s="384" t="s">
        <v>55</v>
      </c>
      <c r="C7" s="385"/>
      <c r="D7" s="385"/>
      <c r="E7" s="385"/>
      <c r="F7" s="385"/>
      <c r="G7" s="385"/>
      <c r="H7" s="385"/>
      <c r="I7" s="386"/>
      <c r="J7" s="16"/>
      <c r="K7" s="16"/>
    </row>
    <row r="8" spans="2:14" ht="24" customHeight="1" x14ac:dyDescent="0.2">
      <c r="B8" s="387" t="s">
        <v>56</v>
      </c>
      <c r="C8" s="388"/>
      <c r="D8" s="388"/>
      <c r="E8" s="388"/>
      <c r="F8" s="388"/>
      <c r="G8" s="388"/>
      <c r="H8" s="388"/>
      <c r="I8" s="389"/>
      <c r="J8" s="58"/>
      <c r="K8" s="58"/>
      <c r="N8" s="6" t="s">
        <v>57</v>
      </c>
    </row>
    <row r="9" spans="2:14" ht="30.75" customHeight="1" x14ac:dyDescent="0.2">
      <c r="B9" s="98" t="s">
        <v>58</v>
      </c>
      <c r="C9" s="59">
        <v>14</v>
      </c>
      <c r="D9" s="395" t="s">
        <v>59</v>
      </c>
      <c r="E9" s="395"/>
      <c r="F9" s="396" t="s">
        <v>207</v>
      </c>
      <c r="G9" s="397"/>
      <c r="H9" s="397"/>
      <c r="I9" s="398"/>
      <c r="J9" s="17"/>
      <c r="K9" s="17"/>
      <c r="M9" s="14" t="s">
        <v>60</v>
      </c>
      <c r="N9" s="6" t="s">
        <v>61</v>
      </c>
    </row>
    <row r="10" spans="2:14" ht="30.75" customHeight="1" x14ac:dyDescent="0.2">
      <c r="B10" s="20" t="s">
        <v>62</v>
      </c>
      <c r="C10" s="60" t="s">
        <v>81</v>
      </c>
      <c r="D10" s="399" t="s">
        <v>63</v>
      </c>
      <c r="E10" s="400"/>
      <c r="F10" s="390" t="s">
        <v>155</v>
      </c>
      <c r="G10" s="391"/>
      <c r="H10" s="18" t="s">
        <v>64</v>
      </c>
      <c r="I10" s="76" t="s">
        <v>81</v>
      </c>
      <c r="J10" s="19"/>
      <c r="K10" s="19"/>
      <c r="M10" s="14" t="s">
        <v>65</v>
      </c>
      <c r="N10" s="6" t="s">
        <v>66</v>
      </c>
    </row>
    <row r="11" spans="2:14" ht="30.75" customHeight="1" x14ac:dyDescent="0.2">
      <c r="B11" s="20" t="s">
        <v>67</v>
      </c>
      <c r="C11" s="392" t="s">
        <v>156</v>
      </c>
      <c r="D11" s="392"/>
      <c r="E11" s="392"/>
      <c r="F11" s="392"/>
      <c r="G11" s="18" t="s">
        <v>68</v>
      </c>
      <c r="H11" s="393">
        <v>1032</v>
      </c>
      <c r="I11" s="394"/>
      <c r="J11" s="21"/>
      <c r="K11" s="21"/>
      <c r="M11" s="14" t="s">
        <v>69</v>
      </c>
      <c r="N11" s="6" t="s">
        <v>70</v>
      </c>
    </row>
    <row r="12" spans="2:14" ht="30.75" customHeight="1" x14ac:dyDescent="0.2">
      <c r="B12" s="20" t="s">
        <v>71</v>
      </c>
      <c r="C12" s="401" t="s">
        <v>65</v>
      </c>
      <c r="D12" s="401"/>
      <c r="E12" s="401"/>
      <c r="F12" s="401"/>
      <c r="G12" s="18" t="s">
        <v>72</v>
      </c>
      <c r="H12" s="832" t="s">
        <v>165</v>
      </c>
      <c r="I12" s="833"/>
      <c r="J12" s="22"/>
      <c r="K12" s="22"/>
      <c r="M12" s="23" t="s">
        <v>73</v>
      </c>
    </row>
    <row r="13" spans="2:14" ht="30.75" customHeight="1" x14ac:dyDescent="0.2">
      <c r="B13" s="20" t="s">
        <v>74</v>
      </c>
      <c r="C13" s="404" t="s">
        <v>45</v>
      </c>
      <c r="D13" s="404"/>
      <c r="E13" s="404"/>
      <c r="F13" s="404"/>
      <c r="G13" s="404"/>
      <c r="H13" s="404"/>
      <c r="I13" s="405"/>
      <c r="J13" s="24"/>
      <c r="K13" s="24"/>
      <c r="M13" s="23"/>
    </row>
    <row r="14" spans="2:14" ht="30.75" customHeight="1" x14ac:dyDescent="0.2">
      <c r="B14" s="20" t="s">
        <v>75</v>
      </c>
      <c r="C14" s="390" t="s">
        <v>153</v>
      </c>
      <c r="D14" s="391"/>
      <c r="E14" s="391"/>
      <c r="F14" s="391"/>
      <c r="G14" s="391"/>
      <c r="H14" s="391"/>
      <c r="I14" s="406"/>
      <c r="J14" s="19"/>
      <c r="K14" s="19"/>
      <c r="M14" s="23"/>
      <c r="N14" s="6" t="s">
        <v>76</v>
      </c>
    </row>
    <row r="15" spans="2:14" ht="30.75" customHeight="1" x14ac:dyDescent="0.2">
      <c r="B15" s="20" t="s">
        <v>77</v>
      </c>
      <c r="C15" s="396" t="s">
        <v>166</v>
      </c>
      <c r="D15" s="397"/>
      <c r="E15" s="397"/>
      <c r="F15" s="814"/>
      <c r="G15" s="18" t="s">
        <v>78</v>
      </c>
      <c r="H15" s="408" t="s">
        <v>91</v>
      </c>
      <c r="I15" s="409"/>
      <c r="J15" s="19"/>
      <c r="K15" s="19"/>
      <c r="M15" s="23" t="s">
        <v>80</v>
      </c>
      <c r="N15" s="6" t="s">
        <v>81</v>
      </c>
    </row>
    <row r="16" spans="2:14" ht="30.75" customHeight="1" x14ac:dyDescent="0.2">
      <c r="B16" s="20" t="s">
        <v>82</v>
      </c>
      <c r="C16" s="410" t="s">
        <v>215</v>
      </c>
      <c r="D16" s="411"/>
      <c r="E16" s="411"/>
      <c r="F16" s="411"/>
      <c r="G16" s="18" t="s">
        <v>83</v>
      </c>
      <c r="H16" s="408" t="s">
        <v>70</v>
      </c>
      <c r="I16" s="409"/>
      <c r="J16" s="19"/>
      <c r="K16" s="19"/>
      <c r="M16" s="23" t="s">
        <v>84</v>
      </c>
    </row>
    <row r="17" spans="2:14" ht="36" customHeight="1" x14ac:dyDescent="0.2">
      <c r="B17" s="20" t="s">
        <v>85</v>
      </c>
      <c r="C17" s="825" t="s">
        <v>167</v>
      </c>
      <c r="D17" s="826"/>
      <c r="E17" s="826"/>
      <c r="F17" s="826"/>
      <c r="G17" s="826"/>
      <c r="H17" s="826"/>
      <c r="I17" s="827"/>
      <c r="J17" s="24"/>
      <c r="K17" s="24"/>
      <c r="M17" s="23" t="s">
        <v>86</v>
      </c>
      <c r="N17" s="6" t="s">
        <v>39</v>
      </c>
    </row>
    <row r="18" spans="2:14" ht="30.75" customHeight="1" x14ac:dyDescent="0.2">
      <c r="B18" s="20" t="s">
        <v>87</v>
      </c>
      <c r="C18" s="396" t="s">
        <v>168</v>
      </c>
      <c r="D18" s="397"/>
      <c r="E18" s="397"/>
      <c r="F18" s="397"/>
      <c r="G18" s="397"/>
      <c r="H18" s="397"/>
      <c r="I18" s="398"/>
      <c r="J18" s="25"/>
      <c r="K18" s="25"/>
      <c r="M18" s="23" t="s">
        <v>88</v>
      </c>
      <c r="N18" s="6" t="s">
        <v>40</v>
      </c>
    </row>
    <row r="19" spans="2:14" ht="30.75" customHeight="1" x14ac:dyDescent="0.2">
      <c r="B19" s="20" t="s">
        <v>89</v>
      </c>
      <c r="C19" s="822" t="s">
        <v>200</v>
      </c>
      <c r="D19" s="823"/>
      <c r="E19" s="823"/>
      <c r="F19" s="823"/>
      <c r="G19" s="823"/>
      <c r="H19" s="823"/>
      <c r="I19" s="824"/>
      <c r="J19" s="26"/>
      <c r="K19" s="26"/>
      <c r="M19" s="23"/>
      <c r="N19" s="6" t="s">
        <v>41</v>
      </c>
    </row>
    <row r="20" spans="2:14" ht="30.75" customHeight="1" x14ac:dyDescent="0.2">
      <c r="B20" s="20" t="s">
        <v>90</v>
      </c>
      <c r="C20" s="828" t="s">
        <v>152</v>
      </c>
      <c r="D20" s="829"/>
      <c r="E20" s="829"/>
      <c r="F20" s="829"/>
      <c r="G20" s="829"/>
      <c r="H20" s="829"/>
      <c r="I20" s="830"/>
      <c r="J20" s="27"/>
      <c r="K20" s="27"/>
      <c r="M20" s="23" t="s">
        <v>91</v>
      </c>
      <c r="N20" s="6" t="s">
        <v>42</v>
      </c>
    </row>
    <row r="21" spans="2:14" ht="27.75" customHeight="1" x14ac:dyDescent="0.2">
      <c r="B21" s="415" t="s">
        <v>92</v>
      </c>
      <c r="C21" s="417" t="s">
        <v>93</v>
      </c>
      <c r="D21" s="417"/>
      <c r="E21" s="417"/>
      <c r="F21" s="418" t="s">
        <v>94</v>
      </c>
      <c r="G21" s="418"/>
      <c r="H21" s="418"/>
      <c r="I21" s="419"/>
      <c r="J21" s="28"/>
      <c r="K21" s="28"/>
      <c r="M21" s="23" t="s">
        <v>79</v>
      </c>
      <c r="N21" s="6" t="s">
        <v>43</v>
      </c>
    </row>
    <row r="22" spans="2:14" ht="27" customHeight="1" x14ac:dyDescent="0.2">
      <c r="B22" s="416"/>
      <c r="C22" s="822" t="s">
        <v>169</v>
      </c>
      <c r="D22" s="823"/>
      <c r="E22" s="831"/>
      <c r="F22" s="822" t="s">
        <v>171</v>
      </c>
      <c r="G22" s="823"/>
      <c r="H22" s="823"/>
      <c r="I22" s="824"/>
      <c r="J22" s="26"/>
      <c r="K22" s="26"/>
      <c r="M22" s="23" t="s">
        <v>95</v>
      </c>
      <c r="N22" s="6" t="s">
        <v>44</v>
      </c>
    </row>
    <row r="23" spans="2:14" ht="39.75" customHeight="1" x14ac:dyDescent="0.2">
      <c r="B23" s="20" t="s">
        <v>96</v>
      </c>
      <c r="C23" s="390" t="s">
        <v>152</v>
      </c>
      <c r="D23" s="391"/>
      <c r="E23" s="818"/>
      <c r="F23" s="390" t="s">
        <v>152</v>
      </c>
      <c r="G23" s="391"/>
      <c r="H23" s="391"/>
      <c r="I23" s="406"/>
      <c r="J23" s="19"/>
      <c r="K23" s="19"/>
      <c r="M23" s="23"/>
      <c r="N23" s="6" t="s">
        <v>45</v>
      </c>
    </row>
    <row r="24" spans="2:14" ht="44.25" customHeight="1" x14ac:dyDescent="0.2">
      <c r="B24" s="20" t="s">
        <v>97</v>
      </c>
      <c r="C24" s="819" t="s">
        <v>170</v>
      </c>
      <c r="D24" s="820"/>
      <c r="E24" s="821"/>
      <c r="F24" s="822" t="s">
        <v>172</v>
      </c>
      <c r="G24" s="823"/>
      <c r="H24" s="823"/>
      <c r="I24" s="824"/>
      <c r="J24" s="25"/>
      <c r="K24" s="25"/>
      <c r="M24" s="29"/>
      <c r="N24" s="6" t="s">
        <v>46</v>
      </c>
    </row>
    <row r="25" spans="2:14" ht="29.25" customHeight="1" x14ac:dyDescent="0.2">
      <c r="B25" s="20" t="s">
        <v>98</v>
      </c>
      <c r="C25" s="432" t="s">
        <v>215</v>
      </c>
      <c r="D25" s="433"/>
      <c r="E25" s="434"/>
      <c r="F25" s="18" t="s">
        <v>99</v>
      </c>
      <c r="G25" s="815">
        <v>74</v>
      </c>
      <c r="H25" s="816"/>
      <c r="I25" s="817"/>
      <c r="J25" s="30"/>
      <c r="K25" s="30"/>
      <c r="M25" s="29"/>
    </row>
    <row r="26" spans="2:14" ht="27" customHeight="1" x14ac:dyDescent="0.2">
      <c r="B26" s="20" t="s">
        <v>100</v>
      </c>
      <c r="C26" s="396" t="s">
        <v>216</v>
      </c>
      <c r="D26" s="397"/>
      <c r="E26" s="814"/>
      <c r="F26" s="18" t="s">
        <v>101</v>
      </c>
      <c r="G26" s="815">
        <v>0</v>
      </c>
      <c r="H26" s="816"/>
      <c r="I26" s="817"/>
      <c r="J26" s="31"/>
      <c r="K26" s="31"/>
      <c r="M26" s="29"/>
    </row>
    <row r="27" spans="2:14" ht="47.25" customHeight="1" x14ac:dyDescent="0.2">
      <c r="B27" s="97" t="s">
        <v>102</v>
      </c>
      <c r="C27" s="390" t="s">
        <v>86</v>
      </c>
      <c r="D27" s="391"/>
      <c r="E27" s="818"/>
      <c r="F27" s="32" t="s">
        <v>103</v>
      </c>
      <c r="G27" s="439" t="s">
        <v>182</v>
      </c>
      <c r="H27" s="440"/>
      <c r="I27" s="441"/>
      <c r="J27" s="28"/>
      <c r="K27" s="28"/>
      <c r="M27" s="29"/>
    </row>
    <row r="28" spans="2:14" ht="30" customHeight="1" x14ac:dyDescent="0.2">
      <c r="B28" s="445" t="s">
        <v>104</v>
      </c>
      <c r="C28" s="446"/>
      <c r="D28" s="446"/>
      <c r="E28" s="446"/>
      <c r="F28" s="446"/>
      <c r="G28" s="446"/>
      <c r="H28" s="446"/>
      <c r="I28" s="44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450"/>
      <c r="D42" s="450"/>
      <c r="E42" s="450"/>
      <c r="F42" s="450"/>
      <c r="G42" s="450"/>
      <c r="H42" s="450"/>
      <c r="I42" s="451"/>
      <c r="J42" s="39"/>
      <c r="K42" s="39"/>
    </row>
    <row r="43" spans="2:11" ht="29.25" customHeight="1" x14ac:dyDescent="0.2">
      <c r="B43" s="445" t="s">
        <v>126</v>
      </c>
      <c r="C43" s="446"/>
      <c r="D43" s="446"/>
      <c r="E43" s="446"/>
      <c r="F43" s="446"/>
      <c r="G43" s="446"/>
      <c r="H43" s="446"/>
      <c r="I43" s="447"/>
      <c r="J43" s="58"/>
      <c r="K43" s="58"/>
    </row>
    <row r="44" spans="2:11" ht="32.25" customHeight="1" x14ac:dyDescent="0.2">
      <c r="B44" s="420"/>
      <c r="C44" s="421"/>
      <c r="D44" s="421"/>
      <c r="E44" s="421"/>
      <c r="F44" s="421"/>
      <c r="G44" s="421"/>
      <c r="H44" s="421"/>
      <c r="I44" s="422"/>
      <c r="J44" s="58"/>
      <c r="K44" s="58"/>
    </row>
    <row r="45" spans="2:11" ht="32.25" customHeight="1" x14ac:dyDescent="0.2">
      <c r="B45" s="423"/>
      <c r="C45" s="424"/>
      <c r="D45" s="424"/>
      <c r="E45" s="424"/>
      <c r="F45" s="424"/>
      <c r="G45" s="424"/>
      <c r="H45" s="424"/>
      <c r="I45" s="425"/>
      <c r="J45" s="39"/>
      <c r="K45" s="39"/>
    </row>
    <row r="46" spans="2:11" ht="32.25" customHeight="1" x14ac:dyDescent="0.2">
      <c r="B46" s="423"/>
      <c r="C46" s="424"/>
      <c r="D46" s="424"/>
      <c r="E46" s="424"/>
      <c r="F46" s="424"/>
      <c r="G46" s="424"/>
      <c r="H46" s="424"/>
      <c r="I46" s="425"/>
      <c r="J46" s="39"/>
      <c r="K46" s="39"/>
    </row>
    <row r="47" spans="2:11" ht="32.25" customHeight="1" x14ac:dyDescent="0.2">
      <c r="B47" s="423"/>
      <c r="C47" s="424"/>
      <c r="D47" s="424"/>
      <c r="E47" s="424"/>
      <c r="F47" s="424"/>
      <c r="G47" s="424"/>
      <c r="H47" s="424"/>
      <c r="I47" s="425"/>
      <c r="J47" s="39"/>
      <c r="K47" s="39"/>
    </row>
    <row r="48" spans="2:11" ht="32.25" customHeight="1" x14ac:dyDescent="0.2">
      <c r="B48" s="426"/>
      <c r="C48" s="427"/>
      <c r="D48" s="427"/>
      <c r="E48" s="427"/>
      <c r="F48" s="427"/>
      <c r="G48" s="427"/>
      <c r="H48" s="427"/>
      <c r="I48" s="428"/>
      <c r="J48" s="40"/>
      <c r="K48" s="40"/>
    </row>
    <row r="49" spans="2:11" ht="79.5" customHeight="1" x14ac:dyDescent="0.2">
      <c r="B49" s="20" t="s">
        <v>127</v>
      </c>
      <c r="C49" s="808"/>
      <c r="D49" s="809"/>
      <c r="E49" s="809"/>
      <c r="F49" s="809"/>
      <c r="G49" s="809"/>
      <c r="H49" s="809"/>
      <c r="I49" s="810"/>
      <c r="J49" s="41"/>
      <c r="K49" s="41"/>
    </row>
    <row r="50" spans="2:11" ht="26.25" customHeight="1" x14ac:dyDescent="0.2">
      <c r="B50" s="20" t="s">
        <v>128</v>
      </c>
      <c r="C50" s="811"/>
      <c r="D50" s="812"/>
      <c r="E50" s="812"/>
      <c r="F50" s="812"/>
      <c r="G50" s="812"/>
      <c r="H50" s="812"/>
      <c r="I50" s="813"/>
      <c r="J50" s="41"/>
      <c r="K50" s="41"/>
    </row>
    <row r="51" spans="2:11" ht="64.5" customHeight="1" x14ac:dyDescent="0.2">
      <c r="B51" s="127" t="s">
        <v>129</v>
      </c>
      <c r="C51" s="808"/>
      <c r="D51" s="809"/>
      <c r="E51" s="809"/>
      <c r="F51" s="809"/>
      <c r="G51" s="809"/>
      <c r="H51" s="809"/>
      <c r="I51" s="810"/>
      <c r="J51" s="41"/>
      <c r="K51" s="41"/>
    </row>
    <row r="52" spans="2:11" ht="29.25" customHeight="1" x14ac:dyDescent="0.2">
      <c r="B52" s="445" t="s">
        <v>130</v>
      </c>
      <c r="C52" s="446"/>
      <c r="D52" s="446"/>
      <c r="E52" s="446"/>
      <c r="F52" s="446"/>
      <c r="G52" s="446"/>
      <c r="H52" s="446"/>
      <c r="I52" s="447"/>
      <c r="J52" s="41"/>
      <c r="K52" s="41"/>
    </row>
    <row r="53" spans="2:11" ht="33" customHeight="1" x14ac:dyDescent="0.2">
      <c r="B53" s="455" t="s">
        <v>131</v>
      </c>
      <c r="C53" s="128" t="s">
        <v>132</v>
      </c>
      <c r="D53" s="456" t="s">
        <v>133</v>
      </c>
      <c r="E53" s="456"/>
      <c r="F53" s="456"/>
      <c r="G53" s="456" t="s">
        <v>134</v>
      </c>
      <c r="H53" s="456"/>
      <c r="I53" s="457"/>
      <c r="J53" s="42"/>
      <c r="K53" s="42"/>
    </row>
    <row r="54" spans="2:11" ht="31.5" customHeight="1" x14ac:dyDescent="0.2">
      <c r="B54" s="455"/>
      <c r="C54" s="107"/>
      <c r="D54" s="450"/>
      <c r="E54" s="450"/>
      <c r="F54" s="450"/>
      <c r="G54" s="458"/>
      <c r="H54" s="458"/>
      <c r="I54" s="459"/>
      <c r="J54" s="42"/>
      <c r="K54" s="42"/>
    </row>
    <row r="55" spans="2:11" ht="31.5" customHeight="1" x14ac:dyDescent="0.2">
      <c r="B55" s="127" t="s">
        <v>135</v>
      </c>
      <c r="C55" s="806" t="s">
        <v>173</v>
      </c>
      <c r="D55" s="807"/>
      <c r="E55" s="472" t="s">
        <v>136</v>
      </c>
      <c r="F55" s="472"/>
      <c r="G55" s="471" t="s">
        <v>158</v>
      </c>
      <c r="H55" s="471"/>
      <c r="I55" s="473"/>
      <c r="J55" s="44"/>
      <c r="K55" s="44"/>
    </row>
    <row r="56" spans="2:11" ht="31.5" customHeight="1" x14ac:dyDescent="0.2">
      <c r="B56" s="127" t="s">
        <v>137</v>
      </c>
      <c r="C56" s="450" t="s">
        <v>372</v>
      </c>
      <c r="D56" s="450"/>
      <c r="E56" s="474" t="s">
        <v>138</v>
      </c>
      <c r="F56" s="474"/>
      <c r="G56" s="471" t="s">
        <v>184</v>
      </c>
      <c r="H56" s="471"/>
      <c r="I56" s="473"/>
      <c r="J56" s="44"/>
      <c r="K56" s="44"/>
    </row>
    <row r="57" spans="2:11" ht="31.5" customHeight="1" x14ac:dyDescent="0.2">
      <c r="B57" s="127" t="s">
        <v>139</v>
      </c>
      <c r="C57" s="450"/>
      <c r="D57" s="450"/>
      <c r="E57" s="460" t="s">
        <v>140</v>
      </c>
      <c r="F57" s="461"/>
      <c r="G57" s="464"/>
      <c r="H57" s="465"/>
      <c r="I57" s="466"/>
      <c r="J57" s="45"/>
      <c r="K57" s="45"/>
    </row>
    <row r="58" spans="2:11" ht="31.5" customHeight="1" thickBot="1" x14ac:dyDescent="0.25">
      <c r="B58" s="78" t="s">
        <v>141</v>
      </c>
      <c r="C58" s="470"/>
      <c r="D58" s="470"/>
      <c r="E58" s="462"/>
      <c r="F58" s="463"/>
      <c r="G58" s="467"/>
      <c r="H58" s="468"/>
      <c r="I58" s="46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79"/>
      <c r="C1" s="482" t="s">
        <v>24</v>
      </c>
      <c r="D1" s="483"/>
      <c r="E1" s="483"/>
      <c r="F1" s="483"/>
      <c r="G1" s="483"/>
      <c r="H1" s="484"/>
      <c r="I1" s="485"/>
      <c r="J1" s="486"/>
    </row>
    <row r="2" spans="2:11" ht="18" customHeight="1" thickBot="1" x14ac:dyDescent="0.3">
      <c r="B2" s="480"/>
      <c r="C2" s="491" t="s">
        <v>25</v>
      </c>
      <c r="D2" s="492"/>
      <c r="E2" s="492"/>
      <c r="F2" s="492"/>
      <c r="G2" s="492"/>
      <c r="H2" s="493"/>
      <c r="I2" s="487"/>
      <c r="J2" s="488"/>
    </row>
    <row r="3" spans="2:11" ht="18" customHeight="1" thickBot="1" x14ac:dyDescent="0.3">
      <c r="B3" s="480"/>
      <c r="C3" s="491" t="s">
        <v>183</v>
      </c>
      <c r="D3" s="492"/>
      <c r="E3" s="492"/>
      <c r="F3" s="492"/>
      <c r="G3" s="492"/>
      <c r="H3" s="493"/>
      <c r="I3" s="487"/>
      <c r="J3" s="488"/>
    </row>
    <row r="4" spans="2:11" ht="18" customHeight="1" thickBot="1" x14ac:dyDescent="0.3">
      <c r="B4" s="481"/>
      <c r="C4" s="491" t="s">
        <v>143</v>
      </c>
      <c r="D4" s="492"/>
      <c r="E4" s="492"/>
      <c r="F4" s="493"/>
      <c r="G4" s="494" t="s">
        <v>190</v>
      </c>
      <c r="H4" s="495"/>
      <c r="I4" s="489"/>
      <c r="J4" s="490"/>
    </row>
    <row r="5" spans="2:11" ht="18" customHeight="1" thickBot="1" x14ac:dyDescent="0.3">
      <c r="B5" s="51"/>
      <c r="C5" s="52"/>
      <c r="D5" s="52"/>
      <c r="E5" s="52"/>
      <c r="F5" s="52"/>
      <c r="G5" s="52"/>
      <c r="H5" s="52"/>
      <c r="I5" s="52"/>
      <c r="J5" s="53"/>
    </row>
    <row r="6" spans="2:11" ht="51.75" customHeight="1" thickBot="1" x14ac:dyDescent="0.3">
      <c r="B6" s="1" t="s">
        <v>199</v>
      </c>
      <c r="C6" s="498" t="s">
        <v>154</v>
      </c>
      <c r="D6" s="499"/>
      <c r="E6" s="500"/>
      <c r="F6" s="54"/>
      <c r="G6" s="52"/>
      <c r="H6" s="52"/>
      <c r="I6" s="52"/>
      <c r="J6" s="53"/>
    </row>
    <row r="7" spans="2:11" ht="32.25" customHeight="1" thickBot="1" x14ac:dyDescent="0.3">
      <c r="B7" s="2" t="s">
        <v>0</v>
      </c>
      <c r="C7" s="498" t="s">
        <v>155</v>
      </c>
      <c r="D7" s="499"/>
      <c r="E7" s="500"/>
      <c r="F7" s="54"/>
      <c r="G7" s="52"/>
      <c r="H7" s="52"/>
      <c r="I7" s="52"/>
      <c r="J7" s="53"/>
    </row>
    <row r="8" spans="2:11" ht="32.25" customHeight="1" thickBot="1" x14ac:dyDescent="0.3">
      <c r="B8" s="2" t="s">
        <v>144</v>
      </c>
      <c r="C8" s="498" t="s">
        <v>371</v>
      </c>
      <c r="D8" s="499"/>
      <c r="E8" s="500"/>
      <c r="F8" s="4"/>
      <c r="G8" s="52"/>
      <c r="H8" s="52"/>
      <c r="I8" s="52"/>
      <c r="J8" s="53"/>
    </row>
    <row r="9" spans="2:11" ht="33.75" customHeight="1" thickBot="1" x14ac:dyDescent="0.3">
      <c r="B9" s="2" t="s">
        <v>28</v>
      </c>
      <c r="C9" s="498" t="s">
        <v>184</v>
      </c>
      <c r="D9" s="499"/>
      <c r="E9" s="500"/>
      <c r="F9" s="54"/>
      <c r="G9" s="52"/>
      <c r="H9" s="52"/>
      <c r="I9" s="52"/>
      <c r="J9" s="53"/>
    </row>
    <row r="10" spans="2:11" ht="33.75" customHeight="1" thickBot="1" x14ac:dyDescent="0.3">
      <c r="B10" s="100" t="s">
        <v>197</v>
      </c>
      <c r="C10" s="498" t="s">
        <v>365</v>
      </c>
      <c r="D10" s="499"/>
      <c r="E10" s="500"/>
      <c r="F10" s="54"/>
      <c r="G10" s="52"/>
      <c r="H10" s="52"/>
      <c r="I10" s="52"/>
      <c r="J10" s="53"/>
    </row>
    <row r="11" spans="2:11" ht="34.5" customHeight="1" x14ac:dyDescent="0.25"/>
    <row r="12" spans="2:11" ht="21.75" customHeight="1" x14ac:dyDescent="0.25">
      <c r="B12" s="508" t="s">
        <v>218</v>
      </c>
      <c r="C12" s="509"/>
      <c r="D12" s="509"/>
      <c r="E12" s="509"/>
      <c r="F12" s="509"/>
      <c r="G12" s="509"/>
      <c r="H12" s="510"/>
      <c r="I12" s="840" t="s">
        <v>145</v>
      </c>
      <c r="J12" s="841"/>
      <c r="K12" s="841"/>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838"/>
    </row>
    <row r="16" spans="2:11" x14ac:dyDescent="0.25">
      <c r="B16" s="148"/>
      <c r="C16" s="149"/>
      <c r="D16" s="150"/>
      <c r="E16" s="151"/>
      <c r="F16" s="149"/>
      <c r="G16" s="150"/>
      <c r="H16" s="152"/>
      <c r="I16" s="153"/>
      <c r="J16" s="154"/>
      <c r="K16" s="839"/>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834" t="s">
        <v>17</v>
      </c>
      <c r="C19" s="835"/>
      <c r="D19" s="163">
        <f>SUM(D15:D16)</f>
        <v>0</v>
      </c>
      <c r="E19" s="836" t="s">
        <v>17</v>
      </c>
      <c r="F19" s="837"/>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metadata/properties"/>
    <ds:schemaRef ds:uri="http://www.w3.org/XML/1998/namespace"/>
    <ds:schemaRef ds:uri="http://purl.org/dc/terms/"/>
    <ds:schemaRef ds:uri="d472a95f-029e-48ed-8556-580ff62e7833"/>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08ebe415-1e9a-4b26-acfc-09642d3d19df"/>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2021-05-06T18:33:25Z</cp:lastPrinted>
  <dcterms:created xsi:type="dcterms:W3CDTF">2010-03-25T16:40:43Z</dcterms:created>
  <dcterms:modified xsi:type="dcterms:W3CDTF">2021-09-11T03:07:49Z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